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codeName="ThisWorkbook" defaultThemeVersion="166925"/>
  <mc:AlternateContent xmlns:mc="http://schemas.openxmlformats.org/markup-compatibility/2006">
    <mc:Choice Requires="x15">
      <x15ac:absPath xmlns:x15ac="http://schemas.microsoft.com/office/spreadsheetml/2010/11/ac" url="C:\Users\Simon\Documents\Fuels Course 2017\"/>
    </mc:Choice>
  </mc:AlternateContent>
  <bookViews>
    <workbookView xWindow="0" yWindow="0" windowWidth="20490" windowHeight="7530"/>
  </bookViews>
  <sheets>
    <sheet name="Sheet1" sheetId="1" r:id="rId1"/>
    <sheet name="UK2014_survey_stats" sheetId="2" r:id="rId2"/>
    <sheet name="UK2-14 data" sheetId="4" r:id="rId3"/>
    <sheet name="Notes - please read " sheetId="8" r:id="rId4"/>
    <sheet name="Sheet2" sheetId="7" r:id="rId5"/>
  </sheets>
  <externalReferences>
    <externalReference r:id="rId6"/>
    <externalReference r:id="rId7"/>
  </externalReferences>
  <definedNames>
    <definedName name="data">'UK2-14 data'!$B$2:$BEG$35</definedName>
    <definedName name="dataUK">Sheet2!$A$2:$AI$1489</definedName>
    <definedName name="_xlnm.Print_Area" localSheetId="0">Sheet1!$A$1:$H$42</definedName>
    <definedName name="sample_tablesm_batch_no001_00">'[2]Comp Results'!$J$13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AC35" i="1" l="1"/>
  <c r="AB35" i="1"/>
  <c r="AC34" i="1"/>
  <c r="AB34" i="1"/>
  <c r="AC33" i="1"/>
  <c r="AB33" i="1"/>
  <c r="AC32" i="1"/>
  <c r="AB32" i="1"/>
  <c r="AC31" i="1"/>
  <c r="AB31" i="1"/>
  <c r="AC30" i="1"/>
  <c r="AB30" i="1"/>
  <c r="AC29" i="1"/>
  <c r="AB29" i="1"/>
  <c r="AC28" i="1"/>
  <c r="AB28" i="1"/>
  <c r="AC27" i="1"/>
  <c r="AB27" i="1"/>
  <c r="AC26" i="1"/>
  <c r="AB26" i="1"/>
  <c r="AC25" i="1"/>
  <c r="AB25" i="1"/>
  <c r="AC24" i="1"/>
  <c r="AB24" i="1"/>
  <c r="AC23" i="1"/>
  <c r="AB23" i="1"/>
  <c r="AC22" i="1"/>
  <c r="AB22" i="1"/>
  <c r="AC21" i="1"/>
  <c r="AB21" i="1"/>
  <c r="AC20" i="1"/>
  <c r="AB20" i="1"/>
  <c r="AC19" i="1"/>
  <c r="AB19" i="1"/>
  <c r="AC18" i="1"/>
  <c r="AB18" i="1"/>
  <c r="AC17" i="1"/>
  <c r="AB17" i="1"/>
  <c r="H2" i="2"/>
  <c r="G2" i="2"/>
  <c r="AC15" i="1"/>
  <c r="AB15" i="1"/>
  <c r="AC14" i="1"/>
  <c r="AB14" i="1"/>
  <c r="AC13" i="1"/>
  <c r="AB13" i="1"/>
  <c r="AC12" i="1"/>
  <c r="AB12" i="1"/>
  <c r="AC11" i="1"/>
  <c r="AB11" i="1"/>
  <c r="AC10" i="1"/>
  <c r="AB10" i="1"/>
  <c r="AC9" i="1"/>
  <c r="AB9" i="1"/>
  <c r="AC8" i="1"/>
  <c r="AB8" i="1"/>
  <c r="AC7" i="1"/>
  <c r="AB7" i="1"/>
  <c r="AC6" i="1"/>
  <c r="AB6" i="1"/>
  <c r="AC5" i="1"/>
  <c r="AB5" i="1"/>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H12" i="2"/>
  <c r="G12" i="2"/>
  <c r="H11" i="2"/>
  <c r="G11" i="2"/>
  <c r="H10" i="2"/>
  <c r="G10" i="2"/>
  <c r="H9" i="2"/>
  <c r="G9" i="2"/>
  <c r="H8" i="2"/>
  <c r="G8" i="2"/>
  <c r="H7" i="2"/>
  <c r="G7" i="2"/>
  <c r="H6" i="2"/>
  <c r="G6" i="2"/>
  <c r="H5" i="2"/>
  <c r="G5" i="2"/>
  <c r="H4" i="2"/>
  <c r="G4" i="2"/>
  <c r="H3" i="2"/>
  <c r="G3" i="2"/>
  <c r="AC16" i="1" l="1"/>
  <c r="AB16" i="1"/>
  <c r="BC16" i="1"/>
  <c r="BB16" i="1"/>
  <c r="H13" i="2"/>
  <c r="G13" i="2"/>
</calcChain>
</file>

<file path=xl/sharedStrings.xml><?xml version="1.0" encoding="utf-8"?>
<sst xmlns="http://schemas.openxmlformats.org/spreadsheetml/2006/main" count="492" uniqueCount="90">
  <si>
    <t>Fuel specification</t>
  </si>
  <si>
    <t>Min</t>
  </si>
  <si>
    <t>Max</t>
  </si>
  <si>
    <t>Fuel Sample</t>
  </si>
  <si>
    <t>Density @15degC (kg/m3)</t>
  </si>
  <si>
    <t>first Quartile</t>
  </si>
  <si>
    <t>Third Quartile</t>
  </si>
  <si>
    <t>Median</t>
  </si>
  <si>
    <t>Std</t>
  </si>
  <si>
    <t>survey min</t>
  </si>
  <si>
    <t>survey max</t>
  </si>
  <si>
    <t>Batch Number</t>
  </si>
  <si>
    <t>Colour</t>
  </si>
  <si>
    <t>Acidity</t>
  </si>
  <si>
    <t>Aromatics IP 156</t>
  </si>
  <si>
    <t>Sulphur %</t>
  </si>
  <si>
    <t>Mercaptan</t>
  </si>
  <si>
    <t>IBP</t>
  </si>
  <si>
    <t>FBP</t>
  </si>
  <si>
    <t>Flash point</t>
  </si>
  <si>
    <t>Density kg/m3</t>
  </si>
  <si>
    <t>Freezing point</t>
  </si>
  <si>
    <t>Viscosity</t>
  </si>
  <si>
    <t>Smoke point</t>
  </si>
  <si>
    <t>Naphthalenes</t>
  </si>
  <si>
    <t>Specific Energy</t>
  </si>
  <si>
    <t>Existent Gum</t>
  </si>
  <si>
    <t>MSEP</t>
  </si>
  <si>
    <t>Gravimetric Millipore</t>
  </si>
  <si>
    <t>ISO CODE 4um</t>
  </si>
  <si>
    <t>ISO CODE 6um</t>
  </si>
  <si>
    <t>ISO CODE 14um</t>
  </si>
  <si>
    <t>ISO CODE 21um</t>
  </si>
  <si>
    <t>ISO CODE 25um</t>
  </si>
  <si>
    <t>ISO CODE 30um</t>
  </si>
  <si>
    <t>PARTIC &gt;4 um(c)</t>
  </si>
  <si>
    <t>PARTIC &gt;6 um(c)</t>
  </si>
  <si>
    <t>PARTIC &gt;14um(c)</t>
  </si>
  <si>
    <t>PARTIC &gt;21um(c)</t>
  </si>
  <si>
    <t>PARTIC &gt;25um(c)</t>
  </si>
  <si>
    <t>PARTIC &gt;30um(c)</t>
  </si>
  <si>
    <t>Distillation T50-T10</t>
  </si>
  <si>
    <t>Distillation T90-T10</t>
  </si>
  <si>
    <t>Acidity (mg KOH/g)</t>
  </si>
  <si>
    <t>Aromatics IP 156 (%vol)</t>
  </si>
  <si>
    <t>Mercaptan (%mass)</t>
  </si>
  <si>
    <t>Sulphur (%mass)</t>
  </si>
  <si>
    <t>Viscosity @-20degC (cSt)</t>
  </si>
  <si>
    <t>Smoke point (mm)</t>
  </si>
  <si>
    <t>Naphthalenes (%vol) if SP &gt; 25mm</t>
  </si>
  <si>
    <t>Specific Energy (MJ/kg)</t>
  </si>
  <si>
    <t>Existent Gum (mg/100 ml)</t>
  </si>
  <si>
    <t>Conductivity (pS/m)</t>
  </si>
  <si>
    <t>Lubricity BOCLE</t>
  </si>
  <si>
    <t>FAME content (mg/kg)</t>
  </si>
  <si>
    <t>IBP (degC)</t>
  </si>
  <si>
    <t>10% (degC)</t>
  </si>
  <si>
    <t>50% (degC)</t>
  </si>
  <si>
    <t>90% (degC)</t>
  </si>
  <si>
    <t>FBP (degC)</t>
  </si>
  <si>
    <t>Flash point (degC)</t>
  </si>
  <si>
    <t>Freezing point (degC)</t>
  </si>
  <si>
    <t>Survey data from EI - The Quality of Aviation Fuel Available in the Untied</t>
  </si>
  <si>
    <t xml:space="preserve"> Kingdom Annual Survey 2014</t>
  </si>
  <si>
    <t>Whisker Chart</t>
  </si>
  <si>
    <t xml:space="preserve"> </t>
  </si>
  <si>
    <t>&lt;1</t>
  </si>
  <si>
    <t>&lt;7</t>
  </si>
  <si>
    <t>Fuels Tool</t>
  </si>
  <si>
    <t xml:space="preserve">The data reported have been abstracted from test certificates, or from electronic data supplied by oil companies, for new batches of AVTUR, either produced in, or imported into, the UK during 2014. </t>
  </si>
  <si>
    <r>
      <t>Data from 1,488 batches were included in this report which represents 17,131,263 m</t>
    </r>
    <r>
      <rPr>
        <vertAlign val="superscript"/>
        <sz val="14"/>
        <color theme="1"/>
        <rFont val="Arial"/>
        <family val="2"/>
      </rPr>
      <t>3</t>
    </r>
    <r>
      <rPr>
        <sz val="14"/>
        <color theme="1"/>
        <rFont val="Arial"/>
        <family val="2"/>
      </rPr>
      <t xml:space="preserve"> of AVTUR over the period from the start of 2014 to the end of 2014</t>
    </r>
  </si>
  <si>
    <t>Total Acidity:</t>
  </si>
  <si>
    <t>A number of results were reported as “&lt;0.001”, for the purposes of this survey, they have been recorded as “0.0001”.</t>
  </si>
  <si>
    <t>Total Aromatics:</t>
  </si>
  <si>
    <t>Any aromatics results obtained using IP436 were converted to IP 156 results using the equation in original research report</t>
  </si>
  <si>
    <t>Total Sulphur:</t>
  </si>
  <si>
    <t xml:space="preserve">Defence Standard 91-91 allows several different methods for determining sulphur content. Some laboratories are using methods that can determine the sulphur content to 3 decimal places, whereas when older equipment/different test methods are used the result may only be reported to 2 decimal places. The most common test method used is IP 336 which is reportable to the nearest 0.01% m/m and the scope minimum is 0.03% m/m. Therefore, many results are reported for batches with low sulphur contents as “&lt;0.01% m/m” and some as “&lt;0.03% m/m”. For the purposes of this report the results have been recorded without the “less than” sign (to be consistent with previous surveys). The differing methods mean that it is not possible to accurately determine the number of batches with very low sulphur levels. </t>
  </si>
  <si>
    <t>Mercaptan Sulphur:</t>
  </si>
  <si>
    <t>Mercaptan sulphur was reported for approximately two thirds of batches. Mercaptan sulphur is not required to be reported if the Doctor test is negative. A number of test certificates showed the mercaptan sulphur content as '&lt;0.001'. For the purposes of this survey, these results have always been recorded as 0.001</t>
  </si>
  <si>
    <t>Freezing Point:</t>
  </si>
  <si>
    <t>One batch was reported as &lt;-60°C, this was recorded as -60°C for the purposes of this report.</t>
  </si>
  <si>
    <t>Naphthalenes:</t>
  </si>
  <si>
    <t>Not all batches had naphthalenes results reported as the specification only requires the determination of naphthalene content if the smoke point is less than 25 mm. Some results were reported for samples with greater than 25mm smoke point.</t>
  </si>
  <si>
    <t>Existent Gum:</t>
  </si>
  <si>
    <t xml:space="preserve">For results reported as 0 or &lt;1, a value of 1 has been recorded </t>
  </si>
  <si>
    <t>Saybolt Colour:</t>
  </si>
  <si>
    <t xml:space="preserve">Results reported as “&gt;30” have been recorded as “30” </t>
  </si>
  <si>
    <t>Particle counts:</t>
  </si>
  <si>
    <t>For low particle counts (and low ISO codes) repeatability is poor and many labs report ISO codes below 7 in a variety of ways. For the purposes of this report any value of less than 7 was recorded as 7.</t>
  </si>
  <si>
    <t>Fuel survey reference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</si>
</sst>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
    <numFmt numFmtId="166" formatCode="0.00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9C6500"/>
      <name val="Calibri"/>
      <family val="2"/>
      <scheme val="minor"/>
    </font>
    <font>
      <sz val="11"/>
      <name val="Calibri"/>
      <family val="2"/>
      <scheme val="minor"/>
    </font>
    <font>
      <sz val="16"/>
      <color theme="1"/>
      <name val="Calibri"/>
      <family val="2"/>
      <scheme val="minor"/>
    </font>
    <font>
      <sz val="28"/>
      <color theme="1"/>
      <name val="Calibri"/>
      <family val="2"/>
      <scheme val="minor"/>
    </font>
    <font>
      <sz val="14"/>
      <color theme="1"/>
      <name val="Arial"/>
      <family val="2"/>
    </font>
    <font>
      <sz val="14"/>
      <color theme="1"/>
      <name val="Calibri"/>
      <family val="2"/>
      <scheme val="minor"/>
    </font>
    <font>
      <vertAlign val="superscript"/>
      <sz val="14"/>
      <color theme="1"/>
      <name val="Arial"/>
      <family val="2"/>
    </font>
    <font>
      <sz val="11"/>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4" borderId="0" applyNumberFormat="0" applyBorder="0" applyAlignment="0" applyProtection="0"/>
    <xf numFmtId="0" fontId="16" fillId="12" borderId="0" applyNumberFormat="0" applyBorder="0" applyAlignment="0" applyProtection="0"/>
    <xf numFmtId="0" fontId="16" fillId="16" borderId="0" applyNumberFormat="0" applyBorder="0" applyAlignment="0" applyProtection="0"/>
    <xf numFmtId="0" fontId="16" fillId="20" borderId="0" applyNumberFormat="0" applyBorder="0" applyAlignment="0" applyProtection="0"/>
    <xf numFmtId="0" fontId="16" fillId="24" borderId="0" applyNumberFormat="0" applyBorder="0" applyAlignment="0" applyProtection="0"/>
    <xf numFmtId="0" fontId="16" fillId="28" borderId="0" applyNumberFormat="0" applyBorder="0" applyAlignment="0" applyProtection="0"/>
    <xf numFmtId="0" fontId="16" fillId="32" borderId="0" applyNumberFormat="0" applyBorder="0" applyAlignment="0" applyProtection="0"/>
  </cellStyleXfs>
  <cellXfs count="41">
    <xf numFmtId="0" fontId="0" fillId="0" borderId="0" xfId="0"/>
    <xf numFmtId="0" fontId="0" fillId="0" borderId="0" xfId="0" applyFont="1" applyBorder="1" applyAlignment="1">
      <alignment horizontal="center"/>
    </xf>
    <xf numFmtId="9" fontId="0" fillId="0" borderId="0" xfId="0" applyNumberFormat="1" applyFont="1" applyBorder="1" applyAlignment="1">
      <alignment horizontal="center"/>
    </xf>
    <xf numFmtId="0" fontId="0" fillId="0" borderId="0" xfId="0" applyFont="1" applyBorder="1" applyAlignment="1">
      <alignment horizontal="left"/>
    </xf>
    <xf numFmtId="9" fontId="0" fillId="0" borderId="0" xfId="0" applyNumberFormat="1" applyFont="1" applyBorder="1" applyAlignment="1">
      <alignment horizontal="left"/>
    </xf>
    <xf numFmtId="0" fontId="0" fillId="0" borderId="0" xfId="0" applyAlignment="1">
      <alignment horizontal="left"/>
    </xf>
    <xf numFmtId="0" fontId="0" fillId="0" borderId="0" xfId="0" applyFont="1" applyBorder="1"/>
    <xf numFmtId="9" fontId="19" fillId="0" borderId="10" xfId="0" applyNumberFormat="1" applyFont="1" applyBorder="1" applyAlignment="1">
      <alignment horizontal="left"/>
    </xf>
    <xf numFmtId="0" fontId="19" fillId="0" borderId="0" xfId="0" applyFont="1"/>
    <xf numFmtId="0" fontId="19" fillId="0" borderId="0" xfId="0" applyFont="1" applyBorder="1"/>
    <xf numFmtId="0" fontId="20" fillId="0" borderId="0" xfId="0" applyFont="1"/>
    <xf numFmtId="0" fontId="19" fillId="0" borderId="12" xfId="0" applyFont="1" applyBorder="1"/>
    <xf numFmtId="0" fontId="19" fillId="0" borderId="0" xfId="0" applyFont="1" applyBorder="1" applyAlignment="1">
      <alignment horizontal="right" vertical="top" wrapText="1"/>
    </xf>
    <xf numFmtId="0" fontId="19" fillId="0" borderId="0" xfId="0" applyFont="1" applyFill="1" applyBorder="1" applyAlignment="1">
      <alignment horizontal="left"/>
    </xf>
    <xf numFmtId="0" fontId="19" fillId="0" borderId="10" xfId="0" applyFont="1" applyBorder="1"/>
    <xf numFmtId="0" fontId="19" fillId="0" borderId="10" xfId="0" applyFont="1" applyBorder="1" applyAlignment="1">
      <alignment horizontal="left"/>
    </xf>
    <xf numFmtId="0" fontId="19" fillId="0" borderId="11" xfId="0" applyFont="1" applyBorder="1"/>
    <xf numFmtId="0" fontId="19" fillId="0" borderId="10" xfId="0" applyFont="1" applyBorder="1" applyAlignment="1">
      <alignment horizontal="right"/>
    </xf>
    <xf numFmtId="0" fontId="0" fillId="0" borderId="0" xfId="0"/>
    <xf numFmtId="0" fontId="0" fillId="0" borderId="0" xfId="0"/>
    <xf numFmtId="0" fontId="18" fillId="0" borderId="0" xfId="0" applyNumberFormat="1" applyFont="1" applyFill="1" applyBorder="1" applyAlignment="1">
      <alignment horizontal="center"/>
    </xf>
    <xf numFmtId="0" fontId="18" fillId="0" borderId="0" xfId="0" applyFont="1" applyBorder="1" applyAlignment="1">
      <alignment horizontal="center"/>
    </xf>
    <xf numFmtId="0" fontId="0" fillId="0" borderId="0" xfId="0" applyFont="1" applyFill="1" applyBorder="1" applyAlignment="1">
      <alignment horizontal="center"/>
    </xf>
    <xf numFmtId="164" fontId="0" fillId="0" borderId="0" xfId="0" applyNumberFormat="1" applyFont="1" applyBorder="1" applyAlignment="1">
      <alignment horizontal="center"/>
    </xf>
    <xf numFmtId="164" fontId="0" fillId="0" borderId="0" xfId="0" applyNumberFormat="1" applyFont="1" applyFill="1" applyBorder="1" applyAlignment="1">
      <alignment horizontal="center"/>
    </xf>
    <xf numFmtId="165" fontId="0" fillId="0" borderId="0" xfId="0" applyNumberFormat="1" applyFont="1" applyBorder="1" applyAlignment="1">
      <alignment horizontal="center"/>
    </xf>
    <xf numFmtId="165" fontId="0" fillId="0" borderId="0" xfId="0" applyNumberFormat="1" applyFont="1" applyFill="1" applyBorder="1" applyAlignment="1">
      <alignment horizontal="center"/>
    </xf>
    <xf numFmtId="2" fontId="0" fillId="0" borderId="0" xfId="0" applyNumberFormat="1" applyFont="1" applyBorder="1" applyAlignment="1">
      <alignment horizontal="center"/>
    </xf>
    <xf numFmtId="166" fontId="18" fillId="0" borderId="0" xfId="0" applyNumberFormat="1" applyFont="1" applyFill="1" applyBorder="1" applyAlignment="1">
      <alignment horizontal="center"/>
    </xf>
    <xf numFmtId="166" fontId="0" fillId="0" borderId="0" xfId="0" applyNumberFormat="1" applyFont="1" applyBorder="1" applyAlignment="1">
      <alignment horizontal="center"/>
    </xf>
    <xf numFmtId="166" fontId="18" fillId="0" borderId="0" xfId="0" applyNumberFormat="1" applyFont="1" applyBorder="1" applyAlignment="1">
      <alignment horizontal="center"/>
    </xf>
    <xf numFmtId="166" fontId="0" fillId="0" borderId="0" xfId="0" applyNumberFormat="1" applyFont="1" applyFill="1" applyBorder="1" applyAlignment="1">
      <alignment horizontal="center"/>
    </xf>
    <xf numFmtId="2" fontId="0" fillId="0" borderId="0" xfId="0" applyNumberFormat="1" applyFont="1" applyFill="1" applyBorder="1" applyAlignment="1">
      <alignment horizontal="center"/>
    </xf>
    <xf numFmtId="1" fontId="0" fillId="0" borderId="0" xfId="0" applyNumberFormat="1" applyFont="1" applyBorder="1" applyAlignment="1">
      <alignment horizontal="center"/>
    </xf>
    <xf numFmtId="0" fontId="18" fillId="33" borderId="0" xfId="0" applyNumberFormat="1" applyFont="1" applyFill="1" applyBorder="1" applyAlignment="1">
      <alignment horizontal="center"/>
    </xf>
    <xf numFmtId="164" fontId="18" fillId="0" borderId="0" xfId="0" applyNumberFormat="1" applyFont="1" applyFill="1" applyBorder="1" applyAlignment="1">
      <alignment horizontal="center"/>
    </xf>
    <xf numFmtId="1" fontId="0" fillId="0" borderId="0" xfId="0" applyNumberFormat="1" applyFont="1" applyFill="1" applyBorder="1" applyAlignment="1">
      <alignment horizontal="center"/>
    </xf>
    <xf numFmtId="0" fontId="21" fillId="0" borderId="0" xfId="0" applyFont="1"/>
    <xf numFmtId="0" fontId="22" fillId="0" borderId="0" xfId="0" applyFont="1"/>
    <xf numFmtId="0" fontId="24" fillId="0" borderId="0" xfId="0" applyFont="1"/>
    <xf numFmtId="0" fontId="19" fillId="0" borderId="0" xfId="0" applyFont="1" applyAlignment="1">
      <alignment horizontal="right"/>
    </xf>
  </cellXfs>
  <cellStyles count="42">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2" xfId="36"/>
    <cellStyle name="60% - Accent2 2" xfId="37"/>
    <cellStyle name="60% - Accent3 2" xfId="38"/>
    <cellStyle name="60% - Accent4 2" xfId="39"/>
    <cellStyle name="60% - Accent5 2" xfId="40"/>
    <cellStyle name="60% - Accent6 2" xfId="41"/>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8" builtinId="20" customBuiltin="1"/>
    <cellStyle name="Linked Cell" xfId="11" builtinId="24" customBuiltin="1"/>
    <cellStyle name="Neutral 2" xfId="35"/>
    <cellStyle name="Normal" xfId="0" builtinId="0"/>
    <cellStyle name="Note" xfId="14" builtinId="10" customBuiltin="1"/>
    <cellStyle name="Output" xfId="9" builtinId="21" customBuiltin="1"/>
    <cellStyle name="Title" xfId="1" builtinId="15" customBuiltin="1"/>
    <cellStyle name="Total" xfId="16" builtinId="25" customBuiltin="1"/>
    <cellStyle name="Warning Text" xfId="13" builtinId="11" customBuiltin="1"/>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810715274677454E-2"/>
          <c:y val="0.15116050173360035"/>
          <c:w val="0.92078405000197772"/>
          <c:h val="0.72898876404494384"/>
        </c:manualLayout>
      </c:layout>
      <c:scatterChart>
        <c:scatterStyle val="lineMarker"/>
        <c:varyColors val="0"/>
        <c:ser>
          <c:idx val="0"/>
          <c:order val="0"/>
          <c:spPr>
            <a:ln w="19050" cap="rnd">
              <a:solidFill>
                <a:schemeClr val="tx1"/>
              </a:solidFill>
              <a:round/>
            </a:ln>
            <a:effectLst/>
          </c:spPr>
          <c:marker>
            <c:symbol val="none"/>
          </c:marker>
          <c:xVal>
            <c:numRef>
              <c:f>'[1]Density (2)'!$R$3:$S$3</c:f>
              <c:numCache>
                <c:formatCode>General</c:formatCode>
                <c:ptCount val="2"/>
                <c:pt idx="0">
                  <c:v>799.17</c:v>
                </c:pt>
                <c:pt idx="1">
                  <c:v>799.17</c:v>
                </c:pt>
              </c:numCache>
            </c:numRef>
          </c:xVal>
          <c:yVal>
            <c:numRef>
              <c:f>'[1]Density (2)'!$O$3:$P$3</c:f>
              <c:numCache>
                <c:formatCode>General</c:formatCode>
                <c:ptCount val="2"/>
                <c:pt idx="0">
                  <c:v>0</c:v>
                </c:pt>
                <c:pt idx="1">
                  <c:v>10</c:v>
                </c:pt>
              </c:numCache>
            </c:numRef>
          </c:yVal>
          <c:smooth val="0"/>
          <c:extLst>
            <c:ext xmlns:c16="http://schemas.microsoft.com/office/drawing/2014/chart" uri="{C3380CC4-5D6E-409C-BE32-E72D297353CC}">
              <c16:uniqueId val="{00000000-55B5-4DB0-8180-B66BB58C5E30}"/>
            </c:ext>
          </c:extLst>
        </c:ser>
        <c:ser>
          <c:idx val="1"/>
          <c:order val="1"/>
          <c:tx>
            <c:v>std_box_1</c:v>
          </c:tx>
          <c:spPr>
            <a:ln w="19050" cap="rnd">
              <a:solidFill>
                <a:schemeClr val="tx1"/>
              </a:solidFill>
              <a:round/>
            </a:ln>
            <a:effectLst/>
          </c:spPr>
          <c:marker>
            <c:symbol val="none"/>
          </c:marker>
          <c:xVal>
            <c:numRef>
              <c:f>'[1]Density (2)'!$V$3:$W$3</c:f>
              <c:numCache>
                <c:formatCode>General</c:formatCode>
                <c:ptCount val="2"/>
                <c:pt idx="0">
                  <c:v>792.55</c:v>
                </c:pt>
                <c:pt idx="1">
                  <c:v>792.55</c:v>
                </c:pt>
              </c:numCache>
            </c:numRef>
          </c:xVal>
          <c:yVal>
            <c:numRef>
              <c:f>'[1]Density (2)'!$O$3:$P$3</c:f>
              <c:numCache>
                <c:formatCode>General</c:formatCode>
                <c:ptCount val="2"/>
                <c:pt idx="0">
                  <c:v>0</c:v>
                </c:pt>
                <c:pt idx="1">
                  <c:v>10</c:v>
                </c:pt>
              </c:numCache>
            </c:numRef>
          </c:yVal>
          <c:smooth val="0"/>
          <c:extLst>
            <c:ext xmlns:c16="http://schemas.microsoft.com/office/drawing/2014/chart" uri="{C3380CC4-5D6E-409C-BE32-E72D297353CC}">
              <c16:uniqueId val="{00000001-55B5-4DB0-8180-B66BB58C5E30}"/>
            </c:ext>
          </c:extLst>
        </c:ser>
        <c:ser>
          <c:idx val="2"/>
          <c:order val="2"/>
          <c:tx>
            <c:v>std2</c:v>
          </c:tx>
          <c:spPr>
            <a:ln w="19050" cap="rnd">
              <a:solidFill>
                <a:schemeClr val="tx1"/>
              </a:solidFill>
              <a:round/>
            </a:ln>
            <a:effectLst/>
          </c:spPr>
          <c:marker>
            <c:symbol val="none"/>
          </c:marker>
          <c:xVal>
            <c:numRef>
              <c:f>'[1]Density (2)'!$Y$3:$Z$3</c:f>
              <c:numCache>
                <c:formatCode>General</c:formatCode>
                <c:ptCount val="2"/>
                <c:pt idx="0">
                  <c:v>805.79</c:v>
                </c:pt>
                <c:pt idx="1">
                  <c:v>805.79</c:v>
                </c:pt>
              </c:numCache>
            </c:numRef>
          </c:xVal>
          <c:yVal>
            <c:numRef>
              <c:f>'[1]Density (2)'!$O$3:$P$3</c:f>
              <c:numCache>
                <c:formatCode>General</c:formatCode>
                <c:ptCount val="2"/>
                <c:pt idx="0">
                  <c:v>0</c:v>
                </c:pt>
                <c:pt idx="1">
                  <c:v>10</c:v>
                </c:pt>
              </c:numCache>
            </c:numRef>
          </c:yVal>
          <c:smooth val="0"/>
          <c:extLst>
            <c:ext xmlns:c16="http://schemas.microsoft.com/office/drawing/2014/chart" uri="{C3380CC4-5D6E-409C-BE32-E72D297353CC}">
              <c16:uniqueId val="{00000002-55B5-4DB0-8180-B66BB58C5E30}"/>
            </c:ext>
          </c:extLst>
        </c:ser>
        <c:ser>
          <c:idx val="3"/>
          <c:order val="3"/>
          <c:tx>
            <c:v>std3</c:v>
          </c:tx>
          <c:spPr>
            <a:ln w="19050" cap="rnd">
              <a:solidFill>
                <a:schemeClr val="tx1"/>
              </a:solidFill>
              <a:round/>
            </a:ln>
            <a:effectLst/>
          </c:spPr>
          <c:marker>
            <c:symbol val="none"/>
          </c:marker>
          <c:xVal>
            <c:numRef>
              <c:f>'[1]Density (2)'!$AE$3:$AF$3</c:f>
              <c:numCache>
                <c:formatCode>General</c:formatCode>
                <c:ptCount val="2"/>
                <c:pt idx="0">
                  <c:v>792.55</c:v>
                </c:pt>
                <c:pt idx="1">
                  <c:v>805.79</c:v>
                </c:pt>
              </c:numCache>
            </c:numRef>
          </c:xVal>
          <c:yVal>
            <c:numRef>
              <c:f>'[1]Density (2)'!$AB$3:$AC$3</c:f>
              <c:numCache>
                <c:formatCode>General</c:formatCode>
                <c:ptCount val="2"/>
                <c:pt idx="0">
                  <c:v>0</c:v>
                </c:pt>
                <c:pt idx="1">
                  <c:v>0</c:v>
                </c:pt>
              </c:numCache>
            </c:numRef>
          </c:yVal>
          <c:smooth val="0"/>
          <c:extLst>
            <c:ext xmlns:c16="http://schemas.microsoft.com/office/drawing/2014/chart" uri="{C3380CC4-5D6E-409C-BE32-E72D297353CC}">
              <c16:uniqueId val="{00000003-55B5-4DB0-8180-B66BB58C5E30}"/>
            </c:ext>
          </c:extLst>
        </c:ser>
        <c:ser>
          <c:idx val="4"/>
          <c:order val="4"/>
          <c:tx>
            <c:v>std4</c:v>
          </c:tx>
          <c:spPr>
            <a:ln w="19050" cap="rnd">
              <a:solidFill>
                <a:schemeClr val="tx1"/>
              </a:solidFill>
              <a:round/>
            </a:ln>
            <a:effectLst/>
          </c:spPr>
          <c:marker>
            <c:symbol val="none"/>
          </c:marker>
          <c:xVal>
            <c:numRef>
              <c:f>'[1]Density (2)'!$AK$3:$AL$3</c:f>
              <c:numCache>
                <c:formatCode>General</c:formatCode>
                <c:ptCount val="2"/>
                <c:pt idx="0">
                  <c:v>792.55</c:v>
                </c:pt>
                <c:pt idx="1">
                  <c:v>805.79</c:v>
                </c:pt>
              </c:numCache>
            </c:numRef>
          </c:xVal>
          <c:yVal>
            <c:numRef>
              <c:f>'[1]Density (2)'!$AH$3:$AI$3</c:f>
              <c:numCache>
                <c:formatCode>General</c:formatCode>
                <c:ptCount val="2"/>
                <c:pt idx="0">
                  <c:v>10</c:v>
                </c:pt>
                <c:pt idx="1">
                  <c:v>10</c:v>
                </c:pt>
              </c:numCache>
            </c:numRef>
          </c:yVal>
          <c:smooth val="0"/>
          <c:extLst>
            <c:ext xmlns:c16="http://schemas.microsoft.com/office/drawing/2014/chart" uri="{C3380CC4-5D6E-409C-BE32-E72D297353CC}">
              <c16:uniqueId val="{00000004-55B5-4DB0-8180-B66BB58C5E30}"/>
            </c:ext>
          </c:extLst>
        </c:ser>
        <c:ser>
          <c:idx val="5"/>
          <c:order val="5"/>
          <c:tx>
            <c:v>surv_low</c:v>
          </c:tx>
          <c:spPr>
            <a:ln w="19050" cap="rnd">
              <a:solidFill>
                <a:schemeClr val="tx1"/>
              </a:solidFill>
              <a:round/>
            </a:ln>
            <a:effectLst/>
          </c:spPr>
          <c:marker>
            <c:symbol val="none"/>
          </c:marker>
          <c:xVal>
            <c:numRef>
              <c:f>'[1]Density (2)'!$AN$3:$AO$3</c:f>
              <c:numCache>
                <c:formatCode>General</c:formatCode>
                <c:ptCount val="2"/>
                <c:pt idx="0">
                  <c:v>781.9</c:v>
                </c:pt>
                <c:pt idx="1">
                  <c:v>781.9</c:v>
                </c:pt>
              </c:numCache>
            </c:numRef>
          </c:xVal>
          <c:yVal>
            <c:numRef>
              <c:f>'[1]Density (2)'!$O$3:$P$3</c:f>
              <c:numCache>
                <c:formatCode>General</c:formatCode>
                <c:ptCount val="2"/>
                <c:pt idx="0">
                  <c:v>0</c:v>
                </c:pt>
                <c:pt idx="1">
                  <c:v>10</c:v>
                </c:pt>
              </c:numCache>
            </c:numRef>
          </c:yVal>
          <c:smooth val="0"/>
          <c:extLst>
            <c:ext xmlns:c16="http://schemas.microsoft.com/office/drawing/2014/chart" uri="{C3380CC4-5D6E-409C-BE32-E72D297353CC}">
              <c16:uniqueId val="{00000005-55B5-4DB0-8180-B66BB58C5E30}"/>
            </c:ext>
          </c:extLst>
        </c:ser>
        <c:ser>
          <c:idx val="6"/>
          <c:order val="6"/>
          <c:tx>
            <c:v>surv_high</c:v>
          </c:tx>
          <c:spPr>
            <a:ln w="19050" cap="rnd">
              <a:solidFill>
                <a:schemeClr val="tx1"/>
              </a:solidFill>
              <a:round/>
            </a:ln>
            <a:effectLst/>
          </c:spPr>
          <c:marker>
            <c:symbol val="none"/>
          </c:marker>
          <c:xVal>
            <c:numRef>
              <c:f>'[1]Density (2)'!$AQ$3:$AR$3</c:f>
              <c:numCache>
                <c:formatCode>General</c:formatCode>
                <c:ptCount val="2"/>
                <c:pt idx="0">
                  <c:v>818.5</c:v>
                </c:pt>
                <c:pt idx="1">
                  <c:v>818.5</c:v>
                </c:pt>
              </c:numCache>
            </c:numRef>
          </c:xVal>
          <c:yVal>
            <c:numRef>
              <c:f>'[1]Density (2)'!$O$3:$P$3</c:f>
              <c:numCache>
                <c:formatCode>General</c:formatCode>
                <c:ptCount val="2"/>
                <c:pt idx="0">
                  <c:v>0</c:v>
                </c:pt>
                <c:pt idx="1">
                  <c:v>10</c:v>
                </c:pt>
              </c:numCache>
            </c:numRef>
          </c:yVal>
          <c:smooth val="0"/>
          <c:extLst>
            <c:ext xmlns:c16="http://schemas.microsoft.com/office/drawing/2014/chart" uri="{C3380CC4-5D6E-409C-BE32-E72D297353CC}">
              <c16:uniqueId val="{00000006-55B5-4DB0-8180-B66BB58C5E30}"/>
            </c:ext>
          </c:extLst>
        </c:ser>
        <c:ser>
          <c:idx val="7"/>
          <c:order val="7"/>
          <c:tx>
            <c:v>surv_tick_low</c:v>
          </c:tx>
          <c:spPr>
            <a:ln w="19050" cap="rnd">
              <a:solidFill>
                <a:schemeClr val="tx1"/>
              </a:solidFill>
              <a:round/>
            </a:ln>
            <a:effectLst/>
          </c:spPr>
          <c:marker>
            <c:symbol val="none"/>
          </c:marker>
          <c:xVal>
            <c:numRef>
              <c:f>'[1]Density (2)'!$AW$3:$AX$3</c:f>
              <c:numCache>
                <c:formatCode>General</c:formatCode>
                <c:ptCount val="2"/>
                <c:pt idx="0">
                  <c:v>792.55</c:v>
                </c:pt>
                <c:pt idx="1">
                  <c:v>781.9</c:v>
                </c:pt>
              </c:numCache>
            </c:numRef>
          </c:xVal>
          <c:yVal>
            <c:numRef>
              <c:f>'[1]Density (2)'!$AT$3:$AU$3</c:f>
              <c:numCache>
                <c:formatCode>General</c:formatCode>
                <c:ptCount val="2"/>
                <c:pt idx="0">
                  <c:v>5</c:v>
                </c:pt>
                <c:pt idx="1">
                  <c:v>5</c:v>
                </c:pt>
              </c:numCache>
            </c:numRef>
          </c:yVal>
          <c:smooth val="0"/>
          <c:extLst>
            <c:ext xmlns:c16="http://schemas.microsoft.com/office/drawing/2014/chart" uri="{C3380CC4-5D6E-409C-BE32-E72D297353CC}">
              <c16:uniqueId val="{00000007-55B5-4DB0-8180-B66BB58C5E30}"/>
            </c:ext>
          </c:extLst>
        </c:ser>
        <c:ser>
          <c:idx val="8"/>
          <c:order val="8"/>
          <c:tx>
            <c:v>surv_tick_high</c:v>
          </c:tx>
          <c:spPr>
            <a:ln w="19050" cap="rnd">
              <a:solidFill>
                <a:schemeClr val="tx1"/>
              </a:solidFill>
              <a:round/>
            </a:ln>
            <a:effectLst/>
          </c:spPr>
          <c:marker>
            <c:symbol val="none"/>
          </c:marker>
          <c:xVal>
            <c:numRef>
              <c:f>'[1]Density (2)'!$AZ$3:$BA$3</c:f>
              <c:numCache>
                <c:formatCode>General</c:formatCode>
                <c:ptCount val="2"/>
                <c:pt idx="0">
                  <c:v>805.79</c:v>
                </c:pt>
                <c:pt idx="1">
                  <c:v>818.5</c:v>
                </c:pt>
              </c:numCache>
            </c:numRef>
          </c:xVal>
          <c:yVal>
            <c:numRef>
              <c:f>'[1]Density (2)'!$AT$3:$AU$3</c:f>
              <c:numCache>
                <c:formatCode>General</c:formatCode>
                <c:ptCount val="2"/>
                <c:pt idx="0">
                  <c:v>5</c:v>
                </c:pt>
                <c:pt idx="1">
                  <c:v>5</c:v>
                </c:pt>
              </c:numCache>
            </c:numRef>
          </c:yVal>
          <c:smooth val="0"/>
          <c:extLst>
            <c:ext xmlns:c16="http://schemas.microsoft.com/office/drawing/2014/chart" uri="{C3380CC4-5D6E-409C-BE32-E72D297353CC}">
              <c16:uniqueId val="{00000008-55B5-4DB0-8180-B66BB58C5E30}"/>
            </c:ext>
          </c:extLst>
        </c:ser>
        <c:ser>
          <c:idx val="9"/>
          <c:order val="9"/>
          <c:tx>
            <c:v>spec_low</c:v>
          </c:tx>
          <c:spPr>
            <a:ln w="19050" cap="rnd">
              <a:solidFill>
                <a:schemeClr val="accent4">
                  <a:lumMod val="60000"/>
                </a:schemeClr>
              </a:solidFill>
              <a:round/>
            </a:ln>
            <a:effectLst/>
          </c:spPr>
          <c:marker>
            <c:symbol val="none"/>
          </c:marker>
          <c:dPt>
            <c:idx val="1"/>
            <c:marker>
              <c:symbol val="none"/>
            </c:marker>
            <c:bubble3D val="0"/>
            <c:spPr>
              <a:ln w="19050" cap="rnd">
                <a:solidFill>
                  <a:schemeClr val="tx1"/>
                </a:solidFill>
                <a:prstDash val="dash"/>
                <a:round/>
              </a:ln>
              <a:effectLst/>
            </c:spPr>
            <c:extLst>
              <c:ext xmlns:c16="http://schemas.microsoft.com/office/drawing/2014/chart" uri="{C3380CC4-5D6E-409C-BE32-E72D297353CC}">
                <c16:uniqueId val="{0000000A-55B5-4DB0-8180-B66BB58C5E30}"/>
              </c:ext>
            </c:extLst>
          </c:dPt>
          <c:xVal>
            <c:numRef>
              <c:f>'[1]Density (2)'!$BC$3:$BD$3</c:f>
              <c:numCache>
                <c:formatCode>General</c:formatCode>
                <c:ptCount val="2"/>
                <c:pt idx="0">
                  <c:v>775</c:v>
                </c:pt>
                <c:pt idx="1">
                  <c:v>775</c:v>
                </c:pt>
              </c:numCache>
            </c:numRef>
          </c:xVal>
          <c:yVal>
            <c:numRef>
              <c:f>'[1]Density (2)'!$O$3:$P$3</c:f>
              <c:numCache>
                <c:formatCode>General</c:formatCode>
                <c:ptCount val="2"/>
                <c:pt idx="0">
                  <c:v>0</c:v>
                </c:pt>
                <c:pt idx="1">
                  <c:v>10</c:v>
                </c:pt>
              </c:numCache>
            </c:numRef>
          </c:yVal>
          <c:smooth val="0"/>
          <c:extLst>
            <c:ext xmlns:c16="http://schemas.microsoft.com/office/drawing/2014/chart" uri="{C3380CC4-5D6E-409C-BE32-E72D297353CC}">
              <c16:uniqueId val="{0000000B-55B5-4DB0-8180-B66BB58C5E30}"/>
            </c:ext>
          </c:extLst>
        </c:ser>
        <c:ser>
          <c:idx val="11"/>
          <c:order val="10"/>
          <c:tx>
            <c:v>spec_max</c:v>
          </c:tx>
          <c:spPr>
            <a:ln w="19050" cap="rnd">
              <a:solidFill>
                <a:schemeClr val="tx1"/>
              </a:solidFill>
              <a:prstDash val="dash"/>
              <a:round/>
            </a:ln>
            <a:effectLst/>
          </c:spPr>
          <c:marker>
            <c:symbol val="none"/>
          </c:marker>
          <c:xVal>
            <c:numRef>
              <c:f>'[1]Density (2)'!$BF$3:$BG$3</c:f>
              <c:numCache>
                <c:formatCode>General</c:formatCode>
                <c:ptCount val="2"/>
                <c:pt idx="0">
                  <c:v>840</c:v>
                </c:pt>
                <c:pt idx="1">
                  <c:v>840</c:v>
                </c:pt>
              </c:numCache>
            </c:numRef>
          </c:xVal>
          <c:yVal>
            <c:numRef>
              <c:f>'[1]Density (2)'!$O$3:$P$3</c:f>
              <c:numCache>
                <c:formatCode>General</c:formatCode>
                <c:ptCount val="2"/>
                <c:pt idx="0">
                  <c:v>0</c:v>
                </c:pt>
                <c:pt idx="1">
                  <c:v>10</c:v>
                </c:pt>
              </c:numCache>
            </c:numRef>
          </c:yVal>
          <c:smooth val="0"/>
          <c:extLst>
            <c:ext xmlns:c16="http://schemas.microsoft.com/office/drawing/2014/chart" uri="{C3380CC4-5D6E-409C-BE32-E72D297353CC}">
              <c16:uniqueId val="{0000000C-55B5-4DB0-8180-B66BB58C5E30}"/>
            </c:ext>
          </c:extLst>
        </c:ser>
        <c:ser>
          <c:idx val="10"/>
          <c:order val="11"/>
          <c:tx>
            <c:v>spec_high_s</c:v>
          </c:tx>
          <c:spPr>
            <a:ln w="19050" cap="rnd">
              <a:solidFill>
                <a:schemeClr val="tx1"/>
              </a:solidFill>
              <a:prstDash val="dash"/>
              <a:round/>
            </a:ln>
            <a:effectLst/>
          </c:spPr>
          <c:marker>
            <c:symbol val="none"/>
          </c:marker>
          <c:xVal>
            <c:numRef>
              <c:f>'[1]Density (2)'!$BI$3:$BJ$3</c:f>
              <c:numCache>
                <c:formatCode>General</c:formatCode>
                <c:ptCount val="2"/>
                <c:pt idx="0">
                  <c:v>775</c:v>
                </c:pt>
                <c:pt idx="1">
                  <c:v>781.9</c:v>
                </c:pt>
              </c:numCache>
            </c:numRef>
          </c:xVal>
          <c:yVal>
            <c:numRef>
              <c:f>'[1]Density (2)'!$AT$3:$AU$3</c:f>
              <c:numCache>
                <c:formatCode>General</c:formatCode>
                <c:ptCount val="2"/>
                <c:pt idx="0">
                  <c:v>5</c:v>
                </c:pt>
                <c:pt idx="1">
                  <c:v>5</c:v>
                </c:pt>
              </c:numCache>
            </c:numRef>
          </c:yVal>
          <c:smooth val="0"/>
          <c:extLst>
            <c:ext xmlns:c16="http://schemas.microsoft.com/office/drawing/2014/chart" uri="{C3380CC4-5D6E-409C-BE32-E72D297353CC}">
              <c16:uniqueId val="{0000000D-55B5-4DB0-8180-B66BB58C5E30}"/>
            </c:ext>
          </c:extLst>
        </c:ser>
        <c:ser>
          <c:idx val="12"/>
          <c:order val="12"/>
          <c:tx>
            <c:v>spec_high_s</c:v>
          </c:tx>
          <c:spPr>
            <a:ln w="19050" cap="rnd">
              <a:solidFill>
                <a:schemeClr val="tx1"/>
              </a:solidFill>
              <a:prstDash val="dash"/>
              <a:round/>
            </a:ln>
            <a:effectLst/>
          </c:spPr>
          <c:marker>
            <c:symbol val="none"/>
          </c:marker>
          <c:xVal>
            <c:numRef>
              <c:f>'[1]Density (2)'!$BL$3:$BM$3</c:f>
              <c:numCache>
                <c:formatCode>General</c:formatCode>
                <c:ptCount val="2"/>
                <c:pt idx="0">
                  <c:v>840</c:v>
                </c:pt>
                <c:pt idx="1">
                  <c:v>818.5</c:v>
                </c:pt>
              </c:numCache>
            </c:numRef>
          </c:xVal>
          <c:yVal>
            <c:numRef>
              <c:f>'[1]Density (2)'!$AT$3:$AU$3</c:f>
              <c:numCache>
                <c:formatCode>General</c:formatCode>
                <c:ptCount val="2"/>
                <c:pt idx="0">
                  <c:v>5</c:v>
                </c:pt>
                <c:pt idx="1">
                  <c:v>5</c:v>
                </c:pt>
              </c:numCache>
            </c:numRef>
          </c:yVal>
          <c:smooth val="0"/>
          <c:extLst>
            <c:ext xmlns:c16="http://schemas.microsoft.com/office/drawing/2014/chart" uri="{C3380CC4-5D6E-409C-BE32-E72D297353CC}">
              <c16:uniqueId val="{0000000E-55B5-4DB0-8180-B66BB58C5E30}"/>
            </c:ext>
          </c:extLst>
        </c:ser>
        <c:ser>
          <c:idx val="13"/>
          <c:order val="13"/>
          <c:tx>
            <c:v>SAF#1</c:v>
          </c:tx>
          <c:spPr>
            <a:ln w="19050" cap="rnd">
              <a:solidFill>
                <a:schemeClr val="accent2">
                  <a:lumMod val="80000"/>
                  <a:lumOff val="20000"/>
                </a:schemeClr>
              </a:solidFill>
              <a:round/>
            </a:ln>
            <a:effectLst/>
          </c:spPr>
          <c:marker>
            <c:symbol val="none"/>
          </c:marker>
          <c:xVal>
            <c:numRef>
              <c:f>'[1]Density (2)'!$I$3</c:f>
              <c:numCache>
                <c:formatCode>General</c:formatCode>
                <c:ptCount val="1"/>
                <c:pt idx="0">
                  <c:v>759.6</c:v>
                </c:pt>
              </c:numCache>
            </c:numRef>
          </c:xVal>
          <c:yVal>
            <c:numRef>
              <c:f>'[1]Density (2)'!$M$3</c:f>
              <c:numCache>
                <c:formatCode>General</c:formatCode>
                <c:ptCount val="1"/>
                <c:pt idx="0">
                  <c:v>5</c:v>
                </c:pt>
              </c:numCache>
            </c:numRef>
          </c:yVal>
          <c:smooth val="0"/>
          <c:extLst>
            <c:ext xmlns:c16="http://schemas.microsoft.com/office/drawing/2014/chart" uri="{C3380CC4-5D6E-409C-BE32-E72D297353CC}">
              <c16:uniqueId val="{0000000F-55B5-4DB0-8180-B66BB58C5E30}"/>
            </c:ext>
          </c:extLst>
        </c:ser>
        <c:ser>
          <c:idx val="14"/>
          <c:order val="14"/>
          <c:tx>
            <c:v>SAF#2</c:v>
          </c:tx>
          <c:spPr>
            <a:ln w="19050" cap="rnd">
              <a:solidFill>
                <a:schemeClr val="accent3">
                  <a:lumMod val="80000"/>
                  <a:lumOff val="20000"/>
                </a:schemeClr>
              </a:solidFill>
              <a:round/>
            </a:ln>
            <a:effectLst/>
          </c:spPr>
          <c:marker>
            <c:symbol val="square"/>
            <c:size val="5"/>
            <c:spPr>
              <a:solidFill>
                <a:schemeClr val="accent3">
                  <a:lumMod val="80000"/>
                  <a:lumOff val="20000"/>
                </a:schemeClr>
              </a:solidFill>
              <a:ln w="9525">
                <a:solidFill>
                  <a:schemeClr val="accent3">
                    <a:lumMod val="80000"/>
                    <a:lumOff val="20000"/>
                  </a:schemeClr>
                </a:solidFill>
              </a:ln>
              <a:effectLst/>
            </c:spPr>
          </c:marker>
          <c:xVal>
            <c:numRef>
              <c:f>'[1]Density (2)'!$J$3</c:f>
              <c:numCache>
                <c:formatCode>General</c:formatCode>
                <c:ptCount val="1"/>
                <c:pt idx="0">
                  <c:v>736</c:v>
                </c:pt>
              </c:numCache>
            </c:numRef>
          </c:xVal>
          <c:yVal>
            <c:numRef>
              <c:f>'[1]Density (2)'!$N$3</c:f>
              <c:numCache>
                <c:formatCode>General</c:formatCode>
                <c:ptCount val="1"/>
                <c:pt idx="0">
                  <c:v>5</c:v>
                </c:pt>
              </c:numCache>
            </c:numRef>
          </c:yVal>
          <c:smooth val="0"/>
          <c:extLst>
            <c:ext xmlns:c16="http://schemas.microsoft.com/office/drawing/2014/chart" uri="{C3380CC4-5D6E-409C-BE32-E72D297353CC}">
              <c16:uniqueId val="{00000010-55B5-4DB0-8180-B66BB58C5E30}"/>
            </c:ext>
          </c:extLst>
        </c:ser>
        <c:ser>
          <c:idx val="15"/>
          <c:order val="15"/>
          <c:spPr>
            <a:ln w="19050" cap="rnd">
              <a:solidFill>
                <a:schemeClr val="accent4">
                  <a:lumMod val="80000"/>
                  <a:lumOff val="20000"/>
                </a:schemeClr>
              </a:solidFill>
              <a:round/>
            </a:ln>
            <a:effectLst/>
          </c:spPr>
          <c:marker>
            <c:symbol val="none"/>
          </c:marker>
          <c:xVal>
            <c:numRef>
              <c:f>Sheet1!#REF!</c:f>
            </c:numRef>
          </c:xVal>
          <c:yVal>
            <c:numLit>
              <c:formatCode>General</c:formatCode>
              <c:ptCount val="1"/>
              <c:pt idx="0">
                <c:v>1</c:v>
              </c:pt>
            </c:numLit>
          </c:yVal>
          <c:smooth val="0"/>
          <c:extLst>
            <c:ext xmlns:c16="http://schemas.microsoft.com/office/drawing/2014/chart" uri="{C3380CC4-5D6E-409C-BE32-E72D297353CC}">
              <c16:uniqueId val="{00000011-55B5-4DB0-8180-B66BB58C5E30}"/>
            </c:ext>
          </c:extLst>
        </c:ser>
        <c:dLbls>
          <c:showLegendKey val="0"/>
          <c:showVal val="0"/>
          <c:showCatName val="0"/>
          <c:showSerName val="0"/>
          <c:showPercent val="0"/>
          <c:showBubbleSize val="0"/>
        </c:dLbls>
        <c:axId val="463562544"/>
        <c:axId val="463563200"/>
      </c:scatterChart>
      <c:valAx>
        <c:axId val="463562544"/>
        <c:scaling>
          <c:orientation val="minMax"/>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2433777881084E-3"/>
          <c:y val="0.10621722846441953"/>
          <c:w val="0.97229973559578131"/>
          <c:h val="0.72898876404494384"/>
        </c:manualLayout>
      </c:layout>
      <c:scatterChart>
        <c:scatterStyle val="lineMarker"/>
        <c:varyColors val="0"/>
        <c:ser>
          <c:idx val="0"/>
          <c:order val="0"/>
          <c:spPr>
            <a:ln w="19050" cap="rnd">
              <a:solidFill>
                <a:schemeClr val="tx1"/>
              </a:solidFill>
              <a:round/>
            </a:ln>
            <a:effectLst/>
          </c:spPr>
          <c:marker>
            <c:symbol val="none"/>
          </c:marker>
          <c:xVal>
            <c:numRef>
              <c:f>(UK2014_survey_stats!$D$9,UK2014_survey_stats!$D$9)</c:f>
              <c:numCache>
                <c:formatCode>General</c:formatCode>
                <c:ptCount val="2"/>
                <c:pt idx="0">
                  <c:v>193.15336021505362</c:v>
                </c:pt>
                <c:pt idx="1">
                  <c:v>193.15336021505362</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0-54EE-45A0-AC23-4448B71B1604}"/>
            </c:ext>
          </c:extLst>
        </c:ser>
        <c:ser>
          <c:idx val="1"/>
          <c:order val="1"/>
          <c:tx>
            <c:v>std_box_1</c:v>
          </c:tx>
          <c:spPr>
            <a:ln w="19050" cap="rnd">
              <a:solidFill>
                <a:schemeClr val="tx1"/>
              </a:solidFill>
              <a:round/>
            </a:ln>
            <a:effectLst/>
          </c:spPr>
          <c:marker>
            <c:symbol val="none"/>
          </c:marker>
          <c:xVal>
            <c:numRef>
              <c:f>(UK2014_survey_stats!$G$9,UK2014_survey_stats!$G$9)</c:f>
              <c:numCache>
                <c:formatCode>General</c:formatCode>
                <c:ptCount val="2"/>
                <c:pt idx="0">
                  <c:v>188.41104447256791</c:v>
                </c:pt>
                <c:pt idx="1">
                  <c:v>188.41104447256791</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1-54EE-45A0-AC23-4448B71B1604}"/>
            </c:ext>
          </c:extLst>
        </c:ser>
        <c:ser>
          <c:idx val="2"/>
          <c:order val="2"/>
          <c:tx>
            <c:v>std2</c:v>
          </c:tx>
          <c:spPr>
            <a:ln w="19050" cap="rnd">
              <a:solidFill>
                <a:schemeClr val="tx1"/>
              </a:solidFill>
              <a:round/>
            </a:ln>
            <a:effectLst/>
          </c:spPr>
          <c:marker>
            <c:symbol val="none"/>
          </c:marker>
          <c:xVal>
            <c:numRef>
              <c:f>(UK2014_survey_stats!$H$9,UK2014_survey_stats!$H$9)</c:f>
              <c:numCache>
                <c:formatCode>General</c:formatCode>
                <c:ptCount val="2"/>
                <c:pt idx="0">
                  <c:v>197.89567595753934</c:v>
                </c:pt>
                <c:pt idx="1">
                  <c:v>197.89567595753934</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2-54EE-45A0-AC23-4448B71B1604}"/>
            </c:ext>
          </c:extLst>
        </c:ser>
        <c:ser>
          <c:idx val="3"/>
          <c:order val="3"/>
          <c:tx>
            <c:v>std3</c:v>
          </c:tx>
          <c:spPr>
            <a:ln w="19050" cap="rnd">
              <a:solidFill>
                <a:schemeClr val="tx1"/>
              </a:solidFill>
              <a:round/>
            </a:ln>
            <a:effectLst/>
          </c:spPr>
          <c:marker>
            <c:symbol val="none"/>
          </c:marker>
          <c:xVal>
            <c:numRef>
              <c:f>(UK2014_survey_stats!$G$9,UK2014_survey_stats!$H$9)</c:f>
              <c:numCache>
                <c:formatCode>General</c:formatCode>
                <c:ptCount val="2"/>
                <c:pt idx="0">
                  <c:v>188.41104447256791</c:v>
                </c:pt>
                <c:pt idx="1">
                  <c:v>197.89567595753934</c:v>
                </c:pt>
              </c:numCache>
            </c:numRef>
          </c:xVal>
          <c:yVal>
            <c:numLit>
              <c:formatCode>General</c:formatCode>
              <c:ptCount val="2"/>
              <c:pt idx="0">
                <c:v>0</c:v>
              </c:pt>
              <c:pt idx="1">
                <c:v>0</c:v>
              </c:pt>
            </c:numLit>
          </c:yVal>
          <c:smooth val="0"/>
          <c:extLst>
            <c:ext xmlns:c16="http://schemas.microsoft.com/office/drawing/2014/chart" uri="{C3380CC4-5D6E-409C-BE32-E72D297353CC}">
              <c16:uniqueId val="{00000003-54EE-45A0-AC23-4448B71B1604}"/>
            </c:ext>
          </c:extLst>
        </c:ser>
        <c:ser>
          <c:idx val="4"/>
          <c:order val="4"/>
          <c:tx>
            <c:v>std4</c:v>
          </c:tx>
          <c:spPr>
            <a:ln w="19050" cap="rnd">
              <a:solidFill>
                <a:schemeClr val="tx1"/>
              </a:solidFill>
              <a:round/>
            </a:ln>
            <a:effectLst/>
          </c:spPr>
          <c:marker>
            <c:symbol val="none"/>
          </c:marker>
          <c:xVal>
            <c:numRef>
              <c:f>(UK2014_survey_stats!$G$9,UK2014_survey_stats!$H$9)</c:f>
              <c:numCache>
                <c:formatCode>General</c:formatCode>
                <c:ptCount val="2"/>
                <c:pt idx="0">
                  <c:v>188.41104447256791</c:v>
                </c:pt>
                <c:pt idx="1">
                  <c:v>197.89567595753934</c:v>
                </c:pt>
              </c:numCache>
            </c:numRef>
          </c:xVal>
          <c:yVal>
            <c:numLit>
              <c:formatCode>General</c:formatCode>
              <c:ptCount val="2"/>
              <c:pt idx="0">
                <c:v>10</c:v>
              </c:pt>
              <c:pt idx="1">
                <c:v>10</c:v>
              </c:pt>
            </c:numLit>
          </c:yVal>
          <c:smooth val="0"/>
          <c:extLst>
            <c:ext xmlns:c16="http://schemas.microsoft.com/office/drawing/2014/chart" uri="{C3380CC4-5D6E-409C-BE32-E72D297353CC}">
              <c16:uniqueId val="{00000004-54EE-45A0-AC23-4448B71B1604}"/>
            </c:ext>
          </c:extLst>
        </c:ser>
        <c:ser>
          <c:idx val="5"/>
          <c:order val="5"/>
          <c:tx>
            <c:v>surv_low</c:v>
          </c:tx>
          <c:spPr>
            <a:ln w="19050" cap="rnd">
              <a:solidFill>
                <a:schemeClr val="tx1"/>
              </a:solidFill>
              <a:round/>
            </a:ln>
            <a:effectLst/>
          </c:spPr>
          <c:marker>
            <c:symbol val="none"/>
          </c:marker>
          <c:xVal>
            <c:numRef>
              <c:f>(UK2014_survey_stats!$B$9,UK2014_survey_stats!$B$9)</c:f>
              <c:numCache>
                <c:formatCode>General</c:formatCode>
                <c:ptCount val="2"/>
                <c:pt idx="0">
                  <c:v>171.1</c:v>
                </c:pt>
                <c:pt idx="1">
                  <c:v>171.1</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5-54EE-45A0-AC23-4448B71B1604}"/>
            </c:ext>
          </c:extLst>
        </c:ser>
        <c:ser>
          <c:idx val="6"/>
          <c:order val="6"/>
          <c:tx>
            <c:v>surv_high</c:v>
          </c:tx>
          <c:spPr>
            <a:ln w="19050" cap="rnd">
              <a:solidFill>
                <a:schemeClr val="tx1"/>
              </a:solidFill>
              <a:round/>
            </a:ln>
            <a:effectLst/>
          </c:spPr>
          <c:marker>
            <c:symbol val="none"/>
          </c:marker>
          <c:xVal>
            <c:numRef>
              <c:f>(UK2014_survey_stats!$C$9,UK2014_survey_stats!$C$9)</c:f>
              <c:numCache>
                <c:formatCode>General</c:formatCode>
                <c:ptCount val="2"/>
                <c:pt idx="0">
                  <c:v>209.4</c:v>
                </c:pt>
                <c:pt idx="1">
                  <c:v>209.4</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6-54EE-45A0-AC23-4448B71B1604}"/>
            </c:ext>
          </c:extLst>
        </c:ser>
        <c:ser>
          <c:idx val="7"/>
          <c:order val="7"/>
          <c:tx>
            <c:v>surv_tick_low</c:v>
          </c:tx>
          <c:spPr>
            <a:ln w="19050" cap="rnd">
              <a:solidFill>
                <a:schemeClr val="tx1"/>
              </a:solidFill>
              <a:round/>
            </a:ln>
            <a:effectLst/>
          </c:spPr>
          <c:marker>
            <c:symbol val="none"/>
          </c:marker>
          <c:xVal>
            <c:numRef>
              <c:f>(UK2014_survey_stats!$G$9,UK2014_survey_stats!$B$9)</c:f>
              <c:numCache>
                <c:formatCode>General</c:formatCode>
                <c:ptCount val="2"/>
                <c:pt idx="0">
                  <c:v>188.41104447256791</c:v>
                </c:pt>
                <c:pt idx="1">
                  <c:v>171.1</c:v>
                </c:pt>
              </c:numCache>
            </c:numRef>
          </c:xVal>
          <c:yVal>
            <c:numLit>
              <c:formatCode>General</c:formatCode>
              <c:ptCount val="2"/>
              <c:pt idx="0">
                <c:v>5</c:v>
              </c:pt>
              <c:pt idx="1">
                <c:v>5</c:v>
              </c:pt>
            </c:numLit>
          </c:yVal>
          <c:smooth val="0"/>
          <c:extLst>
            <c:ext xmlns:c16="http://schemas.microsoft.com/office/drawing/2014/chart" uri="{C3380CC4-5D6E-409C-BE32-E72D297353CC}">
              <c16:uniqueId val="{00000007-54EE-45A0-AC23-4448B71B1604}"/>
            </c:ext>
          </c:extLst>
        </c:ser>
        <c:ser>
          <c:idx val="8"/>
          <c:order val="8"/>
          <c:tx>
            <c:v>surv_tick_high</c:v>
          </c:tx>
          <c:spPr>
            <a:ln w="19050" cap="rnd">
              <a:solidFill>
                <a:schemeClr val="tx1"/>
              </a:solidFill>
              <a:round/>
            </a:ln>
            <a:effectLst/>
          </c:spPr>
          <c:marker>
            <c:symbol val="none"/>
          </c:marker>
          <c:xVal>
            <c:numRef>
              <c:f>(UK2014_survey_stats!$H$9,UK2014_survey_stats!$C$9)</c:f>
              <c:numCache>
                <c:formatCode>General</c:formatCode>
                <c:ptCount val="2"/>
                <c:pt idx="0">
                  <c:v>197.89567595753934</c:v>
                </c:pt>
                <c:pt idx="1">
                  <c:v>209.4</c:v>
                </c:pt>
              </c:numCache>
            </c:numRef>
          </c:xVal>
          <c:yVal>
            <c:numLit>
              <c:formatCode>General</c:formatCode>
              <c:ptCount val="2"/>
              <c:pt idx="0">
                <c:v>5</c:v>
              </c:pt>
              <c:pt idx="1">
                <c:v>5</c:v>
              </c:pt>
            </c:numLit>
          </c:yVal>
          <c:smooth val="0"/>
          <c:extLst>
            <c:ext xmlns:c16="http://schemas.microsoft.com/office/drawing/2014/chart" uri="{C3380CC4-5D6E-409C-BE32-E72D297353CC}">
              <c16:uniqueId val="{00000008-54EE-45A0-AC23-4448B71B1604}"/>
            </c:ext>
          </c:extLst>
        </c:ser>
        <c:ser>
          <c:idx val="9"/>
          <c:order val="9"/>
          <c:tx>
            <c:v>spec_low</c:v>
          </c:tx>
          <c:spPr>
            <a:ln w="19050" cap="rnd">
              <a:solidFill>
                <a:schemeClr val="tx1"/>
              </a:solidFill>
              <a:prstDash val="dash"/>
              <a:round/>
            </a:ln>
            <a:effectLst/>
          </c:spPr>
          <c:marker>
            <c:symbol val="none"/>
          </c:marker>
          <c:xVal>
            <c:numRef>
              <c:f>(Sheet1!$B$12,Sheet1!$B$12)</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9-54EE-45A0-AC23-4448B71B1604}"/>
            </c:ext>
          </c:extLst>
        </c:ser>
        <c:ser>
          <c:idx val="11"/>
          <c:order val="10"/>
          <c:tx>
            <c:v>spec_max</c:v>
          </c:tx>
          <c:spPr>
            <a:ln w="19050" cap="rnd">
              <a:solidFill>
                <a:schemeClr val="tx1"/>
              </a:solidFill>
              <a:prstDash val="dash"/>
              <a:round/>
            </a:ln>
            <a:effectLst/>
          </c:spPr>
          <c:marker>
            <c:symbol val="none"/>
          </c:marker>
          <c:xVal>
            <c:numRef>
              <c:f>(Sheet1!$C$12,Sheet1!$C$12)</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A-54EE-45A0-AC23-4448B71B1604}"/>
            </c:ext>
          </c:extLst>
        </c:ser>
        <c:ser>
          <c:idx val="10"/>
          <c:order val="11"/>
          <c:tx>
            <c:v>spec_high_s</c:v>
          </c:tx>
          <c:spPr>
            <a:ln w="19050" cap="rnd">
              <a:solidFill>
                <a:schemeClr val="tx1"/>
              </a:solidFill>
              <a:prstDash val="dash"/>
              <a:round/>
            </a:ln>
            <a:effectLst/>
          </c:spPr>
          <c:marker>
            <c:symbol val="none"/>
          </c:marker>
          <c:xVal>
            <c:numRef>
              <c:f>(Sheet1!$B$12,Sheet1!$AB$12)</c:f>
              <c:numCache>
                <c:formatCode>General</c:formatCode>
                <c:ptCount val="2"/>
                <c:pt idx="1">
                  <c:v>171.1</c:v>
                </c:pt>
              </c:numCache>
            </c:numRef>
          </c:xVal>
          <c:yVal>
            <c:numLit>
              <c:formatCode>General</c:formatCode>
              <c:ptCount val="2"/>
              <c:pt idx="0">
                <c:v>5</c:v>
              </c:pt>
              <c:pt idx="1">
                <c:v>5</c:v>
              </c:pt>
            </c:numLit>
          </c:yVal>
          <c:smooth val="0"/>
          <c:extLst>
            <c:ext xmlns:c16="http://schemas.microsoft.com/office/drawing/2014/chart" uri="{C3380CC4-5D6E-409C-BE32-E72D297353CC}">
              <c16:uniqueId val="{0000000B-54EE-45A0-AC23-4448B71B1604}"/>
            </c:ext>
          </c:extLst>
        </c:ser>
        <c:ser>
          <c:idx val="12"/>
          <c:order val="12"/>
          <c:tx>
            <c:v>spec_high_s</c:v>
          </c:tx>
          <c:spPr>
            <a:ln w="19050" cap="rnd">
              <a:solidFill>
                <a:schemeClr val="tx1"/>
              </a:solidFill>
              <a:prstDash val="dash"/>
              <a:round/>
            </a:ln>
            <a:effectLst/>
          </c:spPr>
          <c:marker>
            <c:symbol val="none"/>
          </c:marker>
          <c:xVal>
            <c:numRef>
              <c:f>(Sheet1!$C$12,Sheet1!$AC$12)</c:f>
              <c:numCache>
                <c:formatCode>General</c:formatCode>
                <c:ptCount val="2"/>
                <c:pt idx="1">
                  <c:v>209.4</c:v>
                </c:pt>
              </c:numCache>
            </c:numRef>
          </c:xVal>
          <c:yVal>
            <c:numLit>
              <c:formatCode>General</c:formatCode>
              <c:ptCount val="2"/>
              <c:pt idx="0">
                <c:v>5</c:v>
              </c:pt>
              <c:pt idx="1">
                <c:v>5</c:v>
              </c:pt>
            </c:numLit>
          </c:yVal>
          <c:smooth val="0"/>
          <c:extLst>
            <c:ext xmlns:c16="http://schemas.microsoft.com/office/drawing/2014/chart" uri="{C3380CC4-5D6E-409C-BE32-E72D297353CC}">
              <c16:uniqueId val="{0000000C-54EE-45A0-AC23-4448B71B1604}"/>
            </c:ext>
          </c:extLst>
        </c:ser>
        <c:ser>
          <c:idx val="14"/>
          <c:order val="13"/>
          <c:tx>
            <c:v>SAF#2</c:v>
          </c:tx>
          <c:spPr>
            <a:ln w="19050" cap="rnd">
              <a:solidFill>
                <a:schemeClr val="accent3">
                  <a:lumMod val="80000"/>
                  <a:lumOff val="20000"/>
                </a:schemeClr>
              </a:solidFill>
              <a:round/>
            </a:ln>
            <a:effectLst/>
          </c:spPr>
          <c:marker>
            <c:symbol val="square"/>
            <c:size val="20"/>
            <c:spPr>
              <a:solidFill>
                <a:srgbClr val="FF0000"/>
              </a:solidFill>
              <a:ln w="9525">
                <a:noFill/>
              </a:ln>
              <a:effectLst/>
            </c:spPr>
          </c:marker>
          <c:dPt>
            <c:idx val="0"/>
            <c:marker>
              <c:symbol val="diamond"/>
              <c:size val="20"/>
              <c:spPr>
                <a:solidFill>
                  <a:srgbClr val="FF0000"/>
                </a:solidFill>
                <a:ln w="9525">
                  <a:noFill/>
                </a:ln>
                <a:effectLst/>
              </c:spPr>
            </c:marker>
            <c:bubble3D val="0"/>
            <c:extLst>
              <c:ext xmlns:c16="http://schemas.microsoft.com/office/drawing/2014/chart" uri="{C3380CC4-5D6E-409C-BE32-E72D297353CC}">
                <c16:uniqueId val="{0000000D-54EE-45A0-AC23-4448B71B1604}"/>
              </c:ext>
            </c:extLst>
          </c:dPt>
          <c:xVal>
            <c:numRef>
              <c:f>Sheet1!$D$12</c:f>
              <c:numCache>
                <c:formatCode>General</c:formatCode>
                <c:ptCount val="1"/>
                <c:pt idx="0">
                  <c:v>187.8</c:v>
                </c:pt>
              </c:numCache>
            </c:numRef>
          </c:xVal>
          <c:yVal>
            <c:numLit>
              <c:formatCode>General</c:formatCode>
              <c:ptCount val="1"/>
              <c:pt idx="0">
                <c:v>5</c:v>
              </c:pt>
            </c:numLit>
          </c:yVal>
          <c:smooth val="0"/>
          <c:extLst>
            <c:ext xmlns:c16="http://schemas.microsoft.com/office/drawing/2014/chart" uri="{C3380CC4-5D6E-409C-BE32-E72D297353CC}">
              <c16:uniqueId val="{0000000E-54EE-45A0-AC23-4448B71B1604}"/>
            </c:ext>
          </c:extLst>
        </c:ser>
        <c:dLbls>
          <c:showLegendKey val="0"/>
          <c:showVal val="0"/>
          <c:showCatName val="0"/>
          <c:showSerName val="0"/>
          <c:showPercent val="0"/>
          <c:showBubbleSize val="0"/>
        </c:dLbls>
        <c:axId val="463562544"/>
        <c:axId val="463563200"/>
      </c:scatterChart>
      <c:valAx>
        <c:axId val="463562544"/>
        <c:scaling>
          <c:orientation val="minMax"/>
          <c:max val="320"/>
          <c:min val="120"/>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2433777881084E-3"/>
          <c:y val="0.10621722846441953"/>
          <c:w val="0.97229973559578131"/>
          <c:h val="0.72898876404494384"/>
        </c:manualLayout>
      </c:layout>
      <c:scatterChart>
        <c:scatterStyle val="lineMarker"/>
        <c:varyColors val="0"/>
        <c:ser>
          <c:idx val="0"/>
          <c:order val="0"/>
          <c:spPr>
            <a:ln w="19050" cap="rnd">
              <a:solidFill>
                <a:schemeClr val="tx1"/>
              </a:solidFill>
              <a:round/>
            </a:ln>
            <a:effectLst/>
          </c:spPr>
          <c:marker>
            <c:symbol val="none"/>
          </c:marker>
          <c:xVal>
            <c:numRef>
              <c:f>(UK2014_survey_stats!$D$10,UK2014_survey_stats!$D$10)</c:f>
              <c:numCache>
                <c:formatCode>General</c:formatCode>
                <c:ptCount val="2"/>
                <c:pt idx="0">
                  <c:v>235.26512096774167</c:v>
                </c:pt>
                <c:pt idx="1">
                  <c:v>235.26512096774167</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0-03AE-49DB-8F7C-B8F9B3208B3B}"/>
            </c:ext>
          </c:extLst>
        </c:ser>
        <c:ser>
          <c:idx val="1"/>
          <c:order val="1"/>
          <c:tx>
            <c:v>std_box_1</c:v>
          </c:tx>
          <c:spPr>
            <a:ln w="19050" cap="rnd">
              <a:solidFill>
                <a:schemeClr val="tx1"/>
              </a:solidFill>
              <a:round/>
            </a:ln>
            <a:effectLst/>
          </c:spPr>
          <c:marker>
            <c:symbol val="none"/>
          </c:marker>
          <c:xVal>
            <c:numRef>
              <c:f>(UK2014_survey_stats!$G$10,UK2014_survey_stats!$G$10)</c:f>
              <c:numCache>
                <c:formatCode>General</c:formatCode>
                <c:ptCount val="2"/>
                <c:pt idx="0">
                  <c:v>228.52998102368616</c:v>
                </c:pt>
                <c:pt idx="1">
                  <c:v>228.52998102368616</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1-03AE-49DB-8F7C-B8F9B3208B3B}"/>
            </c:ext>
          </c:extLst>
        </c:ser>
        <c:ser>
          <c:idx val="2"/>
          <c:order val="2"/>
          <c:tx>
            <c:v>std2</c:v>
          </c:tx>
          <c:spPr>
            <a:ln w="19050" cap="rnd">
              <a:solidFill>
                <a:schemeClr val="tx1"/>
              </a:solidFill>
              <a:round/>
            </a:ln>
            <a:effectLst/>
          </c:spPr>
          <c:marker>
            <c:symbol val="none"/>
          </c:marker>
          <c:xVal>
            <c:numRef>
              <c:f>(UK2014_survey_stats!$H$10,UK2014_survey_stats!$H$10)</c:f>
              <c:numCache>
                <c:formatCode>General</c:formatCode>
                <c:ptCount val="2"/>
                <c:pt idx="0">
                  <c:v>242.00026091179717</c:v>
                </c:pt>
                <c:pt idx="1">
                  <c:v>242.00026091179717</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2-03AE-49DB-8F7C-B8F9B3208B3B}"/>
            </c:ext>
          </c:extLst>
        </c:ser>
        <c:ser>
          <c:idx val="3"/>
          <c:order val="3"/>
          <c:tx>
            <c:v>std3</c:v>
          </c:tx>
          <c:spPr>
            <a:ln w="19050" cap="rnd">
              <a:solidFill>
                <a:schemeClr val="tx1"/>
              </a:solidFill>
              <a:round/>
            </a:ln>
            <a:effectLst/>
          </c:spPr>
          <c:marker>
            <c:symbol val="none"/>
          </c:marker>
          <c:xVal>
            <c:numRef>
              <c:f>(UK2014_survey_stats!$G$10,UK2014_survey_stats!$H$10)</c:f>
              <c:numCache>
                <c:formatCode>General</c:formatCode>
                <c:ptCount val="2"/>
                <c:pt idx="0">
                  <c:v>228.52998102368616</c:v>
                </c:pt>
                <c:pt idx="1">
                  <c:v>242.00026091179717</c:v>
                </c:pt>
              </c:numCache>
            </c:numRef>
          </c:xVal>
          <c:yVal>
            <c:numLit>
              <c:formatCode>General</c:formatCode>
              <c:ptCount val="2"/>
              <c:pt idx="0">
                <c:v>0</c:v>
              </c:pt>
              <c:pt idx="1">
                <c:v>0</c:v>
              </c:pt>
            </c:numLit>
          </c:yVal>
          <c:smooth val="0"/>
          <c:extLst>
            <c:ext xmlns:c16="http://schemas.microsoft.com/office/drawing/2014/chart" uri="{C3380CC4-5D6E-409C-BE32-E72D297353CC}">
              <c16:uniqueId val="{00000003-03AE-49DB-8F7C-B8F9B3208B3B}"/>
            </c:ext>
          </c:extLst>
        </c:ser>
        <c:ser>
          <c:idx val="4"/>
          <c:order val="4"/>
          <c:tx>
            <c:v>std4</c:v>
          </c:tx>
          <c:spPr>
            <a:ln w="19050" cap="rnd">
              <a:solidFill>
                <a:schemeClr val="tx1"/>
              </a:solidFill>
              <a:round/>
            </a:ln>
            <a:effectLst/>
          </c:spPr>
          <c:marker>
            <c:symbol val="none"/>
          </c:marker>
          <c:xVal>
            <c:numRef>
              <c:f>(UK2014_survey_stats!$G$10,UK2014_survey_stats!$H$10)</c:f>
              <c:numCache>
                <c:formatCode>General</c:formatCode>
                <c:ptCount val="2"/>
                <c:pt idx="0">
                  <c:v>228.52998102368616</c:v>
                </c:pt>
                <c:pt idx="1">
                  <c:v>242.00026091179717</c:v>
                </c:pt>
              </c:numCache>
            </c:numRef>
          </c:xVal>
          <c:yVal>
            <c:numLit>
              <c:formatCode>General</c:formatCode>
              <c:ptCount val="2"/>
              <c:pt idx="0">
                <c:v>10</c:v>
              </c:pt>
              <c:pt idx="1">
                <c:v>10</c:v>
              </c:pt>
            </c:numLit>
          </c:yVal>
          <c:smooth val="0"/>
          <c:extLst>
            <c:ext xmlns:c16="http://schemas.microsoft.com/office/drawing/2014/chart" uri="{C3380CC4-5D6E-409C-BE32-E72D297353CC}">
              <c16:uniqueId val="{00000004-03AE-49DB-8F7C-B8F9B3208B3B}"/>
            </c:ext>
          </c:extLst>
        </c:ser>
        <c:ser>
          <c:idx val="5"/>
          <c:order val="5"/>
          <c:tx>
            <c:v>surv_low</c:v>
          </c:tx>
          <c:spPr>
            <a:ln w="19050" cap="rnd">
              <a:solidFill>
                <a:schemeClr val="tx1"/>
              </a:solidFill>
              <a:round/>
            </a:ln>
            <a:effectLst/>
          </c:spPr>
          <c:marker>
            <c:symbol val="none"/>
          </c:marker>
          <c:xVal>
            <c:numRef>
              <c:f>(UK2014_survey_stats!$B$10,UK2014_survey_stats!$B$10)</c:f>
              <c:numCache>
                <c:formatCode>General</c:formatCode>
                <c:ptCount val="2"/>
                <c:pt idx="0">
                  <c:v>193.7</c:v>
                </c:pt>
                <c:pt idx="1">
                  <c:v>193.7</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5-03AE-49DB-8F7C-B8F9B3208B3B}"/>
            </c:ext>
          </c:extLst>
        </c:ser>
        <c:ser>
          <c:idx val="6"/>
          <c:order val="6"/>
          <c:tx>
            <c:v>surv_high</c:v>
          </c:tx>
          <c:spPr>
            <a:ln w="19050" cap="rnd">
              <a:solidFill>
                <a:schemeClr val="tx1"/>
              </a:solidFill>
              <a:round/>
            </a:ln>
            <a:effectLst/>
          </c:spPr>
          <c:marker>
            <c:symbol val="none"/>
          </c:marker>
          <c:xVal>
            <c:numRef>
              <c:f>(UK2014_survey_stats!$C$10,UK2014_survey_stats!$C$10)</c:f>
              <c:numCache>
                <c:formatCode>General</c:formatCode>
                <c:ptCount val="2"/>
                <c:pt idx="0">
                  <c:v>250.5</c:v>
                </c:pt>
                <c:pt idx="1">
                  <c:v>250.5</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6-03AE-49DB-8F7C-B8F9B3208B3B}"/>
            </c:ext>
          </c:extLst>
        </c:ser>
        <c:ser>
          <c:idx val="7"/>
          <c:order val="7"/>
          <c:tx>
            <c:v>surv_tick_low</c:v>
          </c:tx>
          <c:spPr>
            <a:ln w="19050" cap="rnd">
              <a:solidFill>
                <a:schemeClr val="tx1"/>
              </a:solidFill>
              <a:round/>
            </a:ln>
            <a:effectLst/>
          </c:spPr>
          <c:marker>
            <c:symbol val="none"/>
          </c:marker>
          <c:xVal>
            <c:numRef>
              <c:f>(UK2014_survey_stats!$G$10,UK2014_survey_stats!$B$10)</c:f>
              <c:numCache>
                <c:formatCode>General</c:formatCode>
                <c:ptCount val="2"/>
                <c:pt idx="0">
                  <c:v>228.52998102368616</c:v>
                </c:pt>
                <c:pt idx="1">
                  <c:v>193.7</c:v>
                </c:pt>
              </c:numCache>
            </c:numRef>
          </c:xVal>
          <c:yVal>
            <c:numLit>
              <c:formatCode>General</c:formatCode>
              <c:ptCount val="2"/>
              <c:pt idx="0">
                <c:v>5</c:v>
              </c:pt>
              <c:pt idx="1">
                <c:v>5</c:v>
              </c:pt>
            </c:numLit>
          </c:yVal>
          <c:smooth val="0"/>
          <c:extLst>
            <c:ext xmlns:c16="http://schemas.microsoft.com/office/drawing/2014/chart" uri="{C3380CC4-5D6E-409C-BE32-E72D297353CC}">
              <c16:uniqueId val="{00000007-03AE-49DB-8F7C-B8F9B3208B3B}"/>
            </c:ext>
          </c:extLst>
        </c:ser>
        <c:ser>
          <c:idx val="8"/>
          <c:order val="8"/>
          <c:tx>
            <c:v>surv_tick_high</c:v>
          </c:tx>
          <c:spPr>
            <a:ln w="19050" cap="rnd">
              <a:solidFill>
                <a:schemeClr val="tx1"/>
              </a:solidFill>
              <a:round/>
            </a:ln>
            <a:effectLst/>
          </c:spPr>
          <c:marker>
            <c:symbol val="none"/>
          </c:marker>
          <c:xVal>
            <c:numRef>
              <c:f>(UK2014_survey_stats!$H$10,UK2014_survey_stats!$C$10)</c:f>
              <c:numCache>
                <c:formatCode>General</c:formatCode>
                <c:ptCount val="2"/>
                <c:pt idx="0">
                  <c:v>242.00026091179717</c:v>
                </c:pt>
                <c:pt idx="1">
                  <c:v>250.5</c:v>
                </c:pt>
              </c:numCache>
            </c:numRef>
          </c:xVal>
          <c:yVal>
            <c:numLit>
              <c:formatCode>General</c:formatCode>
              <c:ptCount val="2"/>
              <c:pt idx="0">
                <c:v>5</c:v>
              </c:pt>
              <c:pt idx="1">
                <c:v>5</c:v>
              </c:pt>
            </c:numLit>
          </c:yVal>
          <c:smooth val="0"/>
          <c:extLst>
            <c:ext xmlns:c16="http://schemas.microsoft.com/office/drawing/2014/chart" uri="{C3380CC4-5D6E-409C-BE32-E72D297353CC}">
              <c16:uniqueId val="{00000008-03AE-49DB-8F7C-B8F9B3208B3B}"/>
            </c:ext>
          </c:extLst>
        </c:ser>
        <c:ser>
          <c:idx val="9"/>
          <c:order val="9"/>
          <c:tx>
            <c:v>spec_low</c:v>
          </c:tx>
          <c:spPr>
            <a:ln w="19050" cap="rnd">
              <a:solidFill>
                <a:schemeClr val="tx1"/>
              </a:solidFill>
              <a:prstDash val="dash"/>
              <a:round/>
            </a:ln>
            <a:effectLst/>
          </c:spPr>
          <c:marker>
            <c:symbol val="none"/>
          </c:marker>
          <c:xVal>
            <c:numRef>
              <c:f>(Sheet1!$B$13,Sheet1!$B$13)</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9-03AE-49DB-8F7C-B8F9B3208B3B}"/>
            </c:ext>
          </c:extLst>
        </c:ser>
        <c:ser>
          <c:idx val="11"/>
          <c:order val="10"/>
          <c:tx>
            <c:v>spec_max</c:v>
          </c:tx>
          <c:spPr>
            <a:ln w="19050" cap="rnd">
              <a:solidFill>
                <a:schemeClr val="tx1"/>
              </a:solidFill>
              <a:prstDash val="dash"/>
              <a:round/>
            </a:ln>
            <a:effectLst/>
          </c:spPr>
          <c:marker>
            <c:symbol val="none"/>
          </c:marker>
          <c:xVal>
            <c:numRef>
              <c:f>(Sheet1!$C$13,Sheet1!$C$13)</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A-03AE-49DB-8F7C-B8F9B3208B3B}"/>
            </c:ext>
          </c:extLst>
        </c:ser>
        <c:ser>
          <c:idx val="10"/>
          <c:order val="11"/>
          <c:tx>
            <c:v>spec_high_s</c:v>
          </c:tx>
          <c:spPr>
            <a:ln w="19050" cap="rnd">
              <a:solidFill>
                <a:schemeClr val="tx1"/>
              </a:solidFill>
              <a:prstDash val="dash"/>
              <a:round/>
            </a:ln>
            <a:effectLst/>
          </c:spPr>
          <c:marker>
            <c:symbol val="none"/>
          </c:marker>
          <c:xVal>
            <c:numRef>
              <c:f>(Sheet1!$B$13,Sheet1!$AB$13)</c:f>
              <c:numCache>
                <c:formatCode>General</c:formatCode>
                <c:ptCount val="2"/>
                <c:pt idx="1">
                  <c:v>193.7</c:v>
                </c:pt>
              </c:numCache>
            </c:numRef>
          </c:xVal>
          <c:yVal>
            <c:numLit>
              <c:formatCode>General</c:formatCode>
              <c:ptCount val="2"/>
              <c:pt idx="0">
                <c:v>5</c:v>
              </c:pt>
              <c:pt idx="1">
                <c:v>5</c:v>
              </c:pt>
            </c:numLit>
          </c:yVal>
          <c:smooth val="0"/>
          <c:extLst>
            <c:ext xmlns:c16="http://schemas.microsoft.com/office/drawing/2014/chart" uri="{C3380CC4-5D6E-409C-BE32-E72D297353CC}">
              <c16:uniqueId val="{0000000B-03AE-49DB-8F7C-B8F9B3208B3B}"/>
            </c:ext>
          </c:extLst>
        </c:ser>
        <c:ser>
          <c:idx val="12"/>
          <c:order val="12"/>
          <c:tx>
            <c:v>spec_high_s</c:v>
          </c:tx>
          <c:spPr>
            <a:ln w="19050" cap="rnd">
              <a:solidFill>
                <a:schemeClr val="tx1"/>
              </a:solidFill>
              <a:prstDash val="dash"/>
              <a:round/>
            </a:ln>
            <a:effectLst/>
          </c:spPr>
          <c:marker>
            <c:symbol val="none"/>
          </c:marker>
          <c:xVal>
            <c:numRef>
              <c:f>(Sheet1!$C$13,Sheet1!$AC$13)</c:f>
              <c:numCache>
                <c:formatCode>General</c:formatCode>
                <c:ptCount val="2"/>
                <c:pt idx="1">
                  <c:v>250.5</c:v>
                </c:pt>
              </c:numCache>
            </c:numRef>
          </c:xVal>
          <c:yVal>
            <c:numLit>
              <c:formatCode>General</c:formatCode>
              <c:ptCount val="2"/>
              <c:pt idx="0">
                <c:v>5</c:v>
              </c:pt>
              <c:pt idx="1">
                <c:v>5</c:v>
              </c:pt>
            </c:numLit>
          </c:yVal>
          <c:smooth val="0"/>
          <c:extLst>
            <c:ext xmlns:c16="http://schemas.microsoft.com/office/drawing/2014/chart" uri="{C3380CC4-5D6E-409C-BE32-E72D297353CC}">
              <c16:uniqueId val="{0000000C-03AE-49DB-8F7C-B8F9B3208B3B}"/>
            </c:ext>
          </c:extLst>
        </c:ser>
        <c:ser>
          <c:idx val="14"/>
          <c:order val="13"/>
          <c:tx>
            <c:v>SAF#2</c:v>
          </c:tx>
          <c:spPr>
            <a:ln w="19050" cap="rnd">
              <a:solidFill>
                <a:schemeClr val="accent3">
                  <a:lumMod val="80000"/>
                  <a:lumOff val="20000"/>
                </a:schemeClr>
              </a:solidFill>
              <a:round/>
            </a:ln>
            <a:effectLst/>
          </c:spPr>
          <c:marker>
            <c:symbol val="square"/>
            <c:size val="20"/>
            <c:spPr>
              <a:solidFill>
                <a:srgbClr val="FF0000"/>
              </a:solidFill>
              <a:ln w="9525">
                <a:noFill/>
              </a:ln>
              <a:effectLst/>
            </c:spPr>
          </c:marker>
          <c:dPt>
            <c:idx val="0"/>
            <c:marker>
              <c:symbol val="diamond"/>
              <c:size val="20"/>
              <c:spPr>
                <a:solidFill>
                  <a:srgbClr val="FF0000"/>
                </a:solidFill>
                <a:ln w="9525">
                  <a:noFill/>
                </a:ln>
                <a:effectLst/>
              </c:spPr>
            </c:marker>
            <c:bubble3D val="0"/>
            <c:extLst>
              <c:ext xmlns:c16="http://schemas.microsoft.com/office/drawing/2014/chart" uri="{C3380CC4-5D6E-409C-BE32-E72D297353CC}">
                <c16:uniqueId val="{0000000D-03AE-49DB-8F7C-B8F9B3208B3B}"/>
              </c:ext>
            </c:extLst>
          </c:dPt>
          <c:xVal>
            <c:numRef>
              <c:f>Sheet1!$D$13</c:f>
              <c:numCache>
                <c:formatCode>General</c:formatCode>
                <c:ptCount val="1"/>
                <c:pt idx="0">
                  <c:v>228</c:v>
                </c:pt>
              </c:numCache>
            </c:numRef>
          </c:xVal>
          <c:yVal>
            <c:numLit>
              <c:formatCode>General</c:formatCode>
              <c:ptCount val="1"/>
              <c:pt idx="0">
                <c:v>5</c:v>
              </c:pt>
            </c:numLit>
          </c:yVal>
          <c:smooth val="0"/>
          <c:extLst>
            <c:ext xmlns:c16="http://schemas.microsoft.com/office/drawing/2014/chart" uri="{C3380CC4-5D6E-409C-BE32-E72D297353CC}">
              <c16:uniqueId val="{0000000E-03AE-49DB-8F7C-B8F9B3208B3B}"/>
            </c:ext>
          </c:extLst>
        </c:ser>
        <c:dLbls>
          <c:showLegendKey val="0"/>
          <c:showVal val="0"/>
          <c:showCatName val="0"/>
          <c:showSerName val="0"/>
          <c:showPercent val="0"/>
          <c:showBubbleSize val="0"/>
        </c:dLbls>
        <c:axId val="463562544"/>
        <c:axId val="463563200"/>
      </c:scatterChart>
      <c:valAx>
        <c:axId val="463562544"/>
        <c:scaling>
          <c:orientation val="minMax"/>
          <c:max val="320"/>
          <c:min val="120"/>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2433777881084E-3"/>
          <c:y val="0.10621722846441953"/>
          <c:w val="0.97229973559578131"/>
          <c:h val="0.72898876404494384"/>
        </c:manualLayout>
      </c:layout>
      <c:scatterChart>
        <c:scatterStyle val="lineMarker"/>
        <c:varyColors val="0"/>
        <c:ser>
          <c:idx val="0"/>
          <c:order val="0"/>
          <c:spPr>
            <a:ln w="19050" cap="rnd">
              <a:solidFill>
                <a:schemeClr val="tx1"/>
              </a:solidFill>
              <a:round/>
            </a:ln>
            <a:effectLst/>
          </c:spPr>
          <c:marker>
            <c:symbol val="none"/>
          </c:marker>
          <c:xVal>
            <c:numRef>
              <c:f>(UK2014_survey_stats!$D$11,UK2014_survey_stats!$D$11)</c:f>
              <c:numCache>
                <c:formatCode>General</c:formatCode>
                <c:ptCount val="2"/>
                <c:pt idx="0">
                  <c:v>258.7073252688167</c:v>
                </c:pt>
                <c:pt idx="1">
                  <c:v>258.7073252688167</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0-5D48-4A64-B792-7DEB3947B300}"/>
            </c:ext>
          </c:extLst>
        </c:ser>
        <c:ser>
          <c:idx val="1"/>
          <c:order val="1"/>
          <c:tx>
            <c:v>std_box_1</c:v>
          </c:tx>
          <c:spPr>
            <a:ln w="19050" cap="rnd">
              <a:solidFill>
                <a:schemeClr val="tx1"/>
              </a:solidFill>
              <a:round/>
            </a:ln>
            <a:effectLst/>
          </c:spPr>
          <c:marker>
            <c:symbol val="none"/>
          </c:marker>
          <c:xVal>
            <c:numRef>
              <c:f>(UK2014_survey_stats!$G$11,UK2014_survey_stats!$G$11)</c:f>
              <c:numCache>
                <c:formatCode>General</c:formatCode>
                <c:ptCount val="2"/>
                <c:pt idx="0">
                  <c:v>249.86338597681274</c:v>
                </c:pt>
                <c:pt idx="1">
                  <c:v>249.86338597681274</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1-5D48-4A64-B792-7DEB3947B300}"/>
            </c:ext>
          </c:extLst>
        </c:ser>
        <c:ser>
          <c:idx val="2"/>
          <c:order val="2"/>
          <c:tx>
            <c:v>std2</c:v>
          </c:tx>
          <c:spPr>
            <a:ln w="19050" cap="rnd">
              <a:solidFill>
                <a:schemeClr val="tx1"/>
              </a:solidFill>
              <a:round/>
            </a:ln>
            <a:effectLst/>
          </c:spPr>
          <c:marker>
            <c:symbol val="none"/>
          </c:marker>
          <c:xVal>
            <c:numRef>
              <c:f>(UK2014_survey_stats!$H$11,UK2014_survey_stats!$H$11)</c:f>
              <c:numCache>
                <c:formatCode>General</c:formatCode>
                <c:ptCount val="2"/>
                <c:pt idx="0">
                  <c:v>267.5512645608207</c:v>
                </c:pt>
                <c:pt idx="1">
                  <c:v>267.5512645608207</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2-5D48-4A64-B792-7DEB3947B300}"/>
            </c:ext>
          </c:extLst>
        </c:ser>
        <c:ser>
          <c:idx val="3"/>
          <c:order val="3"/>
          <c:tx>
            <c:v>std3</c:v>
          </c:tx>
          <c:spPr>
            <a:ln w="19050" cap="rnd">
              <a:solidFill>
                <a:schemeClr val="tx1"/>
              </a:solidFill>
              <a:round/>
            </a:ln>
            <a:effectLst/>
          </c:spPr>
          <c:marker>
            <c:symbol val="none"/>
          </c:marker>
          <c:xVal>
            <c:numRef>
              <c:f>(UK2014_survey_stats!$G$11,UK2014_survey_stats!$H$11)</c:f>
              <c:numCache>
                <c:formatCode>General</c:formatCode>
                <c:ptCount val="2"/>
                <c:pt idx="0">
                  <c:v>249.86338597681274</c:v>
                </c:pt>
                <c:pt idx="1">
                  <c:v>267.5512645608207</c:v>
                </c:pt>
              </c:numCache>
            </c:numRef>
          </c:xVal>
          <c:yVal>
            <c:numLit>
              <c:formatCode>General</c:formatCode>
              <c:ptCount val="2"/>
              <c:pt idx="0">
                <c:v>0</c:v>
              </c:pt>
              <c:pt idx="1">
                <c:v>0</c:v>
              </c:pt>
            </c:numLit>
          </c:yVal>
          <c:smooth val="0"/>
          <c:extLst>
            <c:ext xmlns:c16="http://schemas.microsoft.com/office/drawing/2014/chart" uri="{C3380CC4-5D6E-409C-BE32-E72D297353CC}">
              <c16:uniqueId val="{00000003-5D48-4A64-B792-7DEB3947B300}"/>
            </c:ext>
          </c:extLst>
        </c:ser>
        <c:ser>
          <c:idx val="4"/>
          <c:order val="4"/>
          <c:tx>
            <c:v>std4</c:v>
          </c:tx>
          <c:spPr>
            <a:ln w="19050" cap="rnd">
              <a:solidFill>
                <a:schemeClr val="tx1"/>
              </a:solidFill>
              <a:round/>
            </a:ln>
            <a:effectLst/>
          </c:spPr>
          <c:marker>
            <c:symbol val="none"/>
          </c:marker>
          <c:xVal>
            <c:numRef>
              <c:f>(UK2014_survey_stats!$G$11,UK2014_survey_stats!$H$11)</c:f>
              <c:numCache>
                <c:formatCode>General</c:formatCode>
                <c:ptCount val="2"/>
                <c:pt idx="0">
                  <c:v>249.86338597681274</c:v>
                </c:pt>
                <c:pt idx="1">
                  <c:v>267.5512645608207</c:v>
                </c:pt>
              </c:numCache>
            </c:numRef>
          </c:xVal>
          <c:yVal>
            <c:numLit>
              <c:formatCode>General</c:formatCode>
              <c:ptCount val="2"/>
              <c:pt idx="0">
                <c:v>10</c:v>
              </c:pt>
              <c:pt idx="1">
                <c:v>10</c:v>
              </c:pt>
            </c:numLit>
          </c:yVal>
          <c:smooth val="0"/>
          <c:extLst>
            <c:ext xmlns:c16="http://schemas.microsoft.com/office/drawing/2014/chart" uri="{C3380CC4-5D6E-409C-BE32-E72D297353CC}">
              <c16:uniqueId val="{00000004-5D48-4A64-B792-7DEB3947B300}"/>
            </c:ext>
          </c:extLst>
        </c:ser>
        <c:ser>
          <c:idx val="5"/>
          <c:order val="5"/>
          <c:tx>
            <c:v>surv_low</c:v>
          </c:tx>
          <c:spPr>
            <a:ln w="19050" cap="rnd">
              <a:solidFill>
                <a:schemeClr val="tx1"/>
              </a:solidFill>
              <a:round/>
            </a:ln>
            <a:effectLst/>
          </c:spPr>
          <c:marker>
            <c:symbol val="none"/>
          </c:marker>
          <c:xVal>
            <c:numRef>
              <c:f>(UK2014_survey_stats!$B$11,UK2014_survey_stats!$B$11)</c:f>
              <c:numCache>
                <c:formatCode>General</c:formatCode>
                <c:ptCount val="2"/>
                <c:pt idx="0">
                  <c:v>230.8</c:v>
                </c:pt>
                <c:pt idx="1">
                  <c:v>230.8</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5-5D48-4A64-B792-7DEB3947B300}"/>
            </c:ext>
          </c:extLst>
        </c:ser>
        <c:ser>
          <c:idx val="6"/>
          <c:order val="6"/>
          <c:tx>
            <c:v>surv_high</c:v>
          </c:tx>
          <c:spPr>
            <a:ln w="19050" cap="rnd">
              <a:solidFill>
                <a:schemeClr val="tx1"/>
              </a:solidFill>
              <a:round/>
            </a:ln>
            <a:effectLst/>
          </c:spPr>
          <c:marker>
            <c:symbol val="none"/>
          </c:marker>
          <c:xVal>
            <c:numRef>
              <c:f>(UK2014_survey_stats!$C$11,UK2014_survey_stats!$C$11)</c:f>
              <c:numCache>
                <c:formatCode>General</c:formatCode>
                <c:ptCount val="2"/>
                <c:pt idx="0">
                  <c:v>297.39999999999998</c:v>
                </c:pt>
                <c:pt idx="1">
                  <c:v>297.39999999999998</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6-5D48-4A64-B792-7DEB3947B300}"/>
            </c:ext>
          </c:extLst>
        </c:ser>
        <c:ser>
          <c:idx val="7"/>
          <c:order val="7"/>
          <c:tx>
            <c:v>surv_tick_low</c:v>
          </c:tx>
          <c:spPr>
            <a:ln w="19050" cap="rnd">
              <a:solidFill>
                <a:schemeClr val="tx1"/>
              </a:solidFill>
              <a:round/>
            </a:ln>
            <a:effectLst/>
          </c:spPr>
          <c:marker>
            <c:symbol val="none"/>
          </c:marker>
          <c:xVal>
            <c:numRef>
              <c:f>(UK2014_survey_stats!$G$11,UK2014_survey_stats!$B$11)</c:f>
              <c:numCache>
                <c:formatCode>General</c:formatCode>
                <c:ptCount val="2"/>
                <c:pt idx="0">
                  <c:v>249.86338597681274</c:v>
                </c:pt>
                <c:pt idx="1">
                  <c:v>230.8</c:v>
                </c:pt>
              </c:numCache>
            </c:numRef>
          </c:xVal>
          <c:yVal>
            <c:numLit>
              <c:formatCode>General</c:formatCode>
              <c:ptCount val="2"/>
              <c:pt idx="0">
                <c:v>5</c:v>
              </c:pt>
              <c:pt idx="1">
                <c:v>5</c:v>
              </c:pt>
            </c:numLit>
          </c:yVal>
          <c:smooth val="0"/>
          <c:extLst>
            <c:ext xmlns:c16="http://schemas.microsoft.com/office/drawing/2014/chart" uri="{C3380CC4-5D6E-409C-BE32-E72D297353CC}">
              <c16:uniqueId val="{00000007-5D48-4A64-B792-7DEB3947B300}"/>
            </c:ext>
          </c:extLst>
        </c:ser>
        <c:ser>
          <c:idx val="8"/>
          <c:order val="8"/>
          <c:tx>
            <c:v>surv_tick_high</c:v>
          </c:tx>
          <c:spPr>
            <a:ln w="19050" cap="rnd">
              <a:solidFill>
                <a:schemeClr val="tx1"/>
              </a:solidFill>
              <a:round/>
            </a:ln>
            <a:effectLst/>
          </c:spPr>
          <c:marker>
            <c:symbol val="none"/>
          </c:marker>
          <c:xVal>
            <c:numRef>
              <c:f>(UK2014_survey_stats!$H$11,UK2014_survey_stats!$C$11)</c:f>
              <c:numCache>
                <c:formatCode>General</c:formatCode>
                <c:ptCount val="2"/>
                <c:pt idx="0">
                  <c:v>267.5512645608207</c:v>
                </c:pt>
                <c:pt idx="1">
                  <c:v>297.39999999999998</c:v>
                </c:pt>
              </c:numCache>
            </c:numRef>
          </c:xVal>
          <c:yVal>
            <c:numLit>
              <c:formatCode>General</c:formatCode>
              <c:ptCount val="2"/>
              <c:pt idx="0">
                <c:v>5</c:v>
              </c:pt>
              <c:pt idx="1">
                <c:v>5</c:v>
              </c:pt>
            </c:numLit>
          </c:yVal>
          <c:smooth val="0"/>
          <c:extLst>
            <c:ext xmlns:c16="http://schemas.microsoft.com/office/drawing/2014/chart" uri="{C3380CC4-5D6E-409C-BE32-E72D297353CC}">
              <c16:uniqueId val="{00000008-5D48-4A64-B792-7DEB3947B300}"/>
            </c:ext>
          </c:extLst>
        </c:ser>
        <c:ser>
          <c:idx val="9"/>
          <c:order val="9"/>
          <c:tx>
            <c:v>spec_low</c:v>
          </c:tx>
          <c:spPr>
            <a:ln w="19050" cap="rnd">
              <a:solidFill>
                <a:schemeClr val="tx1"/>
              </a:solidFill>
              <a:prstDash val="dash"/>
              <a:round/>
            </a:ln>
            <a:effectLst/>
          </c:spPr>
          <c:marker>
            <c:symbol val="none"/>
          </c:marker>
          <c:xVal>
            <c:numRef>
              <c:f>(Sheet1!$B$14,Sheet1!$B$14)</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9-5D48-4A64-B792-7DEB3947B300}"/>
            </c:ext>
          </c:extLst>
        </c:ser>
        <c:ser>
          <c:idx val="11"/>
          <c:order val="10"/>
          <c:tx>
            <c:v>spec_max</c:v>
          </c:tx>
          <c:spPr>
            <a:ln w="19050" cap="rnd">
              <a:solidFill>
                <a:schemeClr val="tx1"/>
              </a:solidFill>
              <a:prstDash val="dash"/>
              <a:round/>
            </a:ln>
            <a:effectLst/>
          </c:spPr>
          <c:marker>
            <c:symbol val="none"/>
          </c:marker>
          <c:xVal>
            <c:numRef>
              <c:f>(Sheet1!$C$14,Sheet1!$C$14)</c:f>
              <c:numCache>
                <c:formatCode>General</c:formatCode>
                <c:ptCount val="2"/>
                <c:pt idx="0">
                  <c:v>300</c:v>
                </c:pt>
                <c:pt idx="1">
                  <c:v>300</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A-5D48-4A64-B792-7DEB3947B300}"/>
            </c:ext>
          </c:extLst>
        </c:ser>
        <c:ser>
          <c:idx val="10"/>
          <c:order val="11"/>
          <c:tx>
            <c:v>spec_high_s</c:v>
          </c:tx>
          <c:spPr>
            <a:ln w="19050" cap="rnd">
              <a:solidFill>
                <a:schemeClr val="tx1"/>
              </a:solidFill>
              <a:prstDash val="dash"/>
              <a:round/>
            </a:ln>
            <a:effectLst/>
          </c:spPr>
          <c:marker>
            <c:symbol val="none"/>
          </c:marker>
          <c:xVal>
            <c:numRef>
              <c:f>(Sheet1!$B$14,Sheet1!$AB$14)</c:f>
              <c:numCache>
                <c:formatCode>General</c:formatCode>
                <c:ptCount val="2"/>
                <c:pt idx="1">
                  <c:v>230.8</c:v>
                </c:pt>
              </c:numCache>
            </c:numRef>
          </c:xVal>
          <c:yVal>
            <c:numLit>
              <c:formatCode>General</c:formatCode>
              <c:ptCount val="2"/>
              <c:pt idx="0">
                <c:v>5</c:v>
              </c:pt>
              <c:pt idx="1">
                <c:v>5</c:v>
              </c:pt>
            </c:numLit>
          </c:yVal>
          <c:smooth val="0"/>
          <c:extLst>
            <c:ext xmlns:c16="http://schemas.microsoft.com/office/drawing/2014/chart" uri="{C3380CC4-5D6E-409C-BE32-E72D297353CC}">
              <c16:uniqueId val="{0000000B-5D48-4A64-B792-7DEB3947B300}"/>
            </c:ext>
          </c:extLst>
        </c:ser>
        <c:ser>
          <c:idx val="12"/>
          <c:order val="12"/>
          <c:tx>
            <c:v>spec_high_s</c:v>
          </c:tx>
          <c:spPr>
            <a:ln w="19050" cap="rnd">
              <a:solidFill>
                <a:schemeClr val="tx1"/>
              </a:solidFill>
              <a:prstDash val="dash"/>
              <a:round/>
            </a:ln>
            <a:effectLst/>
          </c:spPr>
          <c:marker>
            <c:symbol val="none"/>
          </c:marker>
          <c:xVal>
            <c:numRef>
              <c:f>(Sheet1!$C$14,Sheet1!$AC$14)</c:f>
              <c:numCache>
                <c:formatCode>General</c:formatCode>
                <c:ptCount val="2"/>
                <c:pt idx="0">
                  <c:v>300</c:v>
                </c:pt>
                <c:pt idx="1">
                  <c:v>297.39999999999998</c:v>
                </c:pt>
              </c:numCache>
            </c:numRef>
          </c:xVal>
          <c:yVal>
            <c:numLit>
              <c:formatCode>General</c:formatCode>
              <c:ptCount val="2"/>
              <c:pt idx="0">
                <c:v>5</c:v>
              </c:pt>
              <c:pt idx="1">
                <c:v>5</c:v>
              </c:pt>
            </c:numLit>
          </c:yVal>
          <c:smooth val="0"/>
          <c:extLst>
            <c:ext xmlns:c16="http://schemas.microsoft.com/office/drawing/2014/chart" uri="{C3380CC4-5D6E-409C-BE32-E72D297353CC}">
              <c16:uniqueId val="{0000000C-5D48-4A64-B792-7DEB3947B300}"/>
            </c:ext>
          </c:extLst>
        </c:ser>
        <c:ser>
          <c:idx val="14"/>
          <c:order val="13"/>
          <c:tx>
            <c:v>SAF#2</c:v>
          </c:tx>
          <c:spPr>
            <a:ln w="19050" cap="rnd">
              <a:solidFill>
                <a:schemeClr val="accent3">
                  <a:lumMod val="80000"/>
                  <a:lumOff val="20000"/>
                </a:schemeClr>
              </a:solidFill>
              <a:round/>
            </a:ln>
            <a:effectLst/>
          </c:spPr>
          <c:marker>
            <c:symbol val="square"/>
            <c:size val="20"/>
            <c:spPr>
              <a:solidFill>
                <a:srgbClr val="FF0000"/>
              </a:solidFill>
              <a:ln w="9525">
                <a:noFill/>
              </a:ln>
              <a:effectLst/>
            </c:spPr>
          </c:marker>
          <c:dPt>
            <c:idx val="0"/>
            <c:marker>
              <c:symbol val="diamond"/>
              <c:size val="20"/>
              <c:spPr>
                <a:solidFill>
                  <a:srgbClr val="FF0000"/>
                </a:solidFill>
                <a:ln w="9525">
                  <a:noFill/>
                </a:ln>
                <a:effectLst/>
              </c:spPr>
            </c:marker>
            <c:bubble3D val="0"/>
            <c:extLst>
              <c:ext xmlns:c16="http://schemas.microsoft.com/office/drawing/2014/chart" uri="{C3380CC4-5D6E-409C-BE32-E72D297353CC}">
                <c16:uniqueId val="{0000000D-5D48-4A64-B792-7DEB3947B300}"/>
              </c:ext>
            </c:extLst>
          </c:dPt>
          <c:xVal>
            <c:numRef>
              <c:f>Sheet1!$D$14</c:f>
              <c:numCache>
                <c:formatCode>General</c:formatCode>
                <c:ptCount val="1"/>
                <c:pt idx="0">
                  <c:v>247.8</c:v>
                </c:pt>
              </c:numCache>
            </c:numRef>
          </c:xVal>
          <c:yVal>
            <c:numLit>
              <c:formatCode>General</c:formatCode>
              <c:ptCount val="1"/>
              <c:pt idx="0">
                <c:v>5</c:v>
              </c:pt>
            </c:numLit>
          </c:yVal>
          <c:smooth val="0"/>
          <c:extLst>
            <c:ext xmlns:c16="http://schemas.microsoft.com/office/drawing/2014/chart" uri="{C3380CC4-5D6E-409C-BE32-E72D297353CC}">
              <c16:uniqueId val="{0000000E-5D48-4A64-B792-7DEB3947B300}"/>
            </c:ext>
          </c:extLst>
        </c:ser>
        <c:dLbls>
          <c:showLegendKey val="0"/>
          <c:showVal val="0"/>
          <c:showCatName val="0"/>
          <c:showSerName val="0"/>
          <c:showPercent val="0"/>
          <c:showBubbleSize val="0"/>
        </c:dLbls>
        <c:axId val="463562544"/>
        <c:axId val="463563200"/>
      </c:scatterChart>
      <c:valAx>
        <c:axId val="463562544"/>
        <c:scaling>
          <c:orientation val="minMax"/>
          <c:max val="320"/>
          <c:min val="120"/>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2433777881084E-3"/>
          <c:y val="0.10621722846441953"/>
          <c:w val="0.97229973559578131"/>
          <c:h val="0.72898876404494384"/>
        </c:manualLayout>
      </c:layout>
      <c:scatterChart>
        <c:scatterStyle val="lineMarker"/>
        <c:varyColors val="0"/>
        <c:ser>
          <c:idx val="0"/>
          <c:order val="0"/>
          <c:spPr>
            <a:ln w="19050" cap="rnd">
              <a:solidFill>
                <a:schemeClr val="tx1"/>
              </a:solidFill>
              <a:round/>
            </a:ln>
            <a:effectLst/>
          </c:spPr>
          <c:marker>
            <c:symbol val="none"/>
          </c:marker>
          <c:xVal>
            <c:numRef>
              <c:f>(UK2014_survey_stats!$D$12,UK2014_survey_stats!$D$12)</c:f>
              <c:numCache>
                <c:formatCode>General</c:formatCode>
                <c:ptCount val="2"/>
                <c:pt idx="0">
                  <c:v>41.177822580645163</c:v>
                </c:pt>
                <c:pt idx="1">
                  <c:v>41.177822580645163</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0-FE52-4504-A9AC-8B6CF87C307D}"/>
            </c:ext>
          </c:extLst>
        </c:ser>
        <c:ser>
          <c:idx val="1"/>
          <c:order val="1"/>
          <c:tx>
            <c:v>std_box_1</c:v>
          </c:tx>
          <c:spPr>
            <a:ln w="19050" cap="rnd">
              <a:solidFill>
                <a:schemeClr val="tx1"/>
              </a:solidFill>
              <a:round/>
            </a:ln>
            <a:effectLst/>
          </c:spPr>
          <c:marker>
            <c:symbol val="none"/>
          </c:marker>
          <c:xVal>
            <c:numRef>
              <c:f>(UK2014_survey_stats!$G$12,UK2014_survey_stats!$G$12)</c:f>
              <c:numCache>
                <c:formatCode>General</c:formatCode>
                <c:ptCount val="2"/>
                <c:pt idx="0">
                  <c:v>39.333678961250918</c:v>
                </c:pt>
                <c:pt idx="1">
                  <c:v>39.333678961250918</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1-FE52-4504-A9AC-8B6CF87C307D}"/>
            </c:ext>
          </c:extLst>
        </c:ser>
        <c:ser>
          <c:idx val="2"/>
          <c:order val="2"/>
          <c:tx>
            <c:v>std2</c:v>
          </c:tx>
          <c:spPr>
            <a:ln w="19050" cap="rnd">
              <a:solidFill>
                <a:schemeClr val="tx1"/>
              </a:solidFill>
              <a:round/>
            </a:ln>
            <a:effectLst/>
          </c:spPr>
          <c:marker>
            <c:symbol val="none"/>
          </c:marker>
          <c:xVal>
            <c:numRef>
              <c:f>(UK2014_survey_stats!$H$12,UK2014_survey_stats!$H$12)</c:f>
              <c:numCache>
                <c:formatCode>General</c:formatCode>
                <c:ptCount val="2"/>
                <c:pt idx="0">
                  <c:v>43.021966200039408</c:v>
                </c:pt>
                <c:pt idx="1">
                  <c:v>43.021966200039408</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2-FE52-4504-A9AC-8B6CF87C307D}"/>
            </c:ext>
          </c:extLst>
        </c:ser>
        <c:ser>
          <c:idx val="3"/>
          <c:order val="3"/>
          <c:tx>
            <c:v>std3</c:v>
          </c:tx>
          <c:spPr>
            <a:ln w="19050" cap="rnd">
              <a:solidFill>
                <a:schemeClr val="tx1"/>
              </a:solidFill>
              <a:round/>
            </a:ln>
            <a:effectLst/>
          </c:spPr>
          <c:marker>
            <c:symbol val="none"/>
          </c:marker>
          <c:xVal>
            <c:numRef>
              <c:f>(UK2014_survey_stats!$G$12,UK2014_survey_stats!$H$12)</c:f>
              <c:numCache>
                <c:formatCode>General</c:formatCode>
                <c:ptCount val="2"/>
                <c:pt idx="0">
                  <c:v>39.333678961250918</c:v>
                </c:pt>
                <c:pt idx="1">
                  <c:v>43.021966200039408</c:v>
                </c:pt>
              </c:numCache>
            </c:numRef>
          </c:xVal>
          <c:yVal>
            <c:numLit>
              <c:formatCode>General</c:formatCode>
              <c:ptCount val="2"/>
              <c:pt idx="0">
                <c:v>0</c:v>
              </c:pt>
              <c:pt idx="1">
                <c:v>0</c:v>
              </c:pt>
            </c:numLit>
          </c:yVal>
          <c:smooth val="0"/>
          <c:extLst>
            <c:ext xmlns:c16="http://schemas.microsoft.com/office/drawing/2014/chart" uri="{C3380CC4-5D6E-409C-BE32-E72D297353CC}">
              <c16:uniqueId val="{00000003-FE52-4504-A9AC-8B6CF87C307D}"/>
            </c:ext>
          </c:extLst>
        </c:ser>
        <c:ser>
          <c:idx val="4"/>
          <c:order val="4"/>
          <c:tx>
            <c:v>std4</c:v>
          </c:tx>
          <c:spPr>
            <a:ln w="19050" cap="rnd">
              <a:solidFill>
                <a:schemeClr val="tx1"/>
              </a:solidFill>
              <a:round/>
            </a:ln>
            <a:effectLst/>
          </c:spPr>
          <c:marker>
            <c:symbol val="none"/>
          </c:marker>
          <c:xVal>
            <c:numRef>
              <c:f>(UK2014_survey_stats!$G$12,UK2014_survey_stats!$H$12)</c:f>
              <c:numCache>
                <c:formatCode>General</c:formatCode>
                <c:ptCount val="2"/>
                <c:pt idx="0">
                  <c:v>39.333678961250918</c:v>
                </c:pt>
                <c:pt idx="1">
                  <c:v>43.021966200039408</c:v>
                </c:pt>
              </c:numCache>
            </c:numRef>
          </c:xVal>
          <c:yVal>
            <c:numLit>
              <c:formatCode>General</c:formatCode>
              <c:ptCount val="2"/>
              <c:pt idx="0">
                <c:v>10</c:v>
              </c:pt>
              <c:pt idx="1">
                <c:v>10</c:v>
              </c:pt>
            </c:numLit>
          </c:yVal>
          <c:smooth val="0"/>
          <c:extLst>
            <c:ext xmlns:c16="http://schemas.microsoft.com/office/drawing/2014/chart" uri="{C3380CC4-5D6E-409C-BE32-E72D297353CC}">
              <c16:uniqueId val="{00000004-FE52-4504-A9AC-8B6CF87C307D}"/>
            </c:ext>
          </c:extLst>
        </c:ser>
        <c:ser>
          <c:idx val="5"/>
          <c:order val="5"/>
          <c:tx>
            <c:v>surv_low</c:v>
          </c:tx>
          <c:spPr>
            <a:ln w="19050" cap="rnd">
              <a:solidFill>
                <a:schemeClr val="tx1"/>
              </a:solidFill>
              <a:round/>
            </a:ln>
            <a:effectLst/>
          </c:spPr>
          <c:marker>
            <c:symbol val="none"/>
          </c:marker>
          <c:xVal>
            <c:numRef>
              <c:f>(UK2014_survey_stats!$B$12,UK2014_survey_stats!$B$12)</c:f>
              <c:numCache>
                <c:formatCode>General</c:formatCode>
                <c:ptCount val="2"/>
                <c:pt idx="0">
                  <c:v>38</c:v>
                </c:pt>
                <c:pt idx="1">
                  <c:v>38</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5-FE52-4504-A9AC-8B6CF87C307D}"/>
            </c:ext>
          </c:extLst>
        </c:ser>
        <c:ser>
          <c:idx val="6"/>
          <c:order val="6"/>
          <c:tx>
            <c:v>surv_high</c:v>
          </c:tx>
          <c:spPr>
            <a:ln w="19050" cap="rnd">
              <a:solidFill>
                <a:schemeClr val="tx1"/>
              </a:solidFill>
              <a:round/>
            </a:ln>
            <a:effectLst/>
          </c:spPr>
          <c:marker>
            <c:symbol val="none"/>
          </c:marker>
          <c:xVal>
            <c:numRef>
              <c:f>(UK2014_survey_stats!$C$12,UK2014_survey_stats!$C$12)</c:f>
              <c:numCache>
                <c:formatCode>General</c:formatCode>
                <c:ptCount val="2"/>
                <c:pt idx="0">
                  <c:v>49.5</c:v>
                </c:pt>
                <c:pt idx="1">
                  <c:v>49.5</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6-FE52-4504-A9AC-8B6CF87C307D}"/>
            </c:ext>
          </c:extLst>
        </c:ser>
        <c:ser>
          <c:idx val="7"/>
          <c:order val="7"/>
          <c:tx>
            <c:v>surv_tick_low</c:v>
          </c:tx>
          <c:spPr>
            <a:ln w="19050" cap="rnd">
              <a:solidFill>
                <a:schemeClr val="tx1"/>
              </a:solidFill>
              <a:round/>
            </a:ln>
            <a:effectLst/>
          </c:spPr>
          <c:marker>
            <c:symbol val="none"/>
          </c:marker>
          <c:xVal>
            <c:numRef>
              <c:f>(UK2014_survey_stats!$G$12,UK2014_survey_stats!$B$12)</c:f>
              <c:numCache>
                <c:formatCode>General</c:formatCode>
                <c:ptCount val="2"/>
                <c:pt idx="0">
                  <c:v>39.333678961250918</c:v>
                </c:pt>
                <c:pt idx="1">
                  <c:v>38</c:v>
                </c:pt>
              </c:numCache>
            </c:numRef>
          </c:xVal>
          <c:yVal>
            <c:numLit>
              <c:formatCode>General</c:formatCode>
              <c:ptCount val="2"/>
              <c:pt idx="0">
                <c:v>5</c:v>
              </c:pt>
              <c:pt idx="1">
                <c:v>5</c:v>
              </c:pt>
            </c:numLit>
          </c:yVal>
          <c:smooth val="0"/>
          <c:extLst>
            <c:ext xmlns:c16="http://schemas.microsoft.com/office/drawing/2014/chart" uri="{C3380CC4-5D6E-409C-BE32-E72D297353CC}">
              <c16:uniqueId val="{00000007-FE52-4504-A9AC-8B6CF87C307D}"/>
            </c:ext>
          </c:extLst>
        </c:ser>
        <c:ser>
          <c:idx val="8"/>
          <c:order val="8"/>
          <c:tx>
            <c:v>surv_tick_high</c:v>
          </c:tx>
          <c:spPr>
            <a:ln w="19050" cap="rnd">
              <a:solidFill>
                <a:schemeClr val="tx1"/>
              </a:solidFill>
              <a:round/>
            </a:ln>
            <a:effectLst/>
          </c:spPr>
          <c:marker>
            <c:symbol val="none"/>
          </c:marker>
          <c:xVal>
            <c:numRef>
              <c:f>(UK2014_survey_stats!$H$12,UK2014_survey_stats!$C$12)</c:f>
              <c:numCache>
                <c:formatCode>General</c:formatCode>
                <c:ptCount val="2"/>
                <c:pt idx="0">
                  <c:v>43.021966200039408</c:v>
                </c:pt>
                <c:pt idx="1">
                  <c:v>49.5</c:v>
                </c:pt>
              </c:numCache>
            </c:numRef>
          </c:xVal>
          <c:yVal>
            <c:numLit>
              <c:formatCode>General</c:formatCode>
              <c:ptCount val="2"/>
              <c:pt idx="0">
                <c:v>5</c:v>
              </c:pt>
              <c:pt idx="1">
                <c:v>5</c:v>
              </c:pt>
            </c:numLit>
          </c:yVal>
          <c:smooth val="0"/>
          <c:extLst>
            <c:ext xmlns:c16="http://schemas.microsoft.com/office/drawing/2014/chart" uri="{C3380CC4-5D6E-409C-BE32-E72D297353CC}">
              <c16:uniqueId val="{00000008-FE52-4504-A9AC-8B6CF87C307D}"/>
            </c:ext>
          </c:extLst>
        </c:ser>
        <c:ser>
          <c:idx val="9"/>
          <c:order val="9"/>
          <c:tx>
            <c:v>spec_low</c:v>
          </c:tx>
          <c:spPr>
            <a:ln w="19050" cap="rnd">
              <a:solidFill>
                <a:schemeClr val="tx1"/>
              </a:solidFill>
              <a:prstDash val="dash"/>
              <a:round/>
            </a:ln>
            <a:effectLst/>
          </c:spPr>
          <c:marker>
            <c:symbol val="none"/>
          </c:marker>
          <c:xVal>
            <c:numRef>
              <c:f>(Sheet1!$B$15,Sheet1!$B$15)</c:f>
              <c:numCache>
                <c:formatCode>General</c:formatCode>
                <c:ptCount val="2"/>
                <c:pt idx="0">
                  <c:v>38</c:v>
                </c:pt>
                <c:pt idx="1">
                  <c:v>38</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9-FE52-4504-A9AC-8B6CF87C307D}"/>
            </c:ext>
          </c:extLst>
        </c:ser>
        <c:ser>
          <c:idx val="11"/>
          <c:order val="10"/>
          <c:tx>
            <c:v>spec_max</c:v>
          </c:tx>
          <c:spPr>
            <a:ln w="19050" cap="rnd">
              <a:solidFill>
                <a:schemeClr val="tx1"/>
              </a:solidFill>
              <a:prstDash val="dash"/>
              <a:round/>
            </a:ln>
            <a:effectLst/>
          </c:spPr>
          <c:marker>
            <c:symbol val="none"/>
          </c:marker>
          <c:xVal>
            <c:numRef>
              <c:f>(Sheet1!$C$15,Sheet1!$C$15)</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A-FE52-4504-A9AC-8B6CF87C307D}"/>
            </c:ext>
          </c:extLst>
        </c:ser>
        <c:ser>
          <c:idx val="10"/>
          <c:order val="11"/>
          <c:tx>
            <c:v>spec_high_s</c:v>
          </c:tx>
          <c:spPr>
            <a:ln w="19050" cap="rnd">
              <a:solidFill>
                <a:schemeClr val="tx1"/>
              </a:solidFill>
              <a:prstDash val="dash"/>
              <a:round/>
            </a:ln>
            <a:effectLst/>
          </c:spPr>
          <c:marker>
            <c:symbol val="none"/>
          </c:marker>
          <c:xVal>
            <c:numRef>
              <c:f>(Sheet1!$B$15,Sheet1!$AB$15)</c:f>
              <c:numCache>
                <c:formatCode>General</c:formatCode>
                <c:ptCount val="2"/>
                <c:pt idx="0">
                  <c:v>38</c:v>
                </c:pt>
                <c:pt idx="1">
                  <c:v>38</c:v>
                </c:pt>
              </c:numCache>
            </c:numRef>
          </c:xVal>
          <c:yVal>
            <c:numLit>
              <c:formatCode>General</c:formatCode>
              <c:ptCount val="2"/>
              <c:pt idx="0">
                <c:v>5</c:v>
              </c:pt>
              <c:pt idx="1">
                <c:v>5</c:v>
              </c:pt>
            </c:numLit>
          </c:yVal>
          <c:smooth val="0"/>
          <c:extLst>
            <c:ext xmlns:c16="http://schemas.microsoft.com/office/drawing/2014/chart" uri="{C3380CC4-5D6E-409C-BE32-E72D297353CC}">
              <c16:uniqueId val="{0000000B-FE52-4504-A9AC-8B6CF87C307D}"/>
            </c:ext>
          </c:extLst>
        </c:ser>
        <c:ser>
          <c:idx val="12"/>
          <c:order val="12"/>
          <c:tx>
            <c:v>spec_high_s</c:v>
          </c:tx>
          <c:spPr>
            <a:ln w="19050" cap="rnd">
              <a:solidFill>
                <a:schemeClr val="tx1"/>
              </a:solidFill>
              <a:prstDash val="dash"/>
              <a:round/>
            </a:ln>
            <a:effectLst/>
          </c:spPr>
          <c:marker>
            <c:symbol val="none"/>
          </c:marker>
          <c:xVal>
            <c:numRef>
              <c:f>(Sheet1!$C$15,Sheet1!$AC$15)</c:f>
              <c:numCache>
                <c:formatCode>General</c:formatCode>
                <c:ptCount val="2"/>
                <c:pt idx="1">
                  <c:v>49.5</c:v>
                </c:pt>
              </c:numCache>
            </c:numRef>
          </c:xVal>
          <c:yVal>
            <c:numLit>
              <c:formatCode>General</c:formatCode>
              <c:ptCount val="2"/>
              <c:pt idx="0">
                <c:v>5</c:v>
              </c:pt>
              <c:pt idx="1">
                <c:v>5</c:v>
              </c:pt>
            </c:numLit>
          </c:yVal>
          <c:smooth val="0"/>
          <c:extLst>
            <c:ext xmlns:c16="http://schemas.microsoft.com/office/drawing/2014/chart" uri="{C3380CC4-5D6E-409C-BE32-E72D297353CC}">
              <c16:uniqueId val="{0000000C-FE52-4504-A9AC-8B6CF87C307D}"/>
            </c:ext>
          </c:extLst>
        </c:ser>
        <c:ser>
          <c:idx val="14"/>
          <c:order val="13"/>
          <c:tx>
            <c:v>SAF#2</c:v>
          </c:tx>
          <c:spPr>
            <a:ln w="19050" cap="rnd">
              <a:solidFill>
                <a:schemeClr val="accent3">
                  <a:lumMod val="80000"/>
                  <a:lumOff val="20000"/>
                </a:schemeClr>
              </a:solidFill>
              <a:round/>
            </a:ln>
            <a:effectLst/>
          </c:spPr>
          <c:marker>
            <c:symbol val="square"/>
            <c:size val="20"/>
            <c:spPr>
              <a:solidFill>
                <a:srgbClr val="FF0000"/>
              </a:solidFill>
              <a:ln w="9525">
                <a:noFill/>
              </a:ln>
              <a:effectLst/>
            </c:spPr>
          </c:marker>
          <c:dPt>
            <c:idx val="0"/>
            <c:marker>
              <c:symbol val="diamond"/>
              <c:size val="20"/>
              <c:spPr>
                <a:solidFill>
                  <a:srgbClr val="FF0000"/>
                </a:solidFill>
                <a:ln w="9525">
                  <a:noFill/>
                </a:ln>
                <a:effectLst/>
              </c:spPr>
            </c:marker>
            <c:bubble3D val="0"/>
            <c:extLst>
              <c:ext xmlns:c16="http://schemas.microsoft.com/office/drawing/2014/chart" uri="{C3380CC4-5D6E-409C-BE32-E72D297353CC}">
                <c16:uniqueId val="{0000000D-FE52-4504-A9AC-8B6CF87C307D}"/>
              </c:ext>
            </c:extLst>
          </c:dPt>
          <c:xVal>
            <c:numRef>
              <c:f>Sheet1!$D$15</c:f>
              <c:numCache>
                <c:formatCode>General</c:formatCode>
                <c:ptCount val="1"/>
                <c:pt idx="0">
                  <c:v>40</c:v>
                </c:pt>
              </c:numCache>
            </c:numRef>
          </c:xVal>
          <c:yVal>
            <c:numLit>
              <c:formatCode>General</c:formatCode>
              <c:ptCount val="1"/>
              <c:pt idx="0">
                <c:v>5</c:v>
              </c:pt>
            </c:numLit>
          </c:yVal>
          <c:smooth val="0"/>
          <c:extLst>
            <c:ext xmlns:c16="http://schemas.microsoft.com/office/drawing/2014/chart" uri="{C3380CC4-5D6E-409C-BE32-E72D297353CC}">
              <c16:uniqueId val="{0000000E-FE52-4504-A9AC-8B6CF87C307D}"/>
            </c:ext>
          </c:extLst>
        </c:ser>
        <c:dLbls>
          <c:showLegendKey val="0"/>
          <c:showVal val="0"/>
          <c:showCatName val="0"/>
          <c:showSerName val="0"/>
          <c:showPercent val="0"/>
          <c:showBubbleSize val="0"/>
        </c:dLbls>
        <c:axId val="463562544"/>
        <c:axId val="463563200"/>
      </c:scatterChart>
      <c:valAx>
        <c:axId val="463562544"/>
        <c:scaling>
          <c:orientation val="minMax"/>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2433777881084E-3"/>
          <c:y val="0.10621722846441953"/>
          <c:w val="0.97229973559578131"/>
          <c:h val="0.72898876404494384"/>
        </c:manualLayout>
      </c:layout>
      <c:scatterChart>
        <c:scatterStyle val="lineMarker"/>
        <c:varyColors val="0"/>
        <c:ser>
          <c:idx val="0"/>
          <c:order val="0"/>
          <c:spPr>
            <a:ln w="19050" cap="rnd">
              <a:solidFill>
                <a:schemeClr val="tx1"/>
              </a:solidFill>
              <a:round/>
            </a:ln>
            <a:effectLst/>
          </c:spPr>
          <c:marker>
            <c:symbol val="none"/>
          </c:marker>
          <c:xVal>
            <c:numRef>
              <c:f>(UK2014_survey_stats!$D$14,UK2014_survey_stats!$D$14)</c:f>
              <c:numCache>
                <c:formatCode>General</c:formatCode>
                <c:ptCount val="2"/>
                <c:pt idx="0">
                  <c:v>-53.619825268817145</c:v>
                </c:pt>
                <c:pt idx="1">
                  <c:v>-53.619825268817145</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0-8CC4-433C-9F46-92B7B8DC1BC5}"/>
            </c:ext>
          </c:extLst>
        </c:ser>
        <c:ser>
          <c:idx val="1"/>
          <c:order val="1"/>
          <c:tx>
            <c:v>std_box_1</c:v>
          </c:tx>
          <c:spPr>
            <a:ln w="19050" cap="rnd">
              <a:solidFill>
                <a:schemeClr val="tx1"/>
              </a:solidFill>
              <a:round/>
            </a:ln>
            <a:effectLst/>
          </c:spPr>
          <c:marker>
            <c:symbol val="none"/>
          </c:marker>
          <c:xVal>
            <c:numRef>
              <c:f>(UK2014_survey_stats!$G$14,UK2014_survey_stats!$G$14)</c:f>
              <c:numCache>
                <c:formatCode>General</c:formatCode>
                <c:ptCount val="2"/>
                <c:pt idx="0">
                  <c:v>-57.72194453772569</c:v>
                </c:pt>
                <c:pt idx="1">
                  <c:v>-57.72194453772569</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1-8CC4-433C-9F46-92B7B8DC1BC5}"/>
            </c:ext>
          </c:extLst>
        </c:ser>
        <c:ser>
          <c:idx val="2"/>
          <c:order val="2"/>
          <c:tx>
            <c:v>std2</c:v>
          </c:tx>
          <c:spPr>
            <a:ln w="19050" cap="rnd">
              <a:solidFill>
                <a:schemeClr val="tx1"/>
              </a:solidFill>
              <a:round/>
            </a:ln>
            <a:effectLst/>
          </c:spPr>
          <c:marker>
            <c:symbol val="none"/>
          </c:marker>
          <c:xVal>
            <c:numRef>
              <c:f>(UK2014_survey_stats!$H$14,UK2014_survey_stats!$H$14)</c:f>
              <c:numCache>
                <c:formatCode>General</c:formatCode>
                <c:ptCount val="2"/>
                <c:pt idx="0">
                  <c:v>-49.5177059999086</c:v>
                </c:pt>
                <c:pt idx="1">
                  <c:v>-49.5177059999086</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2-8CC4-433C-9F46-92B7B8DC1BC5}"/>
            </c:ext>
          </c:extLst>
        </c:ser>
        <c:ser>
          <c:idx val="3"/>
          <c:order val="3"/>
          <c:tx>
            <c:v>std3</c:v>
          </c:tx>
          <c:spPr>
            <a:ln w="19050" cap="rnd">
              <a:solidFill>
                <a:schemeClr val="tx1"/>
              </a:solidFill>
              <a:round/>
            </a:ln>
            <a:effectLst/>
          </c:spPr>
          <c:marker>
            <c:symbol val="none"/>
          </c:marker>
          <c:xVal>
            <c:numRef>
              <c:f>(UK2014_survey_stats!$G$14,UK2014_survey_stats!$H$14)</c:f>
              <c:numCache>
                <c:formatCode>General</c:formatCode>
                <c:ptCount val="2"/>
                <c:pt idx="0">
                  <c:v>-57.72194453772569</c:v>
                </c:pt>
                <c:pt idx="1">
                  <c:v>-49.5177059999086</c:v>
                </c:pt>
              </c:numCache>
            </c:numRef>
          </c:xVal>
          <c:yVal>
            <c:numLit>
              <c:formatCode>General</c:formatCode>
              <c:ptCount val="2"/>
              <c:pt idx="0">
                <c:v>0</c:v>
              </c:pt>
              <c:pt idx="1">
                <c:v>0</c:v>
              </c:pt>
            </c:numLit>
          </c:yVal>
          <c:smooth val="0"/>
          <c:extLst>
            <c:ext xmlns:c16="http://schemas.microsoft.com/office/drawing/2014/chart" uri="{C3380CC4-5D6E-409C-BE32-E72D297353CC}">
              <c16:uniqueId val="{00000003-8CC4-433C-9F46-92B7B8DC1BC5}"/>
            </c:ext>
          </c:extLst>
        </c:ser>
        <c:ser>
          <c:idx val="4"/>
          <c:order val="4"/>
          <c:tx>
            <c:v>std4</c:v>
          </c:tx>
          <c:spPr>
            <a:ln w="19050" cap="rnd">
              <a:solidFill>
                <a:schemeClr val="tx1"/>
              </a:solidFill>
              <a:round/>
            </a:ln>
            <a:effectLst/>
          </c:spPr>
          <c:marker>
            <c:symbol val="none"/>
          </c:marker>
          <c:xVal>
            <c:numRef>
              <c:f>(UK2014_survey_stats!$G$14,UK2014_survey_stats!$H$14)</c:f>
              <c:numCache>
                <c:formatCode>General</c:formatCode>
                <c:ptCount val="2"/>
                <c:pt idx="0">
                  <c:v>-57.72194453772569</c:v>
                </c:pt>
                <c:pt idx="1">
                  <c:v>-49.5177059999086</c:v>
                </c:pt>
              </c:numCache>
            </c:numRef>
          </c:xVal>
          <c:yVal>
            <c:numLit>
              <c:formatCode>General</c:formatCode>
              <c:ptCount val="2"/>
              <c:pt idx="0">
                <c:v>10</c:v>
              </c:pt>
              <c:pt idx="1">
                <c:v>10</c:v>
              </c:pt>
            </c:numLit>
          </c:yVal>
          <c:smooth val="0"/>
          <c:extLst>
            <c:ext xmlns:c16="http://schemas.microsoft.com/office/drawing/2014/chart" uri="{C3380CC4-5D6E-409C-BE32-E72D297353CC}">
              <c16:uniqueId val="{00000004-8CC4-433C-9F46-92B7B8DC1BC5}"/>
            </c:ext>
          </c:extLst>
        </c:ser>
        <c:ser>
          <c:idx val="5"/>
          <c:order val="5"/>
          <c:tx>
            <c:v>surv_low</c:v>
          </c:tx>
          <c:spPr>
            <a:ln w="19050" cap="rnd">
              <a:solidFill>
                <a:schemeClr val="tx1"/>
              </a:solidFill>
              <a:round/>
            </a:ln>
            <a:effectLst/>
          </c:spPr>
          <c:marker>
            <c:symbol val="none"/>
          </c:marker>
          <c:xVal>
            <c:numRef>
              <c:f>(UK2014_survey_stats!$B$14,UK2014_survey_stats!$B$14)</c:f>
              <c:numCache>
                <c:formatCode>General</c:formatCode>
                <c:ptCount val="2"/>
                <c:pt idx="0">
                  <c:v>-75.8</c:v>
                </c:pt>
                <c:pt idx="1">
                  <c:v>-75.8</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5-8CC4-433C-9F46-92B7B8DC1BC5}"/>
            </c:ext>
          </c:extLst>
        </c:ser>
        <c:ser>
          <c:idx val="6"/>
          <c:order val="6"/>
          <c:tx>
            <c:v>surv_high</c:v>
          </c:tx>
          <c:spPr>
            <a:ln w="19050" cap="rnd">
              <a:solidFill>
                <a:schemeClr val="tx1"/>
              </a:solidFill>
              <a:round/>
            </a:ln>
            <a:effectLst/>
          </c:spPr>
          <c:marker>
            <c:symbol val="none"/>
          </c:marker>
          <c:xVal>
            <c:numRef>
              <c:f>(UK2014_survey_stats!$C$14,UK2014_survey_stats!$C$14)</c:f>
              <c:numCache>
                <c:formatCode>General</c:formatCode>
                <c:ptCount val="2"/>
                <c:pt idx="0">
                  <c:v>-47</c:v>
                </c:pt>
                <c:pt idx="1">
                  <c:v>-47</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6-8CC4-433C-9F46-92B7B8DC1BC5}"/>
            </c:ext>
          </c:extLst>
        </c:ser>
        <c:ser>
          <c:idx val="7"/>
          <c:order val="7"/>
          <c:tx>
            <c:v>surv_tick_low</c:v>
          </c:tx>
          <c:spPr>
            <a:ln w="19050" cap="rnd">
              <a:solidFill>
                <a:schemeClr val="tx1"/>
              </a:solidFill>
              <a:round/>
            </a:ln>
            <a:effectLst/>
          </c:spPr>
          <c:marker>
            <c:symbol val="none"/>
          </c:marker>
          <c:xVal>
            <c:numRef>
              <c:f>(UK2014_survey_stats!$G$14,UK2014_survey_stats!$B$14)</c:f>
              <c:numCache>
                <c:formatCode>General</c:formatCode>
                <c:ptCount val="2"/>
                <c:pt idx="0">
                  <c:v>-57.72194453772569</c:v>
                </c:pt>
                <c:pt idx="1">
                  <c:v>-75.8</c:v>
                </c:pt>
              </c:numCache>
            </c:numRef>
          </c:xVal>
          <c:yVal>
            <c:numLit>
              <c:formatCode>General</c:formatCode>
              <c:ptCount val="2"/>
              <c:pt idx="0">
                <c:v>5</c:v>
              </c:pt>
              <c:pt idx="1">
                <c:v>5</c:v>
              </c:pt>
            </c:numLit>
          </c:yVal>
          <c:smooth val="0"/>
          <c:extLst>
            <c:ext xmlns:c16="http://schemas.microsoft.com/office/drawing/2014/chart" uri="{C3380CC4-5D6E-409C-BE32-E72D297353CC}">
              <c16:uniqueId val="{00000007-8CC4-433C-9F46-92B7B8DC1BC5}"/>
            </c:ext>
          </c:extLst>
        </c:ser>
        <c:ser>
          <c:idx val="8"/>
          <c:order val="8"/>
          <c:tx>
            <c:v>surv_tick_high</c:v>
          </c:tx>
          <c:spPr>
            <a:ln w="19050" cap="rnd">
              <a:solidFill>
                <a:schemeClr val="tx1"/>
              </a:solidFill>
              <a:round/>
            </a:ln>
            <a:effectLst/>
          </c:spPr>
          <c:marker>
            <c:symbol val="none"/>
          </c:marker>
          <c:xVal>
            <c:numRef>
              <c:f>(UK2014_survey_stats!$H$14,UK2014_survey_stats!$C$14)</c:f>
              <c:numCache>
                <c:formatCode>General</c:formatCode>
                <c:ptCount val="2"/>
                <c:pt idx="0">
                  <c:v>-49.5177059999086</c:v>
                </c:pt>
                <c:pt idx="1">
                  <c:v>-47</c:v>
                </c:pt>
              </c:numCache>
            </c:numRef>
          </c:xVal>
          <c:yVal>
            <c:numLit>
              <c:formatCode>General</c:formatCode>
              <c:ptCount val="2"/>
              <c:pt idx="0">
                <c:v>5</c:v>
              </c:pt>
              <c:pt idx="1">
                <c:v>5</c:v>
              </c:pt>
            </c:numLit>
          </c:yVal>
          <c:smooth val="0"/>
          <c:extLst>
            <c:ext xmlns:c16="http://schemas.microsoft.com/office/drawing/2014/chart" uri="{C3380CC4-5D6E-409C-BE32-E72D297353CC}">
              <c16:uniqueId val="{00000008-8CC4-433C-9F46-92B7B8DC1BC5}"/>
            </c:ext>
          </c:extLst>
        </c:ser>
        <c:ser>
          <c:idx val="9"/>
          <c:order val="9"/>
          <c:tx>
            <c:v>spec_low</c:v>
          </c:tx>
          <c:spPr>
            <a:ln w="19050" cap="rnd">
              <a:solidFill>
                <a:schemeClr val="tx1"/>
              </a:solidFill>
              <a:prstDash val="dash"/>
              <a:round/>
            </a:ln>
            <a:effectLst/>
          </c:spPr>
          <c:marker>
            <c:symbol val="none"/>
          </c:marker>
          <c:xVal>
            <c:numRef>
              <c:f>(Sheet1!$B$17,Sheet1!$B$17)</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9-8CC4-433C-9F46-92B7B8DC1BC5}"/>
            </c:ext>
          </c:extLst>
        </c:ser>
        <c:ser>
          <c:idx val="11"/>
          <c:order val="10"/>
          <c:tx>
            <c:v>spec_max</c:v>
          </c:tx>
          <c:spPr>
            <a:ln w="19050" cap="rnd">
              <a:solidFill>
                <a:schemeClr val="tx1"/>
              </a:solidFill>
              <a:prstDash val="dash"/>
              <a:round/>
            </a:ln>
            <a:effectLst/>
          </c:spPr>
          <c:marker>
            <c:symbol val="none"/>
          </c:marker>
          <c:xVal>
            <c:numRef>
              <c:f>(Sheet1!$C$17,Sheet1!$C$17)</c:f>
              <c:numCache>
                <c:formatCode>General</c:formatCode>
                <c:ptCount val="2"/>
                <c:pt idx="0">
                  <c:v>-47</c:v>
                </c:pt>
                <c:pt idx="1">
                  <c:v>-47</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A-8CC4-433C-9F46-92B7B8DC1BC5}"/>
            </c:ext>
          </c:extLst>
        </c:ser>
        <c:ser>
          <c:idx val="10"/>
          <c:order val="11"/>
          <c:tx>
            <c:v>spec_high_s</c:v>
          </c:tx>
          <c:spPr>
            <a:ln w="19050" cap="rnd">
              <a:solidFill>
                <a:schemeClr val="tx1"/>
              </a:solidFill>
              <a:prstDash val="dash"/>
              <a:round/>
            </a:ln>
            <a:effectLst/>
          </c:spPr>
          <c:marker>
            <c:symbol val="none"/>
          </c:marker>
          <c:xVal>
            <c:numRef>
              <c:f>(Sheet1!$B$17,Sheet1!$AB$17)</c:f>
              <c:numCache>
                <c:formatCode>General</c:formatCode>
                <c:ptCount val="2"/>
                <c:pt idx="1">
                  <c:v>-75.8</c:v>
                </c:pt>
              </c:numCache>
            </c:numRef>
          </c:xVal>
          <c:yVal>
            <c:numLit>
              <c:formatCode>General</c:formatCode>
              <c:ptCount val="2"/>
              <c:pt idx="0">
                <c:v>5</c:v>
              </c:pt>
              <c:pt idx="1">
                <c:v>5</c:v>
              </c:pt>
            </c:numLit>
          </c:yVal>
          <c:smooth val="0"/>
          <c:extLst>
            <c:ext xmlns:c16="http://schemas.microsoft.com/office/drawing/2014/chart" uri="{C3380CC4-5D6E-409C-BE32-E72D297353CC}">
              <c16:uniqueId val="{0000000B-8CC4-433C-9F46-92B7B8DC1BC5}"/>
            </c:ext>
          </c:extLst>
        </c:ser>
        <c:ser>
          <c:idx val="12"/>
          <c:order val="12"/>
          <c:tx>
            <c:v>spec_high_s</c:v>
          </c:tx>
          <c:spPr>
            <a:ln w="19050" cap="rnd">
              <a:solidFill>
                <a:schemeClr val="tx1"/>
              </a:solidFill>
              <a:prstDash val="dash"/>
              <a:round/>
            </a:ln>
            <a:effectLst/>
          </c:spPr>
          <c:marker>
            <c:symbol val="none"/>
          </c:marker>
          <c:xVal>
            <c:numRef>
              <c:f>(Sheet1!$C$17,Sheet1!$AC$17)</c:f>
              <c:numCache>
                <c:formatCode>General</c:formatCode>
                <c:ptCount val="2"/>
                <c:pt idx="0">
                  <c:v>-47</c:v>
                </c:pt>
                <c:pt idx="1">
                  <c:v>-47</c:v>
                </c:pt>
              </c:numCache>
            </c:numRef>
          </c:xVal>
          <c:yVal>
            <c:numLit>
              <c:formatCode>General</c:formatCode>
              <c:ptCount val="2"/>
              <c:pt idx="0">
                <c:v>5</c:v>
              </c:pt>
              <c:pt idx="1">
                <c:v>5</c:v>
              </c:pt>
            </c:numLit>
          </c:yVal>
          <c:smooth val="0"/>
          <c:extLst>
            <c:ext xmlns:c16="http://schemas.microsoft.com/office/drawing/2014/chart" uri="{C3380CC4-5D6E-409C-BE32-E72D297353CC}">
              <c16:uniqueId val="{0000000C-8CC4-433C-9F46-92B7B8DC1BC5}"/>
            </c:ext>
          </c:extLst>
        </c:ser>
        <c:ser>
          <c:idx val="14"/>
          <c:order val="13"/>
          <c:tx>
            <c:v>SAF#2</c:v>
          </c:tx>
          <c:spPr>
            <a:ln w="19050" cap="rnd">
              <a:solidFill>
                <a:schemeClr val="accent3">
                  <a:lumMod val="80000"/>
                  <a:lumOff val="20000"/>
                </a:schemeClr>
              </a:solidFill>
              <a:round/>
            </a:ln>
            <a:effectLst/>
          </c:spPr>
          <c:marker>
            <c:symbol val="square"/>
            <c:size val="20"/>
            <c:spPr>
              <a:solidFill>
                <a:srgbClr val="FF0000"/>
              </a:solidFill>
              <a:ln w="9525">
                <a:noFill/>
              </a:ln>
              <a:effectLst/>
            </c:spPr>
          </c:marker>
          <c:dPt>
            <c:idx val="0"/>
            <c:marker>
              <c:symbol val="diamond"/>
              <c:size val="20"/>
              <c:spPr>
                <a:solidFill>
                  <a:srgbClr val="FF0000"/>
                </a:solidFill>
                <a:ln w="9525">
                  <a:noFill/>
                </a:ln>
                <a:effectLst/>
              </c:spPr>
            </c:marker>
            <c:bubble3D val="0"/>
            <c:extLst>
              <c:ext xmlns:c16="http://schemas.microsoft.com/office/drawing/2014/chart" uri="{C3380CC4-5D6E-409C-BE32-E72D297353CC}">
                <c16:uniqueId val="{0000000D-8CC4-433C-9F46-92B7B8DC1BC5}"/>
              </c:ext>
            </c:extLst>
          </c:dPt>
          <c:xVal>
            <c:numRef>
              <c:f>Sheet1!$D$17</c:f>
              <c:numCache>
                <c:formatCode>General</c:formatCode>
                <c:ptCount val="1"/>
                <c:pt idx="0">
                  <c:v>-53.6</c:v>
                </c:pt>
              </c:numCache>
            </c:numRef>
          </c:xVal>
          <c:yVal>
            <c:numLit>
              <c:formatCode>General</c:formatCode>
              <c:ptCount val="1"/>
              <c:pt idx="0">
                <c:v>5</c:v>
              </c:pt>
            </c:numLit>
          </c:yVal>
          <c:smooth val="0"/>
          <c:extLst>
            <c:ext xmlns:c16="http://schemas.microsoft.com/office/drawing/2014/chart" uri="{C3380CC4-5D6E-409C-BE32-E72D297353CC}">
              <c16:uniqueId val="{0000000E-8CC4-433C-9F46-92B7B8DC1BC5}"/>
            </c:ext>
          </c:extLst>
        </c:ser>
        <c:dLbls>
          <c:showLegendKey val="0"/>
          <c:showVal val="0"/>
          <c:showCatName val="0"/>
          <c:showSerName val="0"/>
          <c:showPercent val="0"/>
          <c:showBubbleSize val="0"/>
        </c:dLbls>
        <c:axId val="463562544"/>
        <c:axId val="463563200"/>
      </c:scatterChart>
      <c:valAx>
        <c:axId val="463562544"/>
        <c:scaling>
          <c:orientation val="minMax"/>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2433777881084E-3"/>
          <c:y val="0.10621722846441953"/>
          <c:w val="0.97229973559578131"/>
          <c:h val="0.72898876404494384"/>
        </c:manualLayout>
      </c:layout>
      <c:scatterChart>
        <c:scatterStyle val="lineMarker"/>
        <c:varyColors val="0"/>
        <c:ser>
          <c:idx val="0"/>
          <c:order val="0"/>
          <c:spPr>
            <a:ln w="19050" cap="rnd">
              <a:solidFill>
                <a:schemeClr val="tx1"/>
              </a:solidFill>
              <a:round/>
            </a:ln>
            <a:effectLst/>
          </c:spPr>
          <c:marker>
            <c:symbol val="none"/>
          </c:marker>
          <c:xVal>
            <c:numRef>
              <c:f>(UK2014_survey_stats!$D$15,UK2014_survey_stats!$D$15)</c:f>
              <c:numCache>
                <c:formatCode>General</c:formatCode>
                <c:ptCount val="2"/>
                <c:pt idx="0">
                  <c:v>3.6380433987813157</c:v>
                </c:pt>
                <c:pt idx="1">
                  <c:v>3.6380433987813157</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0-3B00-4EA3-BAB9-3834F5C5778C}"/>
            </c:ext>
          </c:extLst>
        </c:ser>
        <c:ser>
          <c:idx val="1"/>
          <c:order val="1"/>
          <c:tx>
            <c:v>std_box_1</c:v>
          </c:tx>
          <c:spPr>
            <a:ln w="19050" cap="rnd">
              <a:solidFill>
                <a:schemeClr val="tx1"/>
              </a:solidFill>
              <a:round/>
            </a:ln>
            <a:effectLst/>
          </c:spPr>
          <c:marker>
            <c:symbol val="none"/>
          </c:marker>
          <c:xVal>
            <c:numRef>
              <c:f>(UK2014_survey_stats!$G$15,UK2014_survey_stats!$G$15)</c:f>
              <c:numCache>
                <c:formatCode>General</c:formatCode>
                <c:ptCount val="2"/>
                <c:pt idx="0">
                  <c:v>3.3841271108736288</c:v>
                </c:pt>
                <c:pt idx="1">
                  <c:v>3.3841271108736288</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1-3B00-4EA3-BAB9-3834F5C5778C}"/>
            </c:ext>
          </c:extLst>
        </c:ser>
        <c:ser>
          <c:idx val="2"/>
          <c:order val="2"/>
          <c:tx>
            <c:v>std2</c:v>
          </c:tx>
          <c:spPr>
            <a:ln w="19050" cap="rnd">
              <a:solidFill>
                <a:schemeClr val="tx1"/>
              </a:solidFill>
              <a:round/>
            </a:ln>
            <a:effectLst/>
          </c:spPr>
          <c:marker>
            <c:symbol val="none"/>
          </c:marker>
          <c:xVal>
            <c:numRef>
              <c:f>(UK2014_survey_stats!$H$15,UK2014_survey_stats!$H$15)</c:f>
              <c:numCache>
                <c:formatCode>General</c:formatCode>
                <c:ptCount val="2"/>
                <c:pt idx="0">
                  <c:v>3.8919596866890025</c:v>
                </c:pt>
                <c:pt idx="1">
                  <c:v>3.8919596866890025</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2-3B00-4EA3-BAB9-3834F5C5778C}"/>
            </c:ext>
          </c:extLst>
        </c:ser>
        <c:ser>
          <c:idx val="3"/>
          <c:order val="3"/>
          <c:tx>
            <c:v>std3</c:v>
          </c:tx>
          <c:spPr>
            <a:ln w="19050" cap="rnd">
              <a:solidFill>
                <a:schemeClr val="tx1"/>
              </a:solidFill>
              <a:round/>
            </a:ln>
            <a:effectLst/>
          </c:spPr>
          <c:marker>
            <c:symbol val="none"/>
          </c:marker>
          <c:xVal>
            <c:numRef>
              <c:f>(UK2014_survey_stats!$G$15,UK2014_survey_stats!$H$15)</c:f>
              <c:numCache>
                <c:formatCode>General</c:formatCode>
                <c:ptCount val="2"/>
                <c:pt idx="0">
                  <c:v>3.3841271108736288</c:v>
                </c:pt>
                <c:pt idx="1">
                  <c:v>3.8919596866890025</c:v>
                </c:pt>
              </c:numCache>
            </c:numRef>
          </c:xVal>
          <c:yVal>
            <c:numLit>
              <c:formatCode>General</c:formatCode>
              <c:ptCount val="2"/>
              <c:pt idx="0">
                <c:v>0</c:v>
              </c:pt>
              <c:pt idx="1">
                <c:v>0</c:v>
              </c:pt>
            </c:numLit>
          </c:yVal>
          <c:smooth val="0"/>
          <c:extLst>
            <c:ext xmlns:c16="http://schemas.microsoft.com/office/drawing/2014/chart" uri="{C3380CC4-5D6E-409C-BE32-E72D297353CC}">
              <c16:uniqueId val="{00000003-3B00-4EA3-BAB9-3834F5C5778C}"/>
            </c:ext>
          </c:extLst>
        </c:ser>
        <c:ser>
          <c:idx val="4"/>
          <c:order val="4"/>
          <c:tx>
            <c:v>std4</c:v>
          </c:tx>
          <c:spPr>
            <a:ln w="19050" cap="rnd">
              <a:solidFill>
                <a:schemeClr val="tx1"/>
              </a:solidFill>
              <a:round/>
            </a:ln>
            <a:effectLst/>
          </c:spPr>
          <c:marker>
            <c:symbol val="none"/>
          </c:marker>
          <c:xVal>
            <c:numRef>
              <c:f>(UK2014_survey_stats!$G$15,UK2014_survey_stats!$H$15)</c:f>
              <c:numCache>
                <c:formatCode>General</c:formatCode>
                <c:ptCount val="2"/>
                <c:pt idx="0">
                  <c:v>3.3841271108736288</c:v>
                </c:pt>
                <c:pt idx="1">
                  <c:v>3.8919596866890025</c:v>
                </c:pt>
              </c:numCache>
            </c:numRef>
          </c:xVal>
          <c:yVal>
            <c:numLit>
              <c:formatCode>General</c:formatCode>
              <c:ptCount val="2"/>
              <c:pt idx="0">
                <c:v>10</c:v>
              </c:pt>
              <c:pt idx="1">
                <c:v>10</c:v>
              </c:pt>
            </c:numLit>
          </c:yVal>
          <c:smooth val="0"/>
          <c:extLst>
            <c:ext xmlns:c16="http://schemas.microsoft.com/office/drawing/2014/chart" uri="{C3380CC4-5D6E-409C-BE32-E72D297353CC}">
              <c16:uniqueId val="{00000004-3B00-4EA3-BAB9-3834F5C5778C}"/>
            </c:ext>
          </c:extLst>
        </c:ser>
        <c:ser>
          <c:idx val="5"/>
          <c:order val="5"/>
          <c:tx>
            <c:v>surv_low</c:v>
          </c:tx>
          <c:spPr>
            <a:ln w="19050" cap="rnd">
              <a:solidFill>
                <a:schemeClr val="tx1"/>
              </a:solidFill>
              <a:round/>
            </a:ln>
            <a:effectLst/>
          </c:spPr>
          <c:marker>
            <c:symbol val="none"/>
          </c:marker>
          <c:xVal>
            <c:numRef>
              <c:f>(UK2014_survey_stats!$B$15,UK2014_survey_stats!$B$15)</c:f>
              <c:numCache>
                <c:formatCode>General</c:formatCode>
                <c:ptCount val="2"/>
                <c:pt idx="0">
                  <c:v>2.9369999999999998</c:v>
                </c:pt>
                <c:pt idx="1">
                  <c:v>2.9369999999999998</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5-3B00-4EA3-BAB9-3834F5C5778C}"/>
            </c:ext>
          </c:extLst>
        </c:ser>
        <c:ser>
          <c:idx val="6"/>
          <c:order val="6"/>
          <c:tx>
            <c:v>surv_high</c:v>
          </c:tx>
          <c:spPr>
            <a:ln w="19050" cap="rnd">
              <a:solidFill>
                <a:schemeClr val="tx1"/>
              </a:solidFill>
              <a:round/>
            </a:ln>
            <a:effectLst/>
          </c:spPr>
          <c:marker>
            <c:symbol val="none"/>
          </c:marker>
          <c:xVal>
            <c:numRef>
              <c:f>(UK2014_survey_stats!$C$15,UK2014_survey_stats!$C$15)</c:f>
              <c:numCache>
                <c:formatCode>General</c:formatCode>
                <c:ptCount val="2"/>
                <c:pt idx="0">
                  <c:v>4.7469999999999999</c:v>
                </c:pt>
                <c:pt idx="1">
                  <c:v>4.7469999999999999</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6-3B00-4EA3-BAB9-3834F5C5778C}"/>
            </c:ext>
          </c:extLst>
        </c:ser>
        <c:ser>
          <c:idx val="7"/>
          <c:order val="7"/>
          <c:tx>
            <c:v>surv_tick_low</c:v>
          </c:tx>
          <c:spPr>
            <a:ln w="19050" cap="rnd">
              <a:solidFill>
                <a:schemeClr val="tx1"/>
              </a:solidFill>
              <a:round/>
            </a:ln>
            <a:effectLst/>
          </c:spPr>
          <c:marker>
            <c:symbol val="none"/>
          </c:marker>
          <c:xVal>
            <c:numRef>
              <c:f>(UK2014_survey_stats!$G$15,UK2014_survey_stats!$B$15)</c:f>
              <c:numCache>
                <c:formatCode>General</c:formatCode>
                <c:ptCount val="2"/>
                <c:pt idx="0">
                  <c:v>3.3841271108736288</c:v>
                </c:pt>
                <c:pt idx="1">
                  <c:v>2.9369999999999998</c:v>
                </c:pt>
              </c:numCache>
            </c:numRef>
          </c:xVal>
          <c:yVal>
            <c:numLit>
              <c:formatCode>General</c:formatCode>
              <c:ptCount val="2"/>
              <c:pt idx="0">
                <c:v>5</c:v>
              </c:pt>
              <c:pt idx="1">
                <c:v>5</c:v>
              </c:pt>
            </c:numLit>
          </c:yVal>
          <c:smooth val="0"/>
          <c:extLst>
            <c:ext xmlns:c16="http://schemas.microsoft.com/office/drawing/2014/chart" uri="{C3380CC4-5D6E-409C-BE32-E72D297353CC}">
              <c16:uniqueId val="{00000007-3B00-4EA3-BAB9-3834F5C5778C}"/>
            </c:ext>
          </c:extLst>
        </c:ser>
        <c:ser>
          <c:idx val="8"/>
          <c:order val="8"/>
          <c:tx>
            <c:v>surv_tick_high</c:v>
          </c:tx>
          <c:spPr>
            <a:ln w="19050" cap="rnd">
              <a:solidFill>
                <a:schemeClr val="tx1"/>
              </a:solidFill>
              <a:round/>
            </a:ln>
            <a:effectLst/>
          </c:spPr>
          <c:marker>
            <c:symbol val="none"/>
          </c:marker>
          <c:xVal>
            <c:numRef>
              <c:f>(UK2014_survey_stats!$H$15,UK2014_survey_stats!$C$15)</c:f>
              <c:numCache>
                <c:formatCode>General</c:formatCode>
                <c:ptCount val="2"/>
                <c:pt idx="0">
                  <c:v>3.8919596866890025</c:v>
                </c:pt>
                <c:pt idx="1">
                  <c:v>4.7469999999999999</c:v>
                </c:pt>
              </c:numCache>
            </c:numRef>
          </c:xVal>
          <c:yVal>
            <c:numLit>
              <c:formatCode>General</c:formatCode>
              <c:ptCount val="2"/>
              <c:pt idx="0">
                <c:v>5</c:v>
              </c:pt>
              <c:pt idx="1">
                <c:v>5</c:v>
              </c:pt>
            </c:numLit>
          </c:yVal>
          <c:smooth val="0"/>
          <c:extLst>
            <c:ext xmlns:c16="http://schemas.microsoft.com/office/drawing/2014/chart" uri="{C3380CC4-5D6E-409C-BE32-E72D297353CC}">
              <c16:uniqueId val="{00000008-3B00-4EA3-BAB9-3834F5C5778C}"/>
            </c:ext>
          </c:extLst>
        </c:ser>
        <c:ser>
          <c:idx val="9"/>
          <c:order val="9"/>
          <c:tx>
            <c:v>spec_low</c:v>
          </c:tx>
          <c:spPr>
            <a:ln w="19050" cap="rnd">
              <a:solidFill>
                <a:schemeClr val="tx1"/>
              </a:solidFill>
              <a:prstDash val="dash"/>
              <a:round/>
            </a:ln>
            <a:effectLst/>
          </c:spPr>
          <c:marker>
            <c:symbol val="none"/>
          </c:marker>
          <c:xVal>
            <c:numRef>
              <c:f>(Sheet1!$B$18,Sheet1!$B$18)</c:f>
              <c:numCache>
                <c:formatCode>General</c:formatCode>
                <c:ptCount val="2"/>
                <c:pt idx="0">
                  <c:v>0</c:v>
                </c:pt>
                <c:pt idx="1">
                  <c:v>0</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9-3B00-4EA3-BAB9-3834F5C5778C}"/>
            </c:ext>
          </c:extLst>
        </c:ser>
        <c:ser>
          <c:idx val="11"/>
          <c:order val="10"/>
          <c:tx>
            <c:v>spec_max</c:v>
          </c:tx>
          <c:spPr>
            <a:ln w="19050" cap="rnd">
              <a:solidFill>
                <a:schemeClr val="tx1"/>
              </a:solidFill>
              <a:prstDash val="dash"/>
              <a:round/>
            </a:ln>
            <a:effectLst/>
          </c:spPr>
          <c:marker>
            <c:symbol val="none"/>
          </c:marker>
          <c:xVal>
            <c:numRef>
              <c:f>(Sheet1!$C$18,Sheet1!$C$18)</c:f>
              <c:numCache>
                <c:formatCode>General</c:formatCode>
                <c:ptCount val="2"/>
                <c:pt idx="0">
                  <c:v>8</c:v>
                </c:pt>
                <c:pt idx="1">
                  <c:v>8</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A-3B00-4EA3-BAB9-3834F5C5778C}"/>
            </c:ext>
          </c:extLst>
        </c:ser>
        <c:ser>
          <c:idx val="10"/>
          <c:order val="11"/>
          <c:tx>
            <c:v>spec_high_s</c:v>
          </c:tx>
          <c:spPr>
            <a:ln w="19050" cap="rnd">
              <a:solidFill>
                <a:schemeClr val="tx1"/>
              </a:solidFill>
              <a:prstDash val="dash"/>
              <a:round/>
            </a:ln>
            <a:effectLst/>
          </c:spPr>
          <c:marker>
            <c:symbol val="none"/>
          </c:marker>
          <c:xVal>
            <c:numRef>
              <c:f>(Sheet1!$B$18,Sheet1!$AB$18)</c:f>
              <c:numCache>
                <c:formatCode>General</c:formatCode>
                <c:ptCount val="2"/>
                <c:pt idx="0">
                  <c:v>0</c:v>
                </c:pt>
                <c:pt idx="1">
                  <c:v>2.9369999999999998</c:v>
                </c:pt>
              </c:numCache>
            </c:numRef>
          </c:xVal>
          <c:yVal>
            <c:numLit>
              <c:formatCode>General</c:formatCode>
              <c:ptCount val="2"/>
              <c:pt idx="0">
                <c:v>5</c:v>
              </c:pt>
              <c:pt idx="1">
                <c:v>5</c:v>
              </c:pt>
            </c:numLit>
          </c:yVal>
          <c:smooth val="0"/>
          <c:extLst>
            <c:ext xmlns:c16="http://schemas.microsoft.com/office/drawing/2014/chart" uri="{C3380CC4-5D6E-409C-BE32-E72D297353CC}">
              <c16:uniqueId val="{0000000B-3B00-4EA3-BAB9-3834F5C5778C}"/>
            </c:ext>
          </c:extLst>
        </c:ser>
        <c:ser>
          <c:idx val="12"/>
          <c:order val="12"/>
          <c:tx>
            <c:v>spec_high_s</c:v>
          </c:tx>
          <c:spPr>
            <a:ln w="19050" cap="rnd">
              <a:solidFill>
                <a:schemeClr val="tx1"/>
              </a:solidFill>
              <a:prstDash val="dash"/>
              <a:round/>
            </a:ln>
            <a:effectLst/>
          </c:spPr>
          <c:marker>
            <c:symbol val="none"/>
          </c:marker>
          <c:xVal>
            <c:numRef>
              <c:f>(Sheet1!$C$18,Sheet1!$AC$18)</c:f>
              <c:numCache>
                <c:formatCode>General</c:formatCode>
                <c:ptCount val="2"/>
                <c:pt idx="0">
                  <c:v>8</c:v>
                </c:pt>
                <c:pt idx="1">
                  <c:v>4.7469999999999999</c:v>
                </c:pt>
              </c:numCache>
            </c:numRef>
          </c:xVal>
          <c:yVal>
            <c:numLit>
              <c:formatCode>General</c:formatCode>
              <c:ptCount val="2"/>
              <c:pt idx="0">
                <c:v>5</c:v>
              </c:pt>
              <c:pt idx="1">
                <c:v>5</c:v>
              </c:pt>
            </c:numLit>
          </c:yVal>
          <c:smooth val="0"/>
          <c:extLst>
            <c:ext xmlns:c16="http://schemas.microsoft.com/office/drawing/2014/chart" uri="{C3380CC4-5D6E-409C-BE32-E72D297353CC}">
              <c16:uniqueId val="{0000000C-3B00-4EA3-BAB9-3834F5C5778C}"/>
            </c:ext>
          </c:extLst>
        </c:ser>
        <c:ser>
          <c:idx val="14"/>
          <c:order val="13"/>
          <c:tx>
            <c:v>SAF#2</c:v>
          </c:tx>
          <c:spPr>
            <a:ln w="19050" cap="rnd">
              <a:solidFill>
                <a:schemeClr val="accent3">
                  <a:lumMod val="80000"/>
                  <a:lumOff val="20000"/>
                </a:schemeClr>
              </a:solidFill>
              <a:round/>
            </a:ln>
            <a:effectLst/>
          </c:spPr>
          <c:marker>
            <c:symbol val="square"/>
            <c:size val="20"/>
            <c:spPr>
              <a:solidFill>
                <a:srgbClr val="FF0000"/>
              </a:solidFill>
              <a:ln w="9525">
                <a:noFill/>
              </a:ln>
              <a:effectLst/>
            </c:spPr>
          </c:marker>
          <c:dPt>
            <c:idx val="0"/>
            <c:marker>
              <c:symbol val="diamond"/>
              <c:size val="20"/>
              <c:spPr>
                <a:solidFill>
                  <a:srgbClr val="FF0000"/>
                </a:solidFill>
                <a:ln w="9525">
                  <a:noFill/>
                </a:ln>
                <a:effectLst/>
              </c:spPr>
            </c:marker>
            <c:bubble3D val="0"/>
            <c:extLst>
              <c:ext xmlns:c16="http://schemas.microsoft.com/office/drawing/2014/chart" uri="{C3380CC4-5D6E-409C-BE32-E72D297353CC}">
                <c16:uniqueId val="{0000000D-3B00-4EA3-BAB9-3834F5C5778C}"/>
              </c:ext>
            </c:extLst>
          </c:dPt>
          <c:xVal>
            <c:numRef>
              <c:f>Sheet1!$D$18</c:f>
              <c:numCache>
                <c:formatCode>General</c:formatCode>
                <c:ptCount val="1"/>
                <c:pt idx="0">
                  <c:v>3.2610000000000001</c:v>
                </c:pt>
              </c:numCache>
            </c:numRef>
          </c:xVal>
          <c:yVal>
            <c:numLit>
              <c:formatCode>General</c:formatCode>
              <c:ptCount val="1"/>
              <c:pt idx="0">
                <c:v>5</c:v>
              </c:pt>
            </c:numLit>
          </c:yVal>
          <c:smooth val="0"/>
          <c:extLst>
            <c:ext xmlns:c16="http://schemas.microsoft.com/office/drawing/2014/chart" uri="{C3380CC4-5D6E-409C-BE32-E72D297353CC}">
              <c16:uniqueId val="{0000000E-3B00-4EA3-BAB9-3834F5C5778C}"/>
            </c:ext>
          </c:extLst>
        </c:ser>
        <c:dLbls>
          <c:showLegendKey val="0"/>
          <c:showVal val="0"/>
          <c:showCatName val="0"/>
          <c:showSerName val="0"/>
          <c:showPercent val="0"/>
          <c:showBubbleSize val="0"/>
        </c:dLbls>
        <c:axId val="463562544"/>
        <c:axId val="463563200"/>
      </c:scatterChart>
      <c:valAx>
        <c:axId val="463562544"/>
        <c:scaling>
          <c:orientation val="minMax"/>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2433777881084E-3"/>
          <c:y val="0.10621722846441953"/>
          <c:w val="0.97229973559578131"/>
          <c:h val="0.72898876404494384"/>
        </c:manualLayout>
      </c:layout>
      <c:scatterChart>
        <c:scatterStyle val="lineMarker"/>
        <c:varyColors val="0"/>
        <c:ser>
          <c:idx val="0"/>
          <c:order val="0"/>
          <c:spPr>
            <a:ln w="19050" cap="rnd">
              <a:solidFill>
                <a:schemeClr val="tx1"/>
              </a:solidFill>
              <a:round/>
            </a:ln>
            <a:effectLst/>
          </c:spPr>
          <c:marker>
            <c:symbol val="none"/>
          </c:marker>
          <c:xVal>
            <c:numRef>
              <c:f>(UK2014_survey_stats!$D$16,UK2014_survey_stats!$D$16)</c:f>
              <c:numCache>
                <c:formatCode>General</c:formatCode>
                <c:ptCount val="2"/>
                <c:pt idx="0">
                  <c:v>23.702822580645158</c:v>
                </c:pt>
                <c:pt idx="1">
                  <c:v>23.702822580645158</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0-0414-46E9-AEA9-16F44DCCE5B5}"/>
            </c:ext>
          </c:extLst>
        </c:ser>
        <c:ser>
          <c:idx val="1"/>
          <c:order val="1"/>
          <c:tx>
            <c:v>std_box_1</c:v>
          </c:tx>
          <c:spPr>
            <a:ln w="19050" cap="rnd">
              <a:solidFill>
                <a:schemeClr val="tx1"/>
              </a:solidFill>
              <a:round/>
            </a:ln>
            <a:effectLst/>
          </c:spPr>
          <c:marker>
            <c:symbol val="none"/>
          </c:marker>
          <c:xVal>
            <c:numRef>
              <c:f>(UK2014_survey_stats!$G$16,UK2014_survey_stats!$G$16)</c:f>
              <c:numCache>
                <c:formatCode>General</c:formatCode>
                <c:ptCount val="2"/>
                <c:pt idx="0">
                  <c:v>21.749763196558323</c:v>
                </c:pt>
                <c:pt idx="1">
                  <c:v>21.749763196558323</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1-0414-46E9-AEA9-16F44DCCE5B5}"/>
            </c:ext>
          </c:extLst>
        </c:ser>
        <c:ser>
          <c:idx val="2"/>
          <c:order val="2"/>
          <c:tx>
            <c:v>std2</c:v>
          </c:tx>
          <c:spPr>
            <a:ln w="19050" cap="rnd">
              <a:solidFill>
                <a:schemeClr val="tx1"/>
              </a:solidFill>
              <a:round/>
            </a:ln>
            <a:effectLst/>
          </c:spPr>
          <c:marker>
            <c:symbol val="none"/>
          </c:marker>
          <c:xVal>
            <c:numRef>
              <c:f>(UK2014_survey_stats!$H$16,UK2014_survey_stats!$H$16)</c:f>
              <c:numCache>
                <c:formatCode>General</c:formatCode>
                <c:ptCount val="2"/>
                <c:pt idx="0">
                  <c:v>25.655881964731993</c:v>
                </c:pt>
                <c:pt idx="1">
                  <c:v>25.655881964731993</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2-0414-46E9-AEA9-16F44DCCE5B5}"/>
            </c:ext>
          </c:extLst>
        </c:ser>
        <c:ser>
          <c:idx val="3"/>
          <c:order val="3"/>
          <c:tx>
            <c:v>std3</c:v>
          </c:tx>
          <c:spPr>
            <a:ln w="19050" cap="rnd">
              <a:solidFill>
                <a:schemeClr val="tx1"/>
              </a:solidFill>
              <a:round/>
            </a:ln>
            <a:effectLst/>
          </c:spPr>
          <c:marker>
            <c:symbol val="none"/>
          </c:marker>
          <c:xVal>
            <c:numRef>
              <c:f>(UK2014_survey_stats!$G$16,UK2014_survey_stats!$H$16)</c:f>
              <c:numCache>
                <c:formatCode>General</c:formatCode>
                <c:ptCount val="2"/>
                <c:pt idx="0">
                  <c:v>21.749763196558323</c:v>
                </c:pt>
                <c:pt idx="1">
                  <c:v>25.655881964731993</c:v>
                </c:pt>
              </c:numCache>
            </c:numRef>
          </c:xVal>
          <c:yVal>
            <c:numLit>
              <c:formatCode>General</c:formatCode>
              <c:ptCount val="2"/>
              <c:pt idx="0">
                <c:v>0</c:v>
              </c:pt>
              <c:pt idx="1">
                <c:v>0</c:v>
              </c:pt>
            </c:numLit>
          </c:yVal>
          <c:smooth val="0"/>
          <c:extLst>
            <c:ext xmlns:c16="http://schemas.microsoft.com/office/drawing/2014/chart" uri="{C3380CC4-5D6E-409C-BE32-E72D297353CC}">
              <c16:uniqueId val="{00000003-0414-46E9-AEA9-16F44DCCE5B5}"/>
            </c:ext>
          </c:extLst>
        </c:ser>
        <c:ser>
          <c:idx val="4"/>
          <c:order val="4"/>
          <c:tx>
            <c:v>std4</c:v>
          </c:tx>
          <c:spPr>
            <a:ln w="19050" cap="rnd">
              <a:solidFill>
                <a:schemeClr val="tx1"/>
              </a:solidFill>
              <a:round/>
            </a:ln>
            <a:effectLst/>
          </c:spPr>
          <c:marker>
            <c:symbol val="none"/>
          </c:marker>
          <c:xVal>
            <c:numRef>
              <c:f>(UK2014_survey_stats!$G$16,UK2014_survey_stats!$H$16)</c:f>
              <c:numCache>
                <c:formatCode>General</c:formatCode>
                <c:ptCount val="2"/>
                <c:pt idx="0">
                  <c:v>21.749763196558323</c:v>
                </c:pt>
                <c:pt idx="1">
                  <c:v>25.655881964731993</c:v>
                </c:pt>
              </c:numCache>
            </c:numRef>
          </c:xVal>
          <c:yVal>
            <c:numLit>
              <c:formatCode>General</c:formatCode>
              <c:ptCount val="2"/>
              <c:pt idx="0">
                <c:v>10</c:v>
              </c:pt>
              <c:pt idx="1">
                <c:v>10</c:v>
              </c:pt>
            </c:numLit>
          </c:yVal>
          <c:smooth val="0"/>
          <c:extLst>
            <c:ext xmlns:c16="http://schemas.microsoft.com/office/drawing/2014/chart" uri="{C3380CC4-5D6E-409C-BE32-E72D297353CC}">
              <c16:uniqueId val="{00000004-0414-46E9-AEA9-16F44DCCE5B5}"/>
            </c:ext>
          </c:extLst>
        </c:ser>
        <c:ser>
          <c:idx val="5"/>
          <c:order val="5"/>
          <c:tx>
            <c:v>surv_low</c:v>
          </c:tx>
          <c:spPr>
            <a:ln w="19050" cap="rnd">
              <a:solidFill>
                <a:schemeClr val="tx1"/>
              </a:solidFill>
              <a:round/>
            </a:ln>
            <a:effectLst/>
          </c:spPr>
          <c:marker>
            <c:symbol val="none"/>
          </c:marker>
          <c:xVal>
            <c:numRef>
              <c:f>(UK2014_survey_stats!$B$16,UK2014_survey_stats!$B$16)</c:f>
              <c:numCache>
                <c:formatCode>General</c:formatCode>
                <c:ptCount val="2"/>
                <c:pt idx="0">
                  <c:v>19</c:v>
                </c:pt>
                <c:pt idx="1">
                  <c:v>19</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5-0414-46E9-AEA9-16F44DCCE5B5}"/>
            </c:ext>
          </c:extLst>
        </c:ser>
        <c:ser>
          <c:idx val="6"/>
          <c:order val="6"/>
          <c:tx>
            <c:v>surv_high</c:v>
          </c:tx>
          <c:spPr>
            <a:ln w="19050" cap="rnd">
              <a:solidFill>
                <a:schemeClr val="tx1"/>
              </a:solidFill>
              <a:round/>
            </a:ln>
            <a:effectLst/>
          </c:spPr>
          <c:marker>
            <c:symbol val="none"/>
          </c:marker>
          <c:xVal>
            <c:numRef>
              <c:f>(UK2014_survey_stats!$C$16,UK2014_survey_stats!$C$16)</c:f>
              <c:numCache>
                <c:formatCode>General</c:formatCode>
                <c:ptCount val="2"/>
                <c:pt idx="0">
                  <c:v>29</c:v>
                </c:pt>
                <c:pt idx="1">
                  <c:v>29</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6-0414-46E9-AEA9-16F44DCCE5B5}"/>
            </c:ext>
          </c:extLst>
        </c:ser>
        <c:ser>
          <c:idx val="7"/>
          <c:order val="7"/>
          <c:tx>
            <c:v>surv_tick_low</c:v>
          </c:tx>
          <c:spPr>
            <a:ln w="19050" cap="rnd">
              <a:solidFill>
                <a:schemeClr val="tx1"/>
              </a:solidFill>
              <a:round/>
            </a:ln>
            <a:effectLst/>
          </c:spPr>
          <c:marker>
            <c:symbol val="none"/>
          </c:marker>
          <c:xVal>
            <c:numRef>
              <c:f>(UK2014_survey_stats!$G$16,UK2014_survey_stats!$B$16)</c:f>
              <c:numCache>
                <c:formatCode>General</c:formatCode>
                <c:ptCount val="2"/>
                <c:pt idx="0">
                  <c:v>21.749763196558323</c:v>
                </c:pt>
                <c:pt idx="1">
                  <c:v>19</c:v>
                </c:pt>
              </c:numCache>
            </c:numRef>
          </c:xVal>
          <c:yVal>
            <c:numLit>
              <c:formatCode>General</c:formatCode>
              <c:ptCount val="2"/>
              <c:pt idx="0">
                <c:v>5</c:v>
              </c:pt>
              <c:pt idx="1">
                <c:v>5</c:v>
              </c:pt>
            </c:numLit>
          </c:yVal>
          <c:smooth val="0"/>
          <c:extLst>
            <c:ext xmlns:c16="http://schemas.microsoft.com/office/drawing/2014/chart" uri="{C3380CC4-5D6E-409C-BE32-E72D297353CC}">
              <c16:uniqueId val="{00000007-0414-46E9-AEA9-16F44DCCE5B5}"/>
            </c:ext>
          </c:extLst>
        </c:ser>
        <c:ser>
          <c:idx val="8"/>
          <c:order val="8"/>
          <c:tx>
            <c:v>surv_tick_high</c:v>
          </c:tx>
          <c:spPr>
            <a:ln w="19050" cap="rnd">
              <a:solidFill>
                <a:schemeClr val="tx1"/>
              </a:solidFill>
              <a:round/>
            </a:ln>
            <a:effectLst/>
          </c:spPr>
          <c:marker>
            <c:symbol val="none"/>
          </c:marker>
          <c:xVal>
            <c:numRef>
              <c:f>(UK2014_survey_stats!$H$16,UK2014_survey_stats!$C$16)</c:f>
              <c:numCache>
                <c:formatCode>General</c:formatCode>
                <c:ptCount val="2"/>
                <c:pt idx="0">
                  <c:v>25.655881964731993</c:v>
                </c:pt>
                <c:pt idx="1">
                  <c:v>29</c:v>
                </c:pt>
              </c:numCache>
            </c:numRef>
          </c:xVal>
          <c:yVal>
            <c:numLit>
              <c:formatCode>General</c:formatCode>
              <c:ptCount val="2"/>
              <c:pt idx="0">
                <c:v>5</c:v>
              </c:pt>
              <c:pt idx="1">
                <c:v>5</c:v>
              </c:pt>
            </c:numLit>
          </c:yVal>
          <c:smooth val="0"/>
          <c:extLst>
            <c:ext xmlns:c16="http://schemas.microsoft.com/office/drawing/2014/chart" uri="{C3380CC4-5D6E-409C-BE32-E72D297353CC}">
              <c16:uniqueId val="{00000008-0414-46E9-AEA9-16F44DCCE5B5}"/>
            </c:ext>
          </c:extLst>
        </c:ser>
        <c:ser>
          <c:idx val="9"/>
          <c:order val="9"/>
          <c:tx>
            <c:v>spec_low</c:v>
          </c:tx>
          <c:spPr>
            <a:ln w="19050" cap="rnd">
              <a:solidFill>
                <a:schemeClr val="tx1"/>
              </a:solidFill>
              <a:prstDash val="dash"/>
              <a:round/>
            </a:ln>
            <a:effectLst/>
          </c:spPr>
          <c:marker>
            <c:symbol val="none"/>
          </c:marker>
          <c:xVal>
            <c:numRef>
              <c:f>(Sheet1!$B$19,Sheet1!$B$19)</c:f>
              <c:numCache>
                <c:formatCode>General</c:formatCode>
                <c:ptCount val="2"/>
                <c:pt idx="0">
                  <c:v>5</c:v>
                </c:pt>
                <c:pt idx="1">
                  <c:v>5</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9-0414-46E9-AEA9-16F44DCCE5B5}"/>
            </c:ext>
          </c:extLst>
        </c:ser>
        <c:ser>
          <c:idx val="11"/>
          <c:order val="10"/>
          <c:tx>
            <c:v>spec_max</c:v>
          </c:tx>
          <c:spPr>
            <a:ln w="19050" cap="rnd">
              <a:solidFill>
                <a:schemeClr val="tx1"/>
              </a:solidFill>
              <a:prstDash val="dash"/>
              <a:round/>
            </a:ln>
            <a:effectLst/>
          </c:spPr>
          <c:marker>
            <c:symbol val="none"/>
          </c:marker>
          <c:xVal>
            <c:numRef>
              <c:f>(Sheet1!$C$19,Sheet1!$C$19)</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A-0414-46E9-AEA9-16F44DCCE5B5}"/>
            </c:ext>
          </c:extLst>
        </c:ser>
        <c:ser>
          <c:idx val="10"/>
          <c:order val="11"/>
          <c:tx>
            <c:v>spec_high_s</c:v>
          </c:tx>
          <c:spPr>
            <a:ln w="19050" cap="rnd">
              <a:solidFill>
                <a:schemeClr val="tx1"/>
              </a:solidFill>
              <a:prstDash val="dash"/>
              <a:round/>
            </a:ln>
            <a:effectLst/>
          </c:spPr>
          <c:marker>
            <c:symbol val="none"/>
          </c:marker>
          <c:xVal>
            <c:numRef>
              <c:f>(Sheet1!$B$19,Sheet1!$AB$19)</c:f>
              <c:numCache>
                <c:formatCode>General</c:formatCode>
                <c:ptCount val="2"/>
                <c:pt idx="0">
                  <c:v>5</c:v>
                </c:pt>
                <c:pt idx="1">
                  <c:v>19</c:v>
                </c:pt>
              </c:numCache>
            </c:numRef>
          </c:xVal>
          <c:yVal>
            <c:numLit>
              <c:formatCode>General</c:formatCode>
              <c:ptCount val="2"/>
              <c:pt idx="0">
                <c:v>5</c:v>
              </c:pt>
              <c:pt idx="1">
                <c:v>5</c:v>
              </c:pt>
            </c:numLit>
          </c:yVal>
          <c:smooth val="0"/>
          <c:extLst>
            <c:ext xmlns:c16="http://schemas.microsoft.com/office/drawing/2014/chart" uri="{C3380CC4-5D6E-409C-BE32-E72D297353CC}">
              <c16:uniqueId val="{0000000B-0414-46E9-AEA9-16F44DCCE5B5}"/>
            </c:ext>
          </c:extLst>
        </c:ser>
        <c:ser>
          <c:idx val="12"/>
          <c:order val="12"/>
          <c:tx>
            <c:v>spec_high_s</c:v>
          </c:tx>
          <c:spPr>
            <a:ln w="19050" cap="rnd">
              <a:solidFill>
                <a:schemeClr val="tx1"/>
              </a:solidFill>
              <a:prstDash val="dash"/>
              <a:round/>
            </a:ln>
            <a:effectLst/>
          </c:spPr>
          <c:marker>
            <c:symbol val="none"/>
          </c:marker>
          <c:xVal>
            <c:numRef>
              <c:f>(Sheet1!$C$19,Sheet1!$AC$19)</c:f>
              <c:numCache>
                <c:formatCode>General</c:formatCode>
                <c:ptCount val="2"/>
                <c:pt idx="1">
                  <c:v>29</c:v>
                </c:pt>
              </c:numCache>
            </c:numRef>
          </c:xVal>
          <c:yVal>
            <c:numLit>
              <c:formatCode>General</c:formatCode>
              <c:ptCount val="2"/>
              <c:pt idx="0">
                <c:v>5</c:v>
              </c:pt>
              <c:pt idx="1">
                <c:v>5</c:v>
              </c:pt>
            </c:numLit>
          </c:yVal>
          <c:smooth val="0"/>
          <c:extLst>
            <c:ext xmlns:c16="http://schemas.microsoft.com/office/drawing/2014/chart" uri="{C3380CC4-5D6E-409C-BE32-E72D297353CC}">
              <c16:uniqueId val="{0000000C-0414-46E9-AEA9-16F44DCCE5B5}"/>
            </c:ext>
          </c:extLst>
        </c:ser>
        <c:ser>
          <c:idx val="14"/>
          <c:order val="13"/>
          <c:tx>
            <c:v>SAF#2</c:v>
          </c:tx>
          <c:spPr>
            <a:ln w="19050" cap="rnd">
              <a:solidFill>
                <a:schemeClr val="accent3">
                  <a:lumMod val="80000"/>
                  <a:lumOff val="20000"/>
                </a:schemeClr>
              </a:solidFill>
              <a:round/>
            </a:ln>
            <a:effectLst/>
          </c:spPr>
          <c:marker>
            <c:symbol val="square"/>
            <c:size val="20"/>
            <c:spPr>
              <a:solidFill>
                <a:srgbClr val="FF0000"/>
              </a:solidFill>
              <a:ln w="9525">
                <a:noFill/>
              </a:ln>
              <a:effectLst/>
            </c:spPr>
          </c:marker>
          <c:dPt>
            <c:idx val="0"/>
            <c:marker>
              <c:symbol val="diamond"/>
              <c:size val="20"/>
              <c:spPr>
                <a:solidFill>
                  <a:srgbClr val="FF0000"/>
                </a:solidFill>
                <a:ln w="9525">
                  <a:noFill/>
                </a:ln>
                <a:effectLst/>
              </c:spPr>
            </c:marker>
            <c:bubble3D val="0"/>
            <c:extLst>
              <c:ext xmlns:c16="http://schemas.microsoft.com/office/drawing/2014/chart" uri="{C3380CC4-5D6E-409C-BE32-E72D297353CC}">
                <c16:uniqueId val="{0000000D-0414-46E9-AEA9-16F44DCCE5B5}"/>
              </c:ext>
            </c:extLst>
          </c:dPt>
          <c:xVal>
            <c:numRef>
              <c:f>Sheet1!$D$19</c:f>
              <c:numCache>
                <c:formatCode>General</c:formatCode>
                <c:ptCount val="1"/>
                <c:pt idx="0">
                  <c:v>25</c:v>
                </c:pt>
              </c:numCache>
            </c:numRef>
          </c:xVal>
          <c:yVal>
            <c:numLit>
              <c:formatCode>General</c:formatCode>
              <c:ptCount val="1"/>
              <c:pt idx="0">
                <c:v>5</c:v>
              </c:pt>
            </c:numLit>
          </c:yVal>
          <c:smooth val="0"/>
          <c:extLst>
            <c:ext xmlns:c16="http://schemas.microsoft.com/office/drawing/2014/chart" uri="{C3380CC4-5D6E-409C-BE32-E72D297353CC}">
              <c16:uniqueId val="{0000000E-0414-46E9-AEA9-16F44DCCE5B5}"/>
            </c:ext>
          </c:extLst>
        </c:ser>
        <c:dLbls>
          <c:showLegendKey val="0"/>
          <c:showVal val="0"/>
          <c:showCatName val="0"/>
          <c:showSerName val="0"/>
          <c:showPercent val="0"/>
          <c:showBubbleSize val="0"/>
        </c:dLbls>
        <c:axId val="463562544"/>
        <c:axId val="463563200"/>
      </c:scatterChart>
      <c:valAx>
        <c:axId val="463562544"/>
        <c:scaling>
          <c:orientation val="minMax"/>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2433777881084E-3"/>
          <c:y val="0.10621722846441953"/>
          <c:w val="0.97229973559578131"/>
          <c:h val="0.72898876404494384"/>
        </c:manualLayout>
      </c:layout>
      <c:scatterChart>
        <c:scatterStyle val="lineMarker"/>
        <c:varyColors val="0"/>
        <c:ser>
          <c:idx val="0"/>
          <c:order val="0"/>
          <c:spPr>
            <a:ln w="19050" cap="rnd">
              <a:solidFill>
                <a:schemeClr val="tx1"/>
              </a:solidFill>
              <a:round/>
            </a:ln>
            <a:effectLst/>
          </c:spPr>
          <c:marker>
            <c:symbol val="none"/>
          </c:marker>
          <c:xVal>
            <c:numRef>
              <c:f>(UK2014_survey_stats!$D$17,UK2014_survey_stats!$D$17)</c:f>
              <c:numCache>
                <c:formatCode>General</c:formatCode>
                <c:ptCount val="2"/>
                <c:pt idx="0">
                  <c:v>1.4688762446657182</c:v>
                </c:pt>
                <c:pt idx="1">
                  <c:v>1.4688762446657182</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0-2B10-4371-8DB2-8B8F2FBEE3EE}"/>
            </c:ext>
          </c:extLst>
        </c:ser>
        <c:ser>
          <c:idx val="1"/>
          <c:order val="1"/>
          <c:tx>
            <c:v>std_box_1</c:v>
          </c:tx>
          <c:spPr>
            <a:ln w="19050" cap="rnd">
              <a:solidFill>
                <a:schemeClr val="tx1"/>
              </a:solidFill>
              <a:round/>
            </a:ln>
            <a:effectLst/>
          </c:spPr>
          <c:marker>
            <c:symbol val="none"/>
          </c:marker>
          <c:xVal>
            <c:numRef>
              <c:f>(UK2014_survey_stats!$G$17,UK2014_survey_stats!$G$17)</c:f>
              <c:numCache>
                <c:formatCode>General</c:formatCode>
                <c:ptCount val="2"/>
                <c:pt idx="0">
                  <c:v>0.94383230254574724</c:v>
                </c:pt>
                <c:pt idx="1">
                  <c:v>0.94383230254574724</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1-2B10-4371-8DB2-8B8F2FBEE3EE}"/>
            </c:ext>
          </c:extLst>
        </c:ser>
        <c:ser>
          <c:idx val="2"/>
          <c:order val="2"/>
          <c:tx>
            <c:v>std2</c:v>
          </c:tx>
          <c:spPr>
            <a:ln w="19050" cap="rnd">
              <a:solidFill>
                <a:schemeClr val="tx1"/>
              </a:solidFill>
              <a:round/>
            </a:ln>
            <a:effectLst/>
          </c:spPr>
          <c:marker>
            <c:symbol val="none"/>
          </c:marker>
          <c:xVal>
            <c:numRef>
              <c:f>(UK2014_survey_stats!$H$17,UK2014_survey_stats!$H$17)</c:f>
              <c:numCache>
                <c:formatCode>General</c:formatCode>
                <c:ptCount val="2"/>
                <c:pt idx="0">
                  <c:v>1.9939201867856893</c:v>
                </c:pt>
                <c:pt idx="1">
                  <c:v>1.9939201867856893</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2-2B10-4371-8DB2-8B8F2FBEE3EE}"/>
            </c:ext>
          </c:extLst>
        </c:ser>
        <c:ser>
          <c:idx val="3"/>
          <c:order val="3"/>
          <c:tx>
            <c:v>std3</c:v>
          </c:tx>
          <c:spPr>
            <a:ln w="19050" cap="rnd">
              <a:solidFill>
                <a:schemeClr val="tx1"/>
              </a:solidFill>
              <a:round/>
            </a:ln>
            <a:effectLst/>
          </c:spPr>
          <c:marker>
            <c:symbol val="none"/>
          </c:marker>
          <c:xVal>
            <c:numRef>
              <c:f>(UK2014_survey_stats!$G$17,UK2014_survey_stats!$H$17)</c:f>
              <c:numCache>
                <c:formatCode>General</c:formatCode>
                <c:ptCount val="2"/>
                <c:pt idx="0">
                  <c:v>0.94383230254574724</c:v>
                </c:pt>
                <c:pt idx="1">
                  <c:v>1.9939201867856893</c:v>
                </c:pt>
              </c:numCache>
            </c:numRef>
          </c:xVal>
          <c:yVal>
            <c:numLit>
              <c:formatCode>General</c:formatCode>
              <c:ptCount val="2"/>
              <c:pt idx="0">
                <c:v>0</c:v>
              </c:pt>
              <c:pt idx="1">
                <c:v>0</c:v>
              </c:pt>
            </c:numLit>
          </c:yVal>
          <c:smooth val="0"/>
          <c:extLst>
            <c:ext xmlns:c16="http://schemas.microsoft.com/office/drawing/2014/chart" uri="{C3380CC4-5D6E-409C-BE32-E72D297353CC}">
              <c16:uniqueId val="{00000003-2B10-4371-8DB2-8B8F2FBEE3EE}"/>
            </c:ext>
          </c:extLst>
        </c:ser>
        <c:ser>
          <c:idx val="4"/>
          <c:order val="4"/>
          <c:tx>
            <c:v>std4</c:v>
          </c:tx>
          <c:spPr>
            <a:ln w="19050" cap="rnd">
              <a:solidFill>
                <a:schemeClr val="tx1"/>
              </a:solidFill>
              <a:round/>
            </a:ln>
            <a:effectLst/>
          </c:spPr>
          <c:marker>
            <c:symbol val="none"/>
          </c:marker>
          <c:xVal>
            <c:numRef>
              <c:f>(UK2014_survey_stats!$G$17,UK2014_survey_stats!$H$17)</c:f>
              <c:numCache>
                <c:formatCode>General</c:formatCode>
                <c:ptCount val="2"/>
                <c:pt idx="0">
                  <c:v>0.94383230254574724</c:v>
                </c:pt>
                <c:pt idx="1">
                  <c:v>1.9939201867856893</c:v>
                </c:pt>
              </c:numCache>
            </c:numRef>
          </c:xVal>
          <c:yVal>
            <c:numLit>
              <c:formatCode>General</c:formatCode>
              <c:ptCount val="2"/>
              <c:pt idx="0">
                <c:v>10</c:v>
              </c:pt>
              <c:pt idx="1">
                <c:v>10</c:v>
              </c:pt>
            </c:numLit>
          </c:yVal>
          <c:smooth val="0"/>
          <c:extLst>
            <c:ext xmlns:c16="http://schemas.microsoft.com/office/drawing/2014/chart" uri="{C3380CC4-5D6E-409C-BE32-E72D297353CC}">
              <c16:uniqueId val="{00000004-2B10-4371-8DB2-8B8F2FBEE3EE}"/>
            </c:ext>
          </c:extLst>
        </c:ser>
        <c:ser>
          <c:idx val="5"/>
          <c:order val="5"/>
          <c:tx>
            <c:v>surv_low</c:v>
          </c:tx>
          <c:spPr>
            <a:ln w="19050" cap="rnd">
              <a:solidFill>
                <a:schemeClr val="tx1"/>
              </a:solidFill>
              <a:round/>
            </a:ln>
            <a:effectLst/>
          </c:spPr>
          <c:marker>
            <c:symbol val="none"/>
          </c:marker>
          <c:xVal>
            <c:numRef>
              <c:f>(UK2014_survey_stats!$B$17,UK2014_survey_stats!$B$17)</c:f>
              <c:numCache>
                <c:formatCode>General</c:formatCode>
                <c:ptCount val="2"/>
                <c:pt idx="0">
                  <c:v>0.05</c:v>
                </c:pt>
                <c:pt idx="1">
                  <c:v>0.05</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5-2B10-4371-8DB2-8B8F2FBEE3EE}"/>
            </c:ext>
          </c:extLst>
        </c:ser>
        <c:ser>
          <c:idx val="6"/>
          <c:order val="6"/>
          <c:tx>
            <c:v>surv_high</c:v>
          </c:tx>
          <c:spPr>
            <a:ln w="19050" cap="rnd">
              <a:solidFill>
                <a:schemeClr val="tx1"/>
              </a:solidFill>
              <a:round/>
            </a:ln>
            <a:effectLst/>
          </c:spPr>
          <c:marker>
            <c:symbol val="none"/>
          </c:marker>
          <c:xVal>
            <c:numRef>
              <c:f>(UK2014_survey_stats!$C$17,UK2014_survey_stats!$C$17)</c:f>
              <c:numCache>
                <c:formatCode>General</c:formatCode>
                <c:ptCount val="2"/>
                <c:pt idx="0">
                  <c:v>3.03</c:v>
                </c:pt>
                <c:pt idx="1">
                  <c:v>3.03</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6-2B10-4371-8DB2-8B8F2FBEE3EE}"/>
            </c:ext>
          </c:extLst>
        </c:ser>
        <c:ser>
          <c:idx val="7"/>
          <c:order val="7"/>
          <c:tx>
            <c:v>surv_tick_low</c:v>
          </c:tx>
          <c:spPr>
            <a:ln w="19050" cap="rnd">
              <a:solidFill>
                <a:schemeClr val="tx1"/>
              </a:solidFill>
              <a:round/>
            </a:ln>
            <a:effectLst/>
          </c:spPr>
          <c:marker>
            <c:symbol val="none"/>
          </c:marker>
          <c:xVal>
            <c:numRef>
              <c:f>(UK2014_survey_stats!$G$17,UK2014_survey_stats!$B$17)</c:f>
              <c:numCache>
                <c:formatCode>General</c:formatCode>
                <c:ptCount val="2"/>
                <c:pt idx="0">
                  <c:v>0.94383230254574724</c:v>
                </c:pt>
                <c:pt idx="1">
                  <c:v>0.05</c:v>
                </c:pt>
              </c:numCache>
            </c:numRef>
          </c:xVal>
          <c:yVal>
            <c:numLit>
              <c:formatCode>General</c:formatCode>
              <c:ptCount val="2"/>
              <c:pt idx="0">
                <c:v>5</c:v>
              </c:pt>
              <c:pt idx="1">
                <c:v>5</c:v>
              </c:pt>
            </c:numLit>
          </c:yVal>
          <c:smooth val="0"/>
          <c:extLst>
            <c:ext xmlns:c16="http://schemas.microsoft.com/office/drawing/2014/chart" uri="{C3380CC4-5D6E-409C-BE32-E72D297353CC}">
              <c16:uniqueId val="{00000007-2B10-4371-8DB2-8B8F2FBEE3EE}"/>
            </c:ext>
          </c:extLst>
        </c:ser>
        <c:ser>
          <c:idx val="8"/>
          <c:order val="8"/>
          <c:tx>
            <c:v>surv_tick_high</c:v>
          </c:tx>
          <c:spPr>
            <a:ln w="19050" cap="rnd">
              <a:solidFill>
                <a:schemeClr val="tx1"/>
              </a:solidFill>
              <a:round/>
            </a:ln>
            <a:effectLst/>
          </c:spPr>
          <c:marker>
            <c:symbol val="none"/>
          </c:marker>
          <c:xVal>
            <c:numRef>
              <c:f>(UK2014_survey_stats!$H$17,UK2014_survey_stats!$C$17)</c:f>
              <c:numCache>
                <c:formatCode>General</c:formatCode>
                <c:ptCount val="2"/>
                <c:pt idx="0">
                  <c:v>1.9939201867856893</c:v>
                </c:pt>
                <c:pt idx="1">
                  <c:v>3.03</c:v>
                </c:pt>
              </c:numCache>
            </c:numRef>
          </c:xVal>
          <c:yVal>
            <c:numLit>
              <c:formatCode>General</c:formatCode>
              <c:ptCount val="2"/>
              <c:pt idx="0">
                <c:v>5</c:v>
              </c:pt>
              <c:pt idx="1">
                <c:v>5</c:v>
              </c:pt>
            </c:numLit>
          </c:yVal>
          <c:smooth val="0"/>
          <c:extLst>
            <c:ext xmlns:c16="http://schemas.microsoft.com/office/drawing/2014/chart" uri="{C3380CC4-5D6E-409C-BE32-E72D297353CC}">
              <c16:uniqueId val="{00000008-2B10-4371-8DB2-8B8F2FBEE3EE}"/>
            </c:ext>
          </c:extLst>
        </c:ser>
        <c:ser>
          <c:idx val="9"/>
          <c:order val="9"/>
          <c:tx>
            <c:v>spec_low</c:v>
          </c:tx>
          <c:spPr>
            <a:ln w="19050" cap="rnd">
              <a:solidFill>
                <a:schemeClr val="tx1"/>
              </a:solidFill>
              <a:prstDash val="dash"/>
              <a:round/>
            </a:ln>
            <a:effectLst/>
          </c:spPr>
          <c:marker>
            <c:symbol val="none"/>
          </c:marker>
          <c:xVal>
            <c:numRef>
              <c:f>(Sheet1!$B$20,Sheet1!$B$20)</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9-2B10-4371-8DB2-8B8F2FBEE3EE}"/>
            </c:ext>
          </c:extLst>
        </c:ser>
        <c:ser>
          <c:idx val="11"/>
          <c:order val="10"/>
          <c:tx>
            <c:v>spec_max</c:v>
          </c:tx>
          <c:spPr>
            <a:ln w="19050" cap="rnd">
              <a:solidFill>
                <a:schemeClr val="tx1"/>
              </a:solidFill>
              <a:prstDash val="dash"/>
              <a:round/>
            </a:ln>
            <a:effectLst/>
          </c:spPr>
          <c:marker>
            <c:symbol val="none"/>
          </c:marker>
          <c:xVal>
            <c:numRef>
              <c:f>(Sheet1!$C$20,Sheet1!$C$20)</c:f>
              <c:numCache>
                <c:formatCode>General</c:formatCode>
                <c:ptCount val="2"/>
                <c:pt idx="0">
                  <c:v>3</c:v>
                </c:pt>
                <c:pt idx="1">
                  <c:v>3</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A-2B10-4371-8DB2-8B8F2FBEE3EE}"/>
            </c:ext>
          </c:extLst>
        </c:ser>
        <c:ser>
          <c:idx val="10"/>
          <c:order val="11"/>
          <c:tx>
            <c:v>spec_high_s</c:v>
          </c:tx>
          <c:spPr>
            <a:ln w="19050" cap="rnd">
              <a:solidFill>
                <a:schemeClr val="tx1"/>
              </a:solidFill>
              <a:prstDash val="dash"/>
              <a:round/>
            </a:ln>
            <a:effectLst/>
          </c:spPr>
          <c:marker>
            <c:symbol val="none"/>
          </c:marker>
          <c:xVal>
            <c:numRef>
              <c:f>(Sheet1!$B$20,Sheet1!$AB$20)</c:f>
              <c:numCache>
                <c:formatCode>General</c:formatCode>
                <c:ptCount val="2"/>
                <c:pt idx="1">
                  <c:v>0.05</c:v>
                </c:pt>
              </c:numCache>
            </c:numRef>
          </c:xVal>
          <c:yVal>
            <c:numLit>
              <c:formatCode>General</c:formatCode>
              <c:ptCount val="2"/>
              <c:pt idx="0">
                <c:v>5</c:v>
              </c:pt>
              <c:pt idx="1">
                <c:v>5</c:v>
              </c:pt>
            </c:numLit>
          </c:yVal>
          <c:smooth val="0"/>
          <c:extLst>
            <c:ext xmlns:c16="http://schemas.microsoft.com/office/drawing/2014/chart" uri="{C3380CC4-5D6E-409C-BE32-E72D297353CC}">
              <c16:uniqueId val="{0000000B-2B10-4371-8DB2-8B8F2FBEE3EE}"/>
            </c:ext>
          </c:extLst>
        </c:ser>
        <c:ser>
          <c:idx val="12"/>
          <c:order val="12"/>
          <c:tx>
            <c:v>spec_high_s</c:v>
          </c:tx>
          <c:spPr>
            <a:ln w="19050" cap="rnd">
              <a:solidFill>
                <a:schemeClr val="tx1"/>
              </a:solidFill>
              <a:prstDash val="dash"/>
              <a:round/>
            </a:ln>
            <a:effectLst/>
          </c:spPr>
          <c:marker>
            <c:symbol val="none"/>
          </c:marker>
          <c:xVal>
            <c:numRef>
              <c:f>(Sheet1!$C$20,Sheet1!$AC$20)</c:f>
              <c:numCache>
                <c:formatCode>General</c:formatCode>
                <c:ptCount val="2"/>
                <c:pt idx="0">
                  <c:v>3</c:v>
                </c:pt>
                <c:pt idx="1">
                  <c:v>3.03</c:v>
                </c:pt>
              </c:numCache>
            </c:numRef>
          </c:xVal>
          <c:yVal>
            <c:numLit>
              <c:formatCode>General</c:formatCode>
              <c:ptCount val="2"/>
              <c:pt idx="0">
                <c:v>5</c:v>
              </c:pt>
              <c:pt idx="1">
                <c:v>5</c:v>
              </c:pt>
            </c:numLit>
          </c:yVal>
          <c:smooth val="0"/>
          <c:extLst>
            <c:ext xmlns:c16="http://schemas.microsoft.com/office/drawing/2014/chart" uri="{C3380CC4-5D6E-409C-BE32-E72D297353CC}">
              <c16:uniqueId val="{0000000C-2B10-4371-8DB2-8B8F2FBEE3EE}"/>
            </c:ext>
          </c:extLst>
        </c:ser>
        <c:ser>
          <c:idx val="14"/>
          <c:order val="13"/>
          <c:tx>
            <c:v>SAF#2</c:v>
          </c:tx>
          <c:spPr>
            <a:ln w="19050" cap="rnd">
              <a:solidFill>
                <a:schemeClr val="accent3">
                  <a:lumMod val="80000"/>
                  <a:lumOff val="20000"/>
                </a:schemeClr>
              </a:solidFill>
              <a:round/>
            </a:ln>
            <a:effectLst/>
          </c:spPr>
          <c:marker>
            <c:symbol val="square"/>
            <c:size val="20"/>
            <c:spPr>
              <a:solidFill>
                <a:srgbClr val="FF0000"/>
              </a:solidFill>
              <a:ln w="9525">
                <a:noFill/>
              </a:ln>
              <a:effectLst/>
            </c:spPr>
          </c:marker>
          <c:dPt>
            <c:idx val="0"/>
            <c:marker>
              <c:symbol val="diamond"/>
              <c:size val="20"/>
              <c:spPr>
                <a:solidFill>
                  <a:srgbClr val="FF0000"/>
                </a:solidFill>
                <a:ln w="9525">
                  <a:noFill/>
                </a:ln>
                <a:effectLst/>
              </c:spPr>
            </c:marker>
            <c:bubble3D val="0"/>
            <c:extLst>
              <c:ext xmlns:c16="http://schemas.microsoft.com/office/drawing/2014/chart" uri="{C3380CC4-5D6E-409C-BE32-E72D297353CC}">
                <c16:uniqueId val="{0000000D-2B10-4371-8DB2-8B8F2FBEE3EE}"/>
              </c:ext>
            </c:extLst>
          </c:dPt>
          <c:xVal>
            <c:numRef>
              <c:f>Sheet1!$D$20</c:f>
              <c:numCache>
                <c:formatCode>General</c:formatCode>
                <c:ptCount val="1"/>
                <c:pt idx="0">
                  <c:v>0</c:v>
                </c:pt>
              </c:numCache>
            </c:numRef>
          </c:xVal>
          <c:yVal>
            <c:numLit>
              <c:formatCode>General</c:formatCode>
              <c:ptCount val="1"/>
              <c:pt idx="0">
                <c:v>5</c:v>
              </c:pt>
            </c:numLit>
          </c:yVal>
          <c:smooth val="0"/>
          <c:extLst>
            <c:ext xmlns:c16="http://schemas.microsoft.com/office/drawing/2014/chart" uri="{C3380CC4-5D6E-409C-BE32-E72D297353CC}">
              <c16:uniqueId val="{0000000E-2B10-4371-8DB2-8B8F2FBEE3EE}"/>
            </c:ext>
          </c:extLst>
        </c:ser>
        <c:dLbls>
          <c:showLegendKey val="0"/>
          <c:showVal val="0"/>
          <c:showCatName val="0"/>
          <c:showSerName val="0"/>
          <c:showPercent val="0"/>
          <c:showBubbleSize val="0"/>
        </c:dLbls>
        <c:axId val="463562544"/>
        <c:axId val="463563200"/>
      </c:scatterChart>
      <c:valAx>
        <c:axId val="463562544"/>
        <c:scaling>
          <c:orientation val="minMax"/>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2433777881084E-3"/>
          <c:y val="0.10621722846441953"/>
          <c:w val="0.97229973559578131"/>
          <c:h val="0.72898876404494384"/>
        </c:manualLayout>
      </c:layout>
      <c:scatterChart>
        <c:scatterStyle val="lineMarker"/>
        <c:varyColors val="0"/>
        <c:ser>
          <c:idx val="0"/>
          <c:order val="0"/>
          <c:spPr>
            <a:ln w="19050" cap="rnd">
              <a:solidFill>
                <a:schemeClr val="tx1"/>
              </a:solidFill>
              <a:round/>
            </a:ln>
            <a:effectLst/>
          </c:spPr>
          <c:marker>
            <c:symbol val="none"/>
          </c:marker>
          <c:xVal>
            <c:numRef>
              <c:f>(UK2014_survey_stats!$D$18,UK2014_survey_stats!$D$18)</c:f>
              <c:numCache>
                <c:formatCode>General</c:formatCode>
                <c:ptCount val="2"/>
                <c:pt idx="0">
                  <c:v>43.24443413978446</c:v>
                </c:pt>
                <c:pt idx="1">
                  <c:v>43.24443413978446</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0-5651-4372-8B0C-C406F2EB58C0}"/>
            </c:ext>
          </c:extLst>
        </c:ser>
        <c:ser>
          <c:idx val="1"/>
          <c:order val="1"/>
          <c:tx>
            <c:v>std_box_1</c:v>
          </c:tx>
          <c:spPr>
            <a:ln w="19050" cap="rnd">
              <a:solidFill>
                <a:schemeClr val="tx1"/>
              </a:solidFill>
              <a:round/>
            </a:ln>
            <a:effectLst/>
          </c:spPr>
          <c:marker>
            <c:symbol val="none"/>
          </c:marker>
          <c:xVal>
            <c:numRef>
              <c:f>(UK2014_survey_stats!$G$18,UK2014_survey_stats!$G$18)</c:f>
              <c:numCache>
                <c:formatCode>General</c:formatCode>
                <c:ptCount val="2"/>
                <c:pt idx="0">
                  <c:v>43.159648659590744</c:v>
                </c:pt>
                <c:pt idx="1">
                  <c:v>43.159648659590744</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1-5651-4372-8B0C-C406F2EB58C0}"/>
            </c:ext>
          </c:extLst>
        </c:ser>
        <c:ser>
          <c:idx val="2"/>
          <c:order val="2"/>
          <c:tx>
            <c:v>std2</c:v>
          </c:tx>
          <c:spPr>
            <a:ln w="19050" cap="rnd">
              <a:solidFill>
                <a:schemeClr val="tx1"/>
              </a:solidFill>
              <a:round/>
            </a:ln>
            <a:effectLst/>
          </c:spPr>
          <c:marker>
            <c:symbol val="none"/>
          </c:marker>
          <c:xVal>
            <c:numRef>
              <c:f>(UK2014_survey_stats!$H$18,UK2014_survey_stats!$H$18)</c:f>
              <c:numCache>
                <c:formatCode>General</c:formatCode>
                <c:ptCount val="2"/>
                <c:pt idx="0">
                  <c:v>43.329219619978176</c:v>
                </c:pt>
                <c:pt idx="1">
                  <c:v>43.329219619978176</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2-5651-4372-8B0C-C406F2EB58C0}"/>
            </c:ext>
          </c:extLst>
        </c:ser>
        <c:ser>
          <c:idx val="3"/>
          <c:order val="3"/>
          <c:tx>
            <c:v>std3</c:v>
          </c:tx>
          <c:spPr>
            <a:ln w="19050" cap="rnd">
              <a:solidFill>
                <a:schemeClr val="tx1"/>
              </a:solidFill>
              <a:round/>
            </a:ln>
            <a:effectLst/>
          </c:spPr>
          <c:marker>
            <c:symbol val="none"/>
          </c:marker>
          <c:xVal>
            <c:numRef>
              <c:f>(UK2014_survey_stats!$G$18,UK2014_survey_stats!$H$18)</c:f>
              <c:numCache>
                <c:formatCode>General</c:formatCode>
                <c:ptCount val="2"/>
                <c:pt idx="0">
                  <c:v>43.159648659590744</c:v>
                </c:pt>
                <c:pt idx="1">
                  <c:v>43.329219619978176</c:v>
                </c:pt>
              </c:numCache>
            </c:numRef>
          </c:xVal>
          <c:yVal>
            <c:numLit>
              <c:formatCode>General</c:formatCode>
              <c:ptCount val="2"/>
              <c:pt idx="0">
                <c:v>0</c:v>
              </c:pt>
              <c:pt idx="1">
                <c:v>0</c:v>
              </c:pt>
            </c:numLit>
          </c:yVal>
          <c:smooth val="0"/>
          <c:extLst>
            <c:ext xmlns:c16="http://schemas.microsoft.com/office/drawing/2014/chart" uri="{C3380CC4-5D6E-409C-BE32-E72D297353CC}">
              <c16:uniqueId val="{00000003-5651-4372-8B0C-C406F2EB58C0}"/>
            </c:ext>
          </c:extLst>
        </c:ser>
        <c:ser>
          <c:idx val="4"/>
          <c:order val="4"/>
          <c:tx>
            <c:v>std4</c:v>
          </c:tx>
          <c:spPr>
            <a:ln w="19050" cap="rnd">
              <a:solidFill>
                <a:schemeClr val="tx1"/>
              </a:solidFill>
              <a:round/>
            </a:ln>
            <a:effectLst/>
          </c:spPr>
          <c:marker>
            <c:symbol val="none"/>
          </c:marker>
          <c:xVal>
            <c:numRef>
              <c:f>(UK2014_survey_stats!$G$18,UK2014_survey_stats!$H$18)</c:f>
              <c:numCache>
                <c:formatCode>General</c:formatCode>
                <c:ptCount val="2"/>
                <c:pt idx="0">
                  <c:v>43.159648659590744</c:v>
                </c:pt>
                <c:pt idx="1">
                  <c:v>43.329219619978176</c:v>
                </c:pt>
              </c:numCache>
            </c:numRef>
          </c:xVal>
          <c:yVal>
            <c:numLit>
              <c:formatCode>General</c:formatCode>
              <c:ptCount val="2"/>
              <c:pt idx="0">
                <c:v>10</c:v>
              </c:pt>
              <c:pt idx="1">
                <c:v>10</c:v>
              </c:pt>
            </c:numLit>
          </c:yVal>
          <c:smooth val="0"/>
          <c:extLst>
            <c:ext xmlns:c16="http://schemas.microsoft.com/office/drawing/2014/chart" uri="{C3380CC4-5D6E-409C-BE32-E72D297353CC}">
              <c16:uniqueId val="{00000004-5651-4372-8B0C-C406F2EB58C0}"/>
            </c:ext>
          </c:extLst>
        </c:ser>
        <c:ser>
          <c:idx val="5"/>
          <c:order val="5"/>
          <c:tx>
            <c:v>surv_low</c:v>
          </c:tx>
          <c:spPr>
            <a:ln w="19050" cap="rnd">
              <a:solidFill>
                <a:schemeClr val="tx1"/>
              </a:solidFill>
              <a:round/>
            </a:ln>
            <a:effectLst/>
          </c:spPr>
          <c:marker>
            <c:symbol val="none"/>
          </c:marker>
          <c:xVal>
            <c:numRef>
              <c:f>(UK2014_survey_stats!$B$18,UK2014_survey_stats!$B$18)</c:f>
              <c:numCache>
                <c:formatCode>General</c:formatCode>
                <c:ptCount val="2"/>
                <c:pt idx="0">
                  <c:v>42.918999999999997</c:v>
                </c:pt>
                <c:pt idx="1">
                  <c:v>42.918999999999997</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5-5651-4372-8B0C-C406F2EB58C0}"/>
            </c:ext>
          </c:extLst>
        </c:ser>
        <c:ser>
          <c:idx val="6"/>
          <c:order val="6"/>
          <c:tx>
            <c:v>surv_high</c:v>
          </c:tx>
          <c:spPr>
            <a:ln w="19050" cap="rnd">
              <a:solidFill>
                <a:schemeClr val="tx1"/>
              </a:solidFill>
              <a:round/>
            </a:ln>
            <a:effectLst/>
          </c:spPr>
          <c:marker>
            <c:symbol val="none"/>
          </c:marker>
          <c:xVal>
            <c:numRef>
              <c:f>(UK2014_survey_stats!$C$18,UK2014_survey_stats!$C$18)</c:f>
              <c:numCache>
                <c:formatCode>General</c:formatCode>
                <c:ptCount val="2"/>
                <c:pt idx="0">
                  <c:v>43.49</c:v>
                </c:pt>
                <c:pt idx="1">
                  <c:v>43.49</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6-5651-4372-8B0C-C406F2EB58C0}"/>
            </c:ext>
          </c:extLst>
        </c:ser>
        <c:ser>
          <c:idx val="7"/>
          <c:order val="7"/>
          <c:tx>
            <c:v>surv_tick_low</c:v>
          </c:tx>
          <c:spPr>
            <a:ln w="19050" cap="rnd">
              <a:solidFill>
                <a:schemeClr val="tx1"/>
              </a:solidFill>
              <a:round/>
            </a:ln>
            <a:effectLst/>
          </c:spPr>
          <c:marker>
            <c:symbol val="none"/>
          </c:marker>
          <c:xVal>
            <c:numRef>
              <c:f>(UK2014_survey_stats!$G$18,UK2014_survey_stats!$B$18)</c:f>
              <c:numCache>
                <c:formatCode>General</c:formatCode>
                <c:ptCount val="2"/>
                <c:pt idx="0">
                  <c:v>43.159648659590744</c:v>
                </c:pt>
                <c:pt idx="1">
                  <c:v>42.918999999999997</c:v>
                </c:pt>
              </c:numCache>
            </c:numRef>
          </c:xVal>
          <c:yVal>
            <c:numLit>
              <c:formatCode>General</c:formatCode>
              <c:ptCount val="2"/>
              <c:pt idx="0">
                <c:v>5</c:v>
              </c:pt>
              <c:pt idx="1">
                <c:v>5</c:v>
              </c:pt>
            </c:numLit>
          </c:yVal>
          <c:smooth val="0"/>
          <c:extLst>
            <c:ext xmlns:c16="http://schemas.microsoft.com/office/drawing/2014/chart" uri="{C3380CC4-5D6E-409C-BE32-E72D297353CC}">
              <c16:uniqueId val="{00000007-5651-4372-8B0C-C406F2EB58C0}"/>
            </c:ext>
          </c:extLst>
        </c:ser>
        <c:ser>
          <c:idx val="8"/>
          <c:order val="8"/>
          <c:tx>
            <c:v>surv_tick_high</c:v>
          </c:tx>
          <c:spPr>
            <a:ln w="19050" cap="rnd">
              <a:solidFill>
                <a:schemeClr val="tx1"/>
              </a:solidFill>
              <a:round/>
            </a:ln>
            <a:effectLst/>
          </c:spPr>
          <c:marker>
            <c:symbol val="none"/>
          </c:marker>
          <c:xVal>
            <c:numRef>
              <c:f>(UK2014_survey_stats!$H$18,UK2014_survey_stats!$C$18)</c:f>
              <c:numCache>
                <c:formatCode>General</c:formatCode>
                <c:ptCount val="2"/>
                <c:pt idx="0">
                  <c:v>43.329219619978176</c:v>
                </c:pt>
                <c:pt idx="1">
                  <c:v>43.49</c:v>
                </c:pt>
              </c:numCache>
            </c:numRef>
          </c:xVal>
          <c:yVal>
            <c:numLit>
              <c:formatCode>General</c:formatCode>
              <c:ptCount val="2"/>
              <c:pt idx="0">
                <c:v>5</c:v>
              </c:pt>
              <c:pt idx="1">
                <c:v>5</c:v>
              </c:pt>
            </c:numLit>
          </c:yVal>
          <c:smooth val="0"/>
          <c:extLst>
            <c:ext xmlns:c16="http://schemas.microsoft.com/office/drawing/2014/chart" uri="{C3380CC4-5D6E-409C-BE32-E72D297353CC}">
              <c16:uniqueId val="{00000008-5651-4372-8B0C-C406F2EB58C0}"/>
            </c:ext>
          </c:extLst>
        </c:ser>
        <c:ser>
          <c:idx val="9"/>
          <c:order val="9"/>
          <c:tx>
            <c:v>spec_low</c:v>
          </c:tx>
          <c:spPr>
            <a:ln w="19050" cap="rnd">
              <a:solidFill>
                <a:schemeClr val="tx1"/>
              </a:solidFill>
              <a:prstDash val="dash"/>
              <a:round/>
            </a:ln>
            <a:effectLst/>
          </c:spPr>
          <c:marker>
            <c:symbol val="none"/>
          </c:marker>
          <c:xVal>
            <c:numRef>
              <c:f>(Sheet1!$B$21,Sheet1!$B$21)</c:f>
              <c:numCache>
                <c:formatCode>General</c:formatCode>
                <c:ptCount val="2"/>
                <c:pt idx="0">
                  <c:v>42.8</c:v>
                </c:pt>
                <c:pt idx="1">
                  <c:v>42.8</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9-5651-4372-8B0C-C406F2EB58C0}"/>
            </c:ext>
          </c:extLst>
        </c:ser>
        <c:ser>
          <c:idx val="11"/>
          <c:order val="10"/>
          <c:tx>
            <c:v>spec_max</c:v>
          </c:tx>
          <c:spPr>
            <a:ln w="19050" cap="rnd">
              <a:solidFill>
                <a:schemeClr val="tx1"/>
              </a:solidFill>
              <a:prstDash val="dash"/>
              <a:round/>
            </a:ln>
            <a:effectLst/>
          </c:spPr>
          <c:marker>
            <c:symbol val="none"/>
          </c:marker>
          <c:xVal>
            <c:numRef>
              <c:f>(Sheet1!$C$21,Sheet1!$C$21)</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A-5651-4372-8B0C-C406F2EB58C0}"/>
            </c:ext>
          </c:extLst>
        </c:ser>
        <c:ser>
          <c:idx val="10"/>
          <c:order val="11"/>
          <c:tx>
            <c:v>spec_high_s</c:v>
          </c:tx>
          <c:spPr>
            <a:ln w="19050" cap="rnd">
              <a:solidFill>
                <a:schemeClr val="tx1"/>
              </a:solidFill>
              <a:prstDash val="dash"/>
              <a:round/>
            </a:ln>
            <a:effectLst/>
          </c:spPr>
          <c:marker>
            <c:symbol val="none"/>
          </c:marker>
          <c:xVal>
            <c:numRef>
              <c:f>(Sheet1!$B$21,Sheet1!$AB$21)</c:f>
              <c:numCache>
                <c:formatCode>General</c:formatCode>
                <c:ptCount val="2"/>
                <c:pt idx="0">
                  <c:v>42.8</c:v>
                </c:pt>
                <c:pt idx="1">
                  <c:v>42.918999999999997</c:v>
                </c:pt>
              </c:numCache>
            </c:numRef>
          </c:xVal>
          <c:yVal>
            <c:numLit>
              <c:formatCode>General</c:formatCode>
              <c:ptCount val="2"/>
              <c:pt idx="0">
                <c:v>5</c:v>
              </c:pt>
              <c:pt idx="1">
                <c:v>5</c:v>
              </c:pt>
            </c:numLit>
          </c:yVal>
          <c:smooth val="0"/>
          <c:extLst>
            <c:ext xmlns:c16="http://schemas.microsoft.com/office/drawing/2014/chart" uri="{C3380CC4-5D6E-409C-BE32-E72D297353CC}">
              <c16:uniqueId val="{0000000B-5651-4372-8B0C-C406F2EB58C0}"/>
            </c:ext>
          </c:extLst>
        </c:ser>
        <c:ser>
          <c:idx val="12"/>
          <c:order val="12"/>
          <c:tx>
            <c:v>spec_high_s</c:v>
          </c:tx>
          <c:spPr>
            <a:ln w="19050" cap="rnd">
              <a:solidFill>
                <a:schemeClr val="tx1"/>
              </a:solidFill>
              <a:prstDash val="dash"/>
              <a:round/>
            </a:ln>
            <a:effectLst/>
          </c:spPr>
          <c:marker>
            <c:symbol val="none"/>
          </c:marker>
          <c:xVal>
            <c:numRef>
              <c:f>(Sheet1!$C$21,Sheet1!$AC$21)</c:f>
              <c:numCache>
                <c:formatCode>General</c:formatCode>
                <c:ptCount val="2"/>
                <c:pt idx="1">
                  <c:v>43.49</c:v>
                </c:pt>
              </c:numCache>
            </c:numRef>
          </c:xVal>
          <c:yVal>
            <c:numLit>
              <c:formatCode>General</c:formatCode>
              <c:ptCount val="2"/>
              <c:pt idx="0">
                <c:v>5</c:v>
              </c:pt>
              <c:pt idx="1">
                <c:v>5</c:v>
              </c:pt>
            </c:numLit>
          </c:yVal>
          <c:smooth val="0"/>
          <c:extLst>
            <c:ext xmlns:c16="http://schemas.microsoft.com/office/drawing/2014/chart" uri="{C3380CC4-5D6E-409C-BE32-E72D297353CC}">
              <c16:uniqueId val="{0000000C-5651-4372-8B0C-C406F2EB58C0}"/>
            </c:ext>
          </c:extLst>
        </c:ser>
        <c:ser>
          <c:idx val="14"/>
          <c:order val="13"/>
          <c:tx>
            <c:v>SAF#2</c:v>
          </c:tx>
          <c:spPr>
            <a:ln w="19050" cap="rnd">
              <a:solidFill>
                <a:schemeClr val="accent3">
                  <a:lumMod val="80000"/>
                  <a:lumOff val="20000"/>
                </a:schemeClr>
              </a:solidFill>
              <a:round/>
            </a:ln>
            <a:effectLst/>
          </c:spPr>
          <c:marker>
            <c:symbol val="square"/>
            <c:size val="20"/>
            <c:spPr>
              <a:solidFill>
                <a:srgbClr val="FF0000"/>
              </a:solidFill>
              <a:ln w="9525">
                <a:noFill/>
              </a:ln>
              <a:effectLst/>
            </c:spPr>
          </c:marker>
          <c:dPt>
            <c:idx val="0"/>
            <c:marker>
              <c:symbol val="diamond"/>
              <c:size val="20"/>
              <c:spPr>
                <a:solidFill>
                  <a:srgbClr val="FF0000"/>
                </a:solidFill>
                <a:ln w="9525">
                  <a:noFill/>
                </a:ln>
                <a:effectLst/>
              </c:spPr>
            </c:marker>
            <c:bubble3D val="0"/>
            <c:extLst>
              <c:ext xmlns:c16="http://schemas.microsoft.com/office/drawing/2014/chart" uri="{C3380CC4-5D6E-409C-BE32-E72D297353CC}">
                <c16:uniqueId val="{0000000D-5651-4372-8B0C-C406F2EB58C0}"/>
              </c:ext>
            </c:extLst>
          </c:dPt>
          <c:xVal>
            <c:numRef>
              <c:f>Sheet1!$D$21</c:f>
              <c:numCache>
                <c:formatCode>General</c:formatCode>
                <c:ptCount val="1"/>
                <c:pt idx="0">
                  <c:v>43.325000000000003</c:v>
                </c:pt>
              </c:numCache>
            </c:numRef>
          </c:xVal>
          <c:yVal>
            <c:numLit>
              <c:formatCode>General</c:formatCode>
              <c:ptCount val="1"/>
              <c:pt idx="0">
                <c:v>5</c:v>
              </c:pt>
            </c:numLit>
          </c:yVal>
          <c:smooth val="0"/>
          <c:extLst>
            <c:ext xmlns:c16="http://schemas.microsoft.com/office/drawing/2014/chart" uri="{C3380CC4-5D6E-409C-BE32-E72D297353CC}">
              <c16:uniqueId val="{0000000E-5651-4372-8B0C-C406F2EB58C0}"/>
            </c:ext>
          </c:extLst>
        </c:ser>
        <c:dLbls>
          <c:showLegendKey val="0"/>
          <c:showVal val="0"/>
          <c:showCatName val="0"/>
          <c:showSerName val="0"/>
          <c:showPercent val="0"/>
          <c:showBubbleSize val="0"/>
        </c:dLbls>
        <c:axId val="463562544"/>
        <c:axId val="463563200"/>
      </c:scatterChart>
      <c:valAx>
        <c:axId val="463562544"/>
        <c:scaling>
          <c:orientation val="minMax"/>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2433777881084E-3"/>
          <c:y val="0.10621722846441953"/>
          <c:w val="0.97229973559578131"/>
          <c:h val="0.72898876404494384"/>
        </c:manualLayout>
      </c:layout>
      <c:scatterChart>
        <c:scatterStyle val="lineMarker"/>
        <c:varyColors val="0"/>
        <c:ser>
          <c:idx val="0"/>
          <c:order val="0"/>
          <c:spPr>
            <a:ln w="19050" cap="rnd">
              <a:solidFill>
                <a:schemeClr val="tx1"/>
              </a:solidFill>
              <a:round/>
            </a:ln>
            <a:effectLst/>
          </c:spPr>
          <c:marker>
            <c:symbol val="none"/>
          </c:marker>
          <c:xVal>
            <c:numRef>
              <c:f>(UK2014_survey_stats!$D$19,UK2014_survey_stats!$D$19)</c:f>
              <c:numCache>
                <c:formatCode>General</c:formatCode>
                <c:ptCount val="2"/>
                <c:pt idx="0">
                  <c:v>1.0544354838709677</c:v>
                </c:pt>
                <c:pt idx="1">
                  <c:v>1.0544354838709677</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0-12D0-46A8-884B-70F968B799F4}"/>
            </c:ext>
          </c:extLst>
        </c:ser>
        <c:ser>
          <c:idx val="1"/>
          <c:order val="1"/>
          <c:tx>
            <c:v>std_box_1</c:v>
          </c:tx>
          <c:spPr>
            <a:ln w="19050" cap="rnd">
              <a:solidFill>
                <a:schemeClr val="tx1"/>
              </a:solidFill>
              <a:round/>
            </a:ln>
            <a:effectLst/>
          </c:spPr>
          <c:marker>
            <c:symbol val="none"/>
          </c:marker>
          <c:xVal>
            <c:numRef>
              <c:f>(UK2014_survey_stats!$G$19,UK2014_survey_stats!$G$19)</c:f>
              <c:numCache>
                <c:formatCode>General</c:formatCode>
                <c:ptCount val="2"/>
                <c:pt idx="0">
                  <c:v>0.75592807932486283</c:v>
                </c:pt>
                <c:pt idx="1">
                  <c:v>0.75592807932486283</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1-12D0-46A8-884B-70F968B799F4}"/>
            </c:ext>
          </c:extLst>
        </c:ser>
        <c:ser>
          <c:idx val="2"/>
          <c:order val="2"/>
          <c:tx>
            <c:v>std2</c:v>
          </c:tx>
          <c:spPr>
            <a:ln w="19050" cap="rnd">
              <a:solidFill>
                <a:schemeClr val="tx1"/>
              </a:solidFill>
              <a:round/>
            </a:ln>
            <a:effectLst/>
          </c:spPr>
          <c:marker>
            <c:symbol val="none"/>
          </c:marker>
          <c:xVal>
            <c:numRef>
              <c:f>(UK2014_survey_stats!$H$19,UK2014_survey_stats!$H$19)</c:f>
              <c:numCache>
                <c:formatCode>General</c:formatCode>
                <c:ptCount val="2"/>
                <c:pt idx="0">
                  <c:v>1.3529428884170727</c:v>
                </c:pt>
                <c:pt idx="1">
                  <c:v>1.3529428884170727</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2-12D0-46A8-884B-70F968B799F4}"/>
            </c:ext>
          </c:extLst>
        </c:ser>
        <c:ser>
          <c:idx val="3"/>
          <c:order val="3"/>
          <c:tx>
            <c:v>std3</c:v>
          </c:tx>
          <c:spPr>
            <a:ln w="19050" cap="rnd">
              <a:solidFill>
                <a:schemeClr val="tx1"/>
              </a:solidFill>
              <a:round/>
            </a:ln>
            <a:effectLst/>
          </c:spPr>
          <c:marker>
            <c:symbol val="none"/>
          </c:marker>
          <c:xVal>
            <c:numRef>
              <c:f>(UK2014_survey_stats!$G$19,UK2014_survey_stats!$H$19)</c:f>
              <c:numCache>
                <c:formatCode>General</c:formatCode>
                <c:ptCount val="2"/>
                <c:pt idx="0">
                  <c:v>0.75592807932486283</c:v>
                </c:pt>
                <c:pt idx="1">
                  <c:v>1.3529428884170727</c:v>
                </c:pt>
              </c:numCache>
            </c:numRef>
          </c:xVal>
          <c:yVal>
            <c:numLit>
              <c:formatCode>General</c:formatCode>
              <c:ptCount val="2"/>
              <c:pt idx="0">
                <c:v>0</c:v>
              </c:pt>
              <c:pt idx="1">
                <c:v>0</c:v>
              </c:pt>
            </c:numLit>
          </c:yVal>
          <c:smooth val="0"/>
          <c:extLst>
            <c:ext xmlns:c16="http://schemas.microsoft.com/office/drawing/2014/chart" uri="{C3380CC4-5D6E-409C-BE32-E72D297353CC}">
              <c16:uniqueId val="{00000003-12D0-46A8-884B-70F968B799F4}"/>
            </c:ext>
          </c:extLst>
        </c:ser>
        <c:ser>
          <c:idx val="4"/>
          <c:order val="4"/>
          <c:tx>
            <c:v>std4</c:v>
          </c:tx>
          <c:spPr>
            <a:ln w="19050" cap="rnd">
              <a:solidFill>
                <a:schemeClr val="tx1"/>
              </a:solidFill>
              <a:round/>
            </a:ln>
            <a:effectLst/>
          </c:spPr>
          <c:marker>
            <c:symbol val="none"/>
          </c:marker>
          <c:xVal>
            <c:numRef>
              <c:f>(UK2014_survey_stats!$G$19,UK2014_survey_stats!$H$19)</c:f>
              <c:numCache>
                <c:formatCode>General</c:formatCode>
                <c:ptCount val="2"/>
                <c:pt idx="0">
                  <c:v>0.75592807932486283</c:v>
                </c:pt>
                <c:pt idx="1">
                  <c:v>1.3529428884170727</c:v>
                </c:pt>
              </c:numCache>
            </c:numRef>
          </c:xVal>
          <c:yVal>
            <c:numLit>
              <c:formatCode>General</c:formatCode>
              <c:ptCount val="2"/>
              <c:pt idx="0">
                <c:v>10</c:v>
              </c:pt>
              <c:pt idx="1">
                <c:v>10</c:v>
              </c:pt>
            </c:numLit>
          </c:yVal>
          <c:smooth val="0"/>
          <c:extLst>
            <c:ext xmlns:c16="http://schemas.microsoft.com/office/drawing/2014/chart" uri="{C3380CC4-5D6E-409C-BE32-E72D297353CC}">
              <c16:uniqueId val="{00000004-12D0-46A8-884B-70F968B799F4}"/>
            </c:ext>
          </c:extLst>
        </c:ser>
        <c:ser>
          <c:idx val="5"/>
          <c:order val="5"/>
          <c:tx>
            <c:v>surv_low</c:v>
          </c:tx>
          <c:spPr>
            <a:ln w="19050" cap="rnd">
              <a:solidFill>
                <a:schemeClr val="tx1"/>
              </a:solidFill>
              <a:round/>
            </a:ln>
            <a:effectLst/>
          </c:spPr>
          <c:marker>
            <c:symbol val="none"/>
          </c:marker>
          <c:xVal>
            <c:numRef>
              <c:f>(UK2014_survey_stats!$B$19,UK2014_survey_stats!$B$19)</c:f>
              <c:numCache>
                <c:formatCode>General</c:formatCode>
                <c:ptCount val="2"/>
                <c:pt idx="0">
                  <c:v>1</c:v>
                </c:pt>
                <c:pt idx="1">
                  <c:v>1</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5-12D0-46A8-884B-70F968B799F4}"/>
            </c:ext>
          </c:extLst>
        </c:ser>
        <c:ser>
          <c:idx val="6"/>
          <c:order val="6"/>
          <c:tx>
            <c:v>surv_high</c:v>
          </c:tx>
          <c:spPr>
            <a:ln w="19050" cap="rnd">
              <a:solidFill>
                <a:schemeClr val="tx1"/>
              </a:solidFill>
              <a:round/>
            </a:ln>
            <a:effectLst/>
          </c:spPr>
          <c:marker>
            <c:symbol val="none"/>
          </c:marker>
          <c:xVal>
            <c:numRef>
              <c:f>(UK2014_survey_stats!$C$19,UK2014_survey_stats!$C$19)</c:f>
              <c:numCache>
                <c:formatCode>General</c:formatCode>
                <c:ptCount val="2"/>
                <c:pt idx="0">
                  <c:v>5</c:v>
                </c:pt>
                <c:pt idx="1">
                  <c:v>5</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6-12D0-46A8-884B-70F968B799F4}"/>
            </c:ext>
          </c:extLst>
        </c:ser>
        <c:ser>
          <c:idx val="7"/>
          <c:order val="7"/>
          <c:tx>
            <c:v>surv_tick_low</c:v>
          </c:tx>
          <c:spPr>
            <a:ln w="19050" cap="rnd">
              <a:solidFill>
                <a:schemeClr val="tx1"/>
              </a:solidFill>
              <a:round/>
            </a:ln>
            <a:effectLst/>
          </c:spPr>
          <c:marker>
            <c:symbol val="none"/>
          </c:marker>
          <c:xVal>
            <c:numRef>
              <c:f>(UK2014_survey_stats!$G$19,UK2014_survey_stats!$B$19)</c:f>
              <c:numCache>
                <c:formatCode>General</c:formatCode>
                <c:ptCount val="2"/>
                <c:pt idx="0">
                  <c:v>0.75592807932486283</c:v>
                </c:pt>
                <c:pt idx="1">
                  <c:v>1</c:v>
                </c:pt>
              </c:numCache>
            </c:numRef>
          </c:xVal>
          <c:yVal>
            <c:numLit>
              <c:formatCode>General</c:formatCode>
              <c:ptCount val="2"/>
              <c:pt idx="0">
                <c:v>5</c:v>
              </c:pt>
              <c:pt idx="1">
                <c:v>5</c:v>
              </c:pt>
            </c:numLit>
          </c:yVal>
          <c:smooth val="0"/>
          <c:extLst>
            <c:ext xmlns:c16="http://schemas.microsoft.com/office/drawing/2014/chart" uri="{C3380CC4-5D6E-409C-BE32-E72D297353CC}">
              <c16:uniqueId val="{00000007-12D0-46A8-884B-70F968B799F4}"/>
            </c:ext>
          </c:extLst>
        </c:ser>
        <c:ser>
          <c:idx val="8"/>
          <c:order val="8"/>
          <c:tx>
            <c:v>surv_tick_high</c:v>
          </c:tx>
          <c:spPr>
            <a:ln w="19050" cap="rnd">
              <a:solidFill>
                <a:schemeClr val="tx1"/>
              </a:solidFill>
              <a:round/>
            </a:ln>
            <a:effectLst/>
          </c:spPr>
          <c:marker>
            <c:symbol val="none"/>
          </c:marker>
          <c:xVal>
            <c:numRef>
              <c:f>(UK2014_survey_stats!$H$19,UK2014_survey_stats!$C$19)</c:f>
              <c:numCache>
                <c:formatCode>General</c:formatCode>
                <c:ptCount val="2"/>
                <c:pt idx="0">
                  <c:v>1.3529428884170727</c:v>
                </c:pt>
                <c:pt idx="1">
                  <c:v>5</c:v>
                </c:pt>
              </c:numCache>
            </c:numRef>
          </c:xVal>
          <c:yVal>
            <c:numLit>
              <c:formatCode>General</c:formatCode>
              <c:ptCount val="2"/>
              <c:pt idx="0">
                <c:v>5</c:v>
              </c:pt>
              <c:pt idx="1">
                <c:v>5</c:v>
              </c:pt>
            </c:numLit>
          </c:yVal>
          <c:smooth val="0"/>
          <c:extLst>
            <c:ext xmlns:c16="http://schemas.microsoft.com/office/drawing/2014/chart" uri="{C3380CC4-5D6E-409C-BE32-E72D297353CC}">
              <c16:uniqueId val="{00000008-12D0-46A8-884B-70F968B799F4}"/>
            </c:ext>
          </c:extLst>
        </c:ser>
        <c:ser>
          <c:idx val="9"/>
          <c:order val="9"/>
          <c:tx>
            <c:v>spec_low</c:v>
          </c:tx>
          <c:spPr>
            <a:ln w="19050" cap="rnd">
              <a:solidFill>
                <a:schemeClr val="tx1"/>
              </a:solidFill>
              <a:prstDash val="dash"/>
              <a:round/>
            </a:ln>
            <a:effectLst/>
          </c:spPr>
          <c:marker>
            <c:symbol val="none"/>
          </c:marker>
          <c:xVal>
            <c:numRef>
              <c:f>(Sheet1!$B$22,Sheet1!$B$22)</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9-12D0-46A8-884B-70F968B799F4}"/>
            </c:ext>
          </c:extLst>
        </c:ser>
        <c:ser>
          <c:idx val="11"/>
          <c:order val="10"/>
          <c:tx>
            <c:v>spec_max</c:v>
          </c:tx>
          <c:spPr>
            <a:ln w="19050" cap="rnd">
              <a:solidFill>
                <a:schemeClr val="tx1"/>
              </a:solidFill>
              <a:prstDash val="dash"/>
              <a:round/>
            </a:ln>
            <a:effectLst/>
          </c:spPr>
          <c:marker>
            <c:symbol val="none"/>
          </c:marker>
          <c:xVal>
            <c:numRef>
              <c:f>(Sheet1!$C$22,Sheet1!$C$22)</c:f>
              <c:numCache>
                <c:formatCode>General</c:formatCode>
                <c:ptCount val="2"/>
                <c:pt idx="0">
                  <c:v>7</c:v>
                </c:pt>
                <c:pt idx="1">
                  <c:v>7</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A-12D0-46A8-884B-70F968B799F4}"/>
            </c:ext>
          </c:extLst>
        </c:ser>
        <c:ser>
          <c:idx val="10"/>
          <c:order val="11"/>
          <c:tx>
            <c:v>spec_high_s</c:v>
          </c:tx>
          <c:spPr>
            <a:ln w="19050" cap="rnd">
              <a:solidFill>
                <a:schemeClr val="tx1"/>
              </a:solidFill>
              <a:prstDash val="dash"/>
              <a:round/>
            </a:ln>
            <a:effectLst/>
          </c:spPr>
          <c:marker>
            <c:symbol val="none"/>
          </c:marker>
          <c:xVal>
            <c:numRef>
              <c:f>(Sheet1!$B$22,Sheet1!$AB$22)</c:f>
              <c:numCache>
                <c:formatCode>General</c:formatCode>
                <c:ptCount val="2"/>
                <c:pt idx="1">
                  <c:v>1</c:v>
                </c:pt>
              </c:numCache>
            </c:numRef>
          </c:xVal>
          <c:yVal>
            <c:numLit>
              <c:formatCode>General</c:formatCode>
              <c:ptCount val="2"/>
              <c:pt idx="0">
                <c:v>5</c:v>
              </c:pt>
              <c:pt idx="1">
                <c:v>5</c:v>
              </c:pt>
            </c:numLit>
          </c:yVal>
          <c:smooth val="0"/>
          <c:extLst>
            <c:ext xmlns:c16="http://schemas.microsoft.com/office/drawing/2014/chart" uri="{C3380CC4-5D6E-409C-BE32-E72D297353CC}">
              <c16:uniqueId val="{0000000B-12D0-46A8-884B-70F968B799F4}"/>
            </c:ext>
          </c:extLst>
        </c:ser>
        <c:ser>
          <c:idx val="12"/>
          <c:order val="12"/>
          <c:tx>
            <c:v>spec_high_s</c:v>
          </c:tx>
          <c:spPr>
            <a:ln w="19050" cap="rnd">
              <a:solidFill>
                <a:schemeClr val="tx1"/>
              </a:solidFill>
              <a:prstDash val="dash"/>
              <a:round/>
            </a:ln>
            <a:effectLst/>
          </c:spPr>
          <c:marker>
            <c:symbol val="none"/>
          </c:marker>
          <c:xVal>
            <c:numRef>
              <c:f>(Sheet1!$C$22,Sheet1!$AC$22)</c:f>
              <c:numCache>
                <c:formatCode>General</c:formatCode>
                <c:ptCount val="2"/>
                <c:pt idx="0">
                  <c:v>7</c:v>
                </c:pt>
                <c:pt idx="1">
                  <c:v>5</c:v>
                </c:pt>
              </c:numCache>
            </c:numRef>
          </c:xVal>
          <c:yVal>
            <c:numLit>
              <c:formatCode>General</c:formatCode>
              <c:ptCount val="2"/>
              <c:pt idx="0">
                <c:v>5</c:v>
              </c:pt>
              <c:pt idx="1">
                <c:v>5</c:v>
              </c:pt>
            </c:numLit>
          </c:yVal>
          <c:smooth val="0"/>
          <c:extLst>
            <c:ext xmlns:c16="http://schemas.microsoft.com/office/drawing/2014/chart" uri="{C3380CC4-5D6E-409C-BE32-E72D297353CC}">
              <c16:uniqueId val="{0000000C-12D0-46A8-884B-70F968B799F4}"/>
            </c:ext>
          </c:extLst>
        </c:ser>
        <c:ser>
          <c:idx val="14"/>
          <c:order val="13"/>
          <c:tx>
            <c:v>SAF#2</c:v>
          </c:tx>
          <c:spPr>
            <a:ln w="19050" cap="rnd">
              <a:solidFill>
                <a:schemeClr val="accent3">
                  <a:lumMod val="80000"/>
                  <a:lumOff val="20000"/>
                </a:schemeClr>
              </a:solidFill>
              <a:round/>
            </a:ln>
            <a:effectLst/>
          </c:spPr>
          <c:marker>
            <c:symbol val="square"/>
            <c:size val="20"/>
            <c:spPr>
              <a:solidFill>
                <a:srgbClr val="FF0000"/>
              </a:solidFill>
              <a:ln w="9525">
                <a:noFill/>
              </a:ln>
              <a:effectLst/>
            </c:spPr>
          </c:marker>
          <c:dPt>
            <c:idx val="0"/>
            <c:marker>
              <c:symbol val="diamond"/>
              <c:size val="20"/>
              <c:spPr>
                <a:solidFill>
                  <a:srgbClr val="FF0000"/>
                </a:solidFill>
                <a:ln w="9525">
                  <a:noFill/>
                </a:ln>
                <a:effectLst/>
              </c:spPr>
            </c:marker>
            <c:bubble3D val="0"/>
            <c:extLst>
              <c:ext xmlns:c16="http://schemas.microsoft.com/office/drawing/2014/chart" uri="{C3380CC4-5D6E-409C-BE32-E72D297353CC}">
                <c16:uniqueId val="{0000000D-12D0-46A8-884B-70F968B799F4}"/>
              </c:ext>
            </c:extLst>
          </c:dPt>
          <c:xVal>
            <c:numRef>
              <c:f>Sheet1!$D$22</c:f>
              <c:numCache>
                <c:formatCode>General</c:formatCode>
                <c:ptCount val="1"/>
                <c:pt idx="0">
                  <c:v>1</c:v>
                </c:pt>
              </c:numCache>
            </c:numRef>
          </c:xVal>
          <c:yVal>
            <c:numLit>
              <c:formatCode>General</c:formatCode>
              <c:ptCount val="1"/>
              <c:pt idx="0">
                <c:v>5</c:v>
              </c:pt>
            </c:numLit>
          </c:yVal>
          <c:smooth val="0"/>
          <c:extLst>
            <c:ext xmlns:c16="http://schemas.microsoft.com/office/drawing/2014/chart" uri="{C3380CC4-5D6E-409C-BE32-E72D297353CC}">
              <c16:uniqueId val="{0000000E-12D0-46A8-884B-70F968B799F4}"/>
            </c:ext>
          </c:extLst>
        </c:ser>
        <c:dLbls>
          <c:showLegendKey val="0"/>
          <c:showVal val="0"/>
          <c:showCatName val="0"/>
          <c:showSerName val="0"/>
          <c:showPercent val="0"/>
          <c:showBubbleSize val="0"/>
        </c:dLbls>
        <c:axId val="463562544"/>
        <c:axId val="463563200"/>
      </c:scatterChart>
      <c:valAx>
        <c:axId val="463562544"/>
        <c:scaling>
          <c:orientation val="minMax"/>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2433777881084E-3"/>
          <c:y val="0.10621722846441953"/>
          <c:w val="0.97229973559578131"/>
          <c:h val="0.72898876404494384"/>
        </c:manualLayout>
      </c:layout>
      <c:scatterChart>
        <c:scatterStyle val="lineMarker"/>
        <c:varyColors val="0"/>
        <c:ser>
          <c:idx val="0"/>
          <c:order val="0"/>
          <c:spPr>
            <a:ln w="19050" cap="rnd">
              <a:solidFill>
                <a:schemeClr val="tx1"/>
              </a:solidFill>
              <a:round/>
            </a:ln>
            <a:effectLst/>
          </c:spPr>
          <c:marker>
            <c:symbol val="none"/>
          </c:marker>
          <c:xVal>
            <c:numRef>
              <c:f>(UK2014_survey_stats!$D$13,UK2014_survey_stats!$D$13)</c:f>
              <c:numCache>
                <c:formatCode>General</c:formatCode>
                <c:ptCount val="2"/>
                <c:pt idx="0">
                  <c:v>799.17</c:v>
                </c:pt>
                <c:pt idx="1">
                  <c:v>799.17</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0-B007-46B7-87AC-A83E34F1BEC9}"/>
            </c:ext>
          </c:extLst>
        </c:ser>
        <c:ser>
          <c:idx val="1"/>
          <c:order val="1"/>
          <c:tx>
            <c:v>std_box_1</c:v>
          </c:tx>
          <c:spPr>
            <a:ln w="19050" cap="rnd">
              <a:solidFill>
                <a:schemeClr val="tx1"/>
              </a:solidFill>
              <a:round/>
            </a:ln>
            <a:effectLst/>
          </c:spPr>
          <c:marker>
            <c:symbol val="none"/>
          </c:marker>
          <c:xVal>
            <c:numRef>
              <c:f>(UK2014_survey_stats!$G$13,UK2014_survey_stats!$G$13)</c:f>
              <c:numCache>
                <c:formatCode>General</c:formatCode>
                <c:ptCount val="2"/>
                <c:pt idx="0">
                  <c:v>792.55</c:v>
                </c:pt>
                <c:pt idx="1">
                  <c:v>792.55</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1-B007-46B7-87AC-A83E34F1BEC9}"/>
            </c:ext>
          </c:extLst>
        </c:ser>
        <c:ser>
          <c:idx val="2"/>
          <c:order val="2"/>
          <c:tx>
            <c:v>std2</c:v>
          </c:tx>
          <c:spPr>
            <a:ln w="19050" cap="rnd">
              <a:solidFill>
                <a:schemeClr val="tx1"/>
              </a:solidFill>
              <a:round/>
            </a:ln>
            <a:effectLst/>
          </c:spPr>
          <c:marker>
            <c:symbol val="none"/>
          </c:marker>
          <c:xVal>
            <c:numRef>
              <c:f>(UK2014_survey_stats!$H$13,UK2014_survey_stats!$H$13)</c:f>
              <c:numCache>
                <c:formatCode>General</c:formatCode>
                <c:ptCount val="2"/>
                <c:pt idx="0">
                  <c:v>805.79</c:v>
                </c:pt>
                <c:pt idx="1">
                  <c:v>805.79</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2-B007-46B7-87AC-A83E34F1BEC9}"/>
            </c:ext>
          </c:extLst>
        </c:ser>
        <c:ser>
          <c:idx val="3"/>
          <c:order val="3"/>
          <c:tx>
            <c:v>std3</c:v>
          </c:tx>
          <c:spPr>
            <a:ln w="19050" cap="rnd">
              <a:solidFill>
                <a:schemeClr val="tx1"/>
              </a:solidFill>
              <a:round/>
            </a:ln>
            <a:effectLst/>
          </c:spPr>
          <c:marker>
            <c:symbol val="none"/>
          </c:marker>
          <c:xVal>
            <c:numRef>
              <c:f>(UK2014_survey_stats!$G$13,UK2014_survey_stats!$H$13)</c:f>
              <c:numCache>
                <c:formatCode>General</c:formatCode>
                <c:ptCount val="2"/>
                <c:pt idx="0">
                  <c:v>792.55</c:v>
                </c:pt>
                <c:pt idx="1">
                  <c:v>805.79</c:v>
                </c:pt>
              </c:numCache>
            </c:numRef>
          </c:xVal>
          <c:yVal>
            <c:numLit>
              <c:formatCode>General</c:formatCode>
              <c:ptCount val="2"/>
              <c:pt idx="0">
                <c:v>0</c:v>
              </c:pt>
              <c:pt idx="1">
                <c:v>0</c:v>
              </c:pt>
            </c:numLit>
          </c:yVal>
          <c:smooth val="0"/>
          <c:extLst>
            <c:ext xmlns:c16="http://schemas.microsoft.com/office/drawing/2014/chart" uri="{C3380CC4-5D6E-409C-BE32-E72D297353CC}">
              <c16:uniqueId val="{00000003-B007-46B7-87AC-A83E34F1BEC9}"/>
            </c:ext>
          </c:extLst>
        </c:ser>
        <c:ser>
          <c:idx val="4"/>
          <c:order val="4"/>
          <c:tx>
            <c:v>std4</c:v>
          </c:tx>
          <c:spPr>
            <a:ln w="19050" cap="rnd">
              <a:solidFill>
                <a:schemeClr val="tx1"/>
              </a:solidFill>
              <a:round/>
            </a:ln>
            <a:effectLst/>
          </c:spPr>
          <c:marker>
            <c:symbol val="none"/>
          </c:marker>
          <c:xVal>
            <c:numRef>
              <c:f>(UK2014_survey_stats!$G$13,UK2014_survey_stats!$H$13)</c:f>
              <c:numCache>
                <c:formatCode>General</c:formatCode>
                <c:ptCount val="2"/>
                <c:pt idx="0">
                  <c:v>792.55</c:v>
                </c:pt>
                <c:pt idx="1">
                  <c:v>805.79</c:v>
                </c:pt>
              </c:numCache>
            </c:numRef>
          </c:xVal>
          <c:yVal>
            <c:numLit>
              <c:formatCode>General</c:formatCode>
              <c:ptCount val="2"/>
              <c:pt idx="0">
                <c:v>10</c:v>
              </c:pt>
              <c:pt idx="1">
                <c:v>10</c:v>
              </c:pt>
            </c:numLit>
          </c:yVal>
          <c:smooth val="0"/>
          <c:extLst>
            <c:ext xmlns:c16="http://schemas.microsoft.com/office/drawing/2014/chart" uri="{C3380CC4-5D6E-409C-BE32-E72D297353CC}">
              <c16:uniqueId val="{00000004-B007-46B7-87AC-A83E34F1BEC9}"/>
            </c:ext>
          </c:extLst>
        </c:ser>
        <c:ser>
          <c:idx val="5"/>
          <c:order val="5"/>
          <c:tx>
            <c:v>surv_low</c:v>
          </c:tx>
          <c:spPr>
            <a:ln w="19050" cap="rnd">
              <a:solidFill>
                <a:schemeClr val="tx1"/>
              </a:solidFill>
              <a:round/>
            </a:ln>
            <a:effectLst/>
          </c:spPr>
          <c:marker>
            <c:symbol val="none"/>
          </c:marker>
          <c:xVal>
            <c:numRef>
              <c:f>(UK2014_survey_stats!$B$13,UK2014_survey_stats!$B$13)</c:f>
              <c:numCache>
                <c:formatCode>General</c:formatCode>
                <c:ptCount val="2"/>
                <c:pt idx="0">
                  <c:v>781.9</c:v>
                </c:pt>
                <c:pt idx="1">
                  <c:v>781.9</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5-B007-46B7-87AC-A83E34F1BEC9}"/>
            </c:ext>
          </c:extLst>
        </c:ser>
        <c:ser>
          <c:idx val="6"/>
          <c:order val="6"/>
          <c:tx>
            <c:v>surv_high</c:v>
          </c:tx>
          <c:spPr>
            <a:ln w="19050" cap="rnd">
              <a:solidFill>
                <a:schemeClr val="tx1"/>
              </a:solidFill>
              <a:round/>
            </a:ln>
            <a:effectLst/>
          </c:spPr>
          <c:marker>
            <c:symbol val="none"/>
          </c:marker>
          <c:xVal>
            <c:numRef>
              <c:f>(UK2014_survey_stats!$C$13,UK2014_survey_stats!$C$13)</c:f>
              <c:numCache>
                <c:formatCode>General</c:formatCode>
                <c:ptCount val="2"/>
                <c:pt idx="0">
                  <c:v>818.5</c:v>
                </c:pt>
                <c:pt idx="1">
                  <c:v>818.5</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6-B007-46B7-87AC-A83E34F1BEC9}"/>
            </c:ext>
          </c:extLst>
        </c:ser>
        <c:ser>
          <c:idx val="7"/>
          <c:order val="7"/>
          <c:tx>
            <c:v>surv_tick_low</c:v>
          </c:tx>
          <c:spPr>
            <a:ln w="19050" cap="rnd">
              <a:solidFill>
                <a:schemeClr val="tx1"/>
              </a:solidFill>
              <a:round/>
            </a:ln>
            <a:effectLst/>
          </c:spPr>
          <c:marker>
            <c:symbol val="none"/>
          </c:marker>
          <c:xVal>
            <c:numRef>
              <c:f>(UK2014_survey_stats!$G$13,UK2014_survey_stats!$B$13)</c:f>
              <c:numCache>
                <c:formatCode>General</c:formatCode>
                <c:ptCount val="2"/>
                <c:pt idx="0">
                  <c:v>792.55</c:v>
                </c:pt>
                <c:pt idx="1">
                  <c:v>781.9</c:v>
                </c:pt>
              </c:numCache>
            </c:numRef>
          </c:xVal>
          <c:yVal>
            <c:numLit>
              <c:formatCode>General</c:formatCode>
              <c:ptCount val="2"/>
              <c:pt idx="0">
                <c:v>5</c:v>
              </c:pt>
              <c:pt idx="1">
                <c:v>5</c:v>
              </c:pt>
            </c:numLit>
          </c:yVal>
          <c:smooth val="0"/>
          <c:extLst>
            <c:ext xmlns:c16="http://schemas.microsoft.com/office/drawing/2014/chart" uri="{C3380CC4-5D6E-409C-BE32-E72D297353CC}">
              <c16:uniqueId val="{00000007-B007-46B7-87AC-A83E34F1BEC9}"/>
            </c:ext>
          </c:extLst>
        </c:ser>
        <c:ser>
          <c:idx val="8"/>
          <c:order val="8"/>
          <c:tx>
            <c:v>surv_tick_high</c:v>
          </c:tx>
          <c:spPr>
            <a:ln w="19050" cap="rnd">
              <a:solidFill>
                <a:schemeClr val="tx1"/>
              </a:solidFill>
              <a:round/>
            </a:ln>
            <a:effectLst/>
          </c:spPr>
          <c:marker>
            <c:symbol val="none"/>
          </c:marker>
          <c:xVal>
            <c:numRef>
              <c:f>(UK2014_survey_stats!$H$13,UK2014_survey_stats!$C$13)</c:f>
              <c:numCache>
                <c:formatCode>General</c:formatCode>
                <c:ptCount val="2"/>
                <c:pt idx="0">
                  <c:v>805.79</c:v>
                </c:pt>
                <c:pt idx="1">
                  <c:v>818.5</c:v>
                </c:pt>
              </c:numCache>
            </c:numRef>
          </c:xVal>
          <c:yVal>
            <c:numLit>
              <c:formatCode>General</c:formatCode>
              <c:ptCount val="2"/>
              <c:pt idx="0">
                <c:v>5</c:v>
              </c:pt>
              <c:pt idx="1">
                <c:v>5</c:v>
              </c:pt>
            </c:numLit>
          </c:yVal>
          <c:smooth val="0"/>
          <c:extLst>
            <c:ext xmlns:c16="http://schemas.microsoft.com/office/drawing/2014/chart" uri="{C3380CC4-5D6E-409C-BE32-E72D297353CC}">
              <c16:uniqueId val="{00000008-B007-46B7-87AC-A83E34F1BEC9}"/>
            </c:ext>
          </c:extLst>
        </c:ser>
        <c:ser>
          <c:idx val="9"/>
          <c:order val="9"/>
          <c:tx>
            <c:v>spec_low</c:v>
          </c:tx>
          <c:spPr>
            <a:ln w="19050" cap="rnd">
              <a:solidFill>
                <a:schemeClr val="tx1"/>
              </a:solidFill>
              <a:prstDash val="dash"/>
              <a:round/>
            </a:ln>
            <a:effectLst/>
          </c:spPr>
          <c:marker>
            <c:symbol val="none"/>
          </c:marker>
          <c:xVal>
            <c:numRef>
              <c:f>(Sheet1!$B$16,Sheet1!$B$16)</c:f>
              <c:numCache>
                <c:formatCode>General</c:formatCode>
                <c:ptCount val="2"/>
                <c:pt idx="0">
                  <c:v>775</c:v>
                </c:pt>
                <c:pt idx="1">
                  <c:v>775</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9-B007-46B7-87AC-A83E34F1BEC9}"/>
            </c:ext>
          </c:extLst>
        </c:ser>
        <c:ser>
          <c:idx val="11"/>
          <c:order val="10"/>
          <c:tx>
            <c:v>spec_max</c:v>
          </c:tx>
          <c:spPr>
            <a:ln w="19050" cap="rnd">
              <a:solidFill>
                <a:schemeClr val="tx1"/>
              </a:solidFill>
              <a:prstDash val="dash"/>
              <a:round/>
            </a:ln>
            <a:effectLst/>
          </c:spPr>
          <c:marker>
            <c:symbol val="none"/>
          </c:marker>
          <c:xVal>
            <c:numRef>
              <c:f>(Sheet1!$C$16,Sheet1!$C$16)</c:f>
              <c:numCache>
                <c:formatCode>General</c:formatCode>
                <c:ptCount val="2"/>
                <c:pt idx="0">
                  <c:v>840</c:v>
                </c:pt>
                <c:pt idx="1">
                  <c:v>840</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A-B007-46B7-87AC-A83E34F1BEC9}"/>
            </c:ext>
          </c:extLst>
        </c:ser>
        <c:ser>
          <c:idx val="10"/>
          <c:order val="11"/>
          <c:tx>
            <c:v>spec_high_s</c:v>
          </c:tx>
          <c:spPr>
            <a:ln w="19050" cap="rnd">
              <a:solidFill>
                <a:schemeClr val="tx1"/>
              </a:solidFill>
              <a:prstDash val="dash"/>
              <a:round/>
            </a:ln>
            <a:effectLst/>
          </c:spPr>
          <c:marker>
            <c:symbol val="none"/>
          </c:marker>
          <c:xVal>
            <c:numRef>
              <c:f>(Sheet1!$B$16,Sheet1!$AB$16)</c:f>
              <c:numCache>
                <c:formatCode>General</c:formatCode>
                <c:ptCount val="2"/>
                <c:pt idx="0">
                  <c:v>775</c:v>
                </c:pt>
                <c:pt idx="1">
                  <c:v>781.9</c:v>
                </c:pt>
              </c:numCache>
            </c:numRef>
          </c:xVal>
          <c:yVal>
            <c:numLit>
              <c:formatCode>General</c:formatCode>
              <c:ptCount val="2"/>
              <c:pt idx="0">
                <c:v>5</c:v>
              </c:pt>
              <c:pt idx="1">
                <c:v>5</c:v>
              </c:pt>
            </c:numLit>
          </c:yVal>
          <c:smooth val="0"/>
          <c:extLst>
            <c:ext xmlns:c16="http://schemas.microsoft.com/office/drawing/2014/chart" uri="{C3380CC4-5D6E-409C-BE32-E72D297353CC}">
              <c16:uniqueId val="{0000000B-B007-46B7-87AC-A83E34F1BEC9}"/>
            </c:ext>
          </c:extLst>
        </c:ser>
        <c:ser>
          <c:idx val="12"/>
          <c:order val="12"/>
          <c:tx>
            <c:v>spec_high_s</c:v>
          </c:tx>
          <c:spPr>
            <a:ln w="19050" cap="rnd">
              <a:solidFill>
                <a:schemeClr val="tx1"/>
              </a:solidFill>
              <a:prstDash val="dash"/>
              <a:round/>
            </a:ln>
            <a:effectLst/>
          </c:spPr>
          <c:marker>
            <c:symbol val="none"/>
          </c:marker>
          <c:xVal>
            <c:numRef>
              <c:f>(Sheet1!$C$16,Sheet1!$AC$16)</c:f>
              <c:numCache>
                <c:formatCode>General</c:formatCode>
                <c:ptCount val="2"/>
                <c:pt idx="0">
                  <c:v>840</c:v>
                </c:pt>
                <c:pt idx="1">
                  <c:v>818.5</c:v>
                </c:pt>
              </c:numCache>
            </c:numRef>
          </c:xVal>
          <c:yVal>
            <c:numLit>
              <c:formatCode>General</c:formatCode>
              <c:ptCount val="2"/>
              <c:pt idx="0">
                <c:v>5</c:v>
              </c:pt>
              <c:pt idx="1">
                <c:v>5</c:v>
              </c:pt>
            </c:numLit>
          </c:yVal>
          <c:smooth val="0"/>
          <c:extLst>
            <c:ext xmlns:c16="http://schemas.microsoft.com/office/drawing/2014/chart" uri="{C3380CC4-5D6E-409C-BE32-E72D297353CC}">
              <c16:uniqueId val="{0000000C-B007-46B7-87AC-A83E34F1BEC9}"/>
            </c:ext>
          </c:extLst>
        </c:ser>
        <c:ser>
          <c:idx val="14"/>
          <c:order val="13"/>
          <c:tx>
            <c:v>SAF#2</c:v>
          </c:tx>
          <c:spPr>
            <a:ln w="19050" cap="rnd">
              <a:solidFill>
                <a:schemeClr val="accent3">
                  <a:lumMod val="80000"/>
                  <a:lumOff val="20000"/>
                </a:schemeClr>
              </a:solidFill>
              <a:round/>
            </a:ln>
            <a:effectLst/>
          </c:spPr>
          <c:marker>
            <c:symbol val="square"/>
            <c:size val="20"/>
            <c:spPr>
              <a:solidFill>
                <a:srgbClr val="FF0000"/>
              </a:solidFill>
              <a:ln w="9525">
                <a:noFill/>
              </a:ln>
              <a:effectLst/>
            </c:spPr>
          </c:marker>
          <c:dPt>
            <c:idx val="0"/>
            <c:marker>
              <c:symbol val="diamond"/>
              <c:size val="20"/>
              <c:spPr>
                <a:solidFill>
                  <a:srgbClr val="FF0000"/>
                </a:solidFill>
                <a:ln w="9525">
                  <a:noFill/>
                </a:ln>
                <a:effectLst/>
              </c:spPr>
            </c:marker>
            <c:bubble3D val="0"/>
            <c:extLst>
              <c:ext xmlns:c16="http://schemas.microsoft.com/office/drawing/2014/chart" uri="{C3380CC4-5D6E-409C-BE32-E72D297353CC}">
                <c16:uniqueId val="{00000000-8BAA-4870-928E-1FB3BB038474}"/>
              </c:ext>
            </c:extLst>
          </c:dPt>
          <c:xVal>
            <c:numRef>
              <c:f>Sheet1!$D$16</c:f>
              <c:numCache>
                <c:formatCode>General</c:formatCode>
                <c:ptCount val="1"/>
                <c:pt idx="0">
                  <c:v>789.3</c:v>
                </c:pt>
              </c:numCache>
            </c:numRef>
          </c:xVal>
          <c:yVal>
            <c:numLit>
              <c:formatCode>General</c:formatCode>
              <c:ptCount val="1"/>
              <c:pt idx="0">
                <c:v>5</c:v>
              </c:pt>
            </c:numLit>
          </c:yVal>
          <c:smooth val="0"/>
          <c:extLst>
            <c:ext xmlns:c16="http://schemas.microsoft.com/office/drawing/2014/chart" uri="{C3380CC4-5D6E-409C-BE32-E72D297353CC}">
              <c16:uniqueId val="{0000000E-B007-46B7-87AC-A83E34F1BEC9}"/>
            </c:ext>
          </c:extLst>
        </c:ser>
        <c:dLbls>
          <c:showLegendKey val="0"/>
          <c:showVal val="0"/>
          <c:showCatName val="0"/>
          <c:showSerName val="0"/>
          <c:showPercent val="0"/>
          <c:showBubbleSize val="0"/>
        </c:dLbls>
        <c:axId val="463562544"/>
        <c:axId val="463563200"/>
      </c:scatterChart>
      <c:valAx>
        <c:axId val="463562544"/>
        <c:scaling>
          <c:orientation val="minMax"/>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2433777881084E-3"/>
          <c:y val="0.10621722846441953"/>
          <c:w val="0.97229973559578131"/>
          <c:h val="0.72898876404494384"/>
        </c:manualLayout>
      </c:layout>
      <c:scatterChart>
        <c:scatterStyle val="lineMarker"/>
        <c:varyColors val="0"/>
        <c:ser>
          <c:idx val="0"/>
          <c:order val="0"/>
          <c:spPr>
            <a:ln w="19050" cap="rnd">
              <a:solidFill>
                <a:schemeClr val="tx1"/>
              </a:solidFill>
              <a:round/>
            </a:ln>
            <a:effectLst/>
          </c:spPr>
          <c:marker>
            <c:symbol val="none"/>
          </c:marker>
          <c:xVal>
            <c:numRef>
              <c:f>(UK2014_survey_stats!$D$20,UK2014_survey_stats!$D$20)</c:f>
              <c:numCache>
                <c:formatCode>General</c:formatCode>
                <c:ptCount val="2"/>
                <c:pt idx="0">
                  <c:v>92.154001344989908</c:v>
                </c:pt>
                <c:pt idx="1">
                  <c:v>92.154001344989908</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0-615C-48E3-8A2E-12428C565E47}"/>
            </c:ext>
          </c:extLst>
        </c:ser>
        <c:ser>
          <c:idx val="1"/>
          <c:order val="1"/>
          <c:tx>
            <c:v>std_box_1</c:v>
          </c:tx>
          <c:spPr>
            <a:ln w="19050" cap="rnd">
              <a:solidFill>
                <a:schemeClr val="tx1"/>
              </a:solidFill>
              <a:round/>
            </a:ln>
            <a:effectLst/>
          </c:spPr>
          <c:marker>
            <c:symbol val="none"/>
          </c:marker>
          <c:xVal>
            <c:numRef>
              <c:f>(UK2014_survey_stats!$G$20,UK2014_survey_stats!$G$20)</c:f>
              <c:numCache>
                <c:formatCode>General</c:formatCode>
                <c:ptCount val="2"/>
                <c:pt idx="0">
                  <c:v>84.418558427497089</c:v>
                </c:pt>
                <c:pt idx="1">
                  <c:v>84.418558427497089</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1-615C-48E3-8A2E-12428C565E47}"/>
            </c:ext>
          </c:extLst>
        </c:ser>
        <c:ser>
          <c:idx val="2"/>
          <c:order val="2"/>
          <c:tx>
            <c:v>std2</c:v>
          </c:tx>
          <c:spPr>
            <a:ln w="19050" cap="rnd">
              <a:solidFill>
                <a:schemeClr val="tx1"/>
              </a:solidFill>
              <a:round/>
            </a:ln>
            <a:effectLst/>
          </c:spPr>
          <c:marker>
            <c:symbol val="none"/>
          </c:marker>
          <c:xVal>
            <c:numRef>
              <c:f>(UK2014_survey_stats!$H$20,UK2014_survey_stats!$H$20)</c:f>
              <c:numCache>
                <c:formatCode>General</c:formatCode>
                <c:ptCount val="2"/>
                <c:pt idx="0">
                  <c:v>99.889444262482726</c:v>
                </c:pt>
                <c:pt idx="1">
                  <c:v>99.889444262482726</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2-615C-48E3-8A2E-12428C565E47}"/>
            </c:ext>
          </c:extLst>
        </c:ser>
        <c:ser>
          <c:idx val="3"/>
          <c:order val="3"/>
          <c:tx>
            <c:v>std3</c:v>
          </c:tx>
          <c:spPr>
            <a:ln w="19050" cap="rnd">
              <a:solidFill>
                <a:schemeClr val="tx1"/>
              </a:solidFill>
              <a:round/>
            </a:ln>
            <a:effectLst/>
          </c:spPr>
          <c:marker>
            <c:symbol val="none"/>
          </c:marker>
          <c:xVal>
            <c:numRef>
              <c:f>(UK2014_survey_stats!$G$20,UK2014_survey_stats!$H$20)</c:f>
              <c:numCache>
                <c:formatCode>General</c:formatCode>
                <c:ptCount val="2"/>
                <c:pt idx="0">
                  <c:v>84.418558427497089</c:v>
                </c:pt>
                <c:pt idx="1">
                  <c:v>99.889444262482726</c:v>
                </c:pt>
              </c:numCache>
            </c:numRef>
          </c:xVal>
          <c:yVal>
            <c:numLit>
              <c:formatCode>General</c:formatCode>
              <c:ptCount val="2"/>
              <c:pt idx="0">
                <c:v>0</c:v>
              </c:pt>
              <c:pt idx="1">
                <c:v>0</c:v>
              </c:pt>
            </c:numLit>
          </c:yVal>
          <c:smooth val="0"/>
          <c:extLst>
            <c:ext xmlns:c16="http://schemas.microsoft.com/office/drawing/2014/chart" uri="{C3380CC4-5D6E-409C-BE32-E72D297353CC}">
              <c16:uniqueId val="{00000003-615C-48E3-8A2E-12428C565E47}"/>
            </c:ext>
          </c:extLst>
        </c:ser>
        <c:ser>
          <c:idx val="4"/>
          <c:order val="4"/>
          <c:tx>
            <c:v>std4</c:v>
          </c:tx>
          <c:spPr>
            <a:ln w="19050" cap="rnd">
              <a:solidFill>
                <a:schemeClr val="tx1"/>
              </a:solidFill>
              <a:round/>
            </a:ln>
            <a:effectLst/>
          </c:spPr>
          <c:marker>
            <c:symbol val="none"/>
          </c:marker>
          <c:xVal>
            <c:numRef>
              <c:f>(UK2014_survey_stats!$G$20,UK2014_survey_stats!$H$20)</c:f>
              <c:numCache>
                <c:formatCode>General</c:formatCode>
                <c:ptCount val="2"/>
                <c:pt idx="0">
                  <c:v>84.418558427497089</c:v>
                </c:pt>
                <c:pt idx="1">
                  <c:v>99.889444262482726</c:v>
                </c:pt>
              </c:numCache>
            </c:numRef>
          </c:xVal>
          <c:yVal>
            <c:numLit>
              <c:formatCode>General</c:formatCode>
              <c:ptCount val="2"/>
              <c:pt idx="0">
                <c:v>10</c:v>
              </c:pt>
              <c:pt idx="1">
                <c:v>10</c:v>
              </c:pt>
            </c:numLit>
          </c:yVal>
          <c:smooth val="0"/>
          <c:extLst>
            <c:ext xmlns:c16="http://schemas.microsoft.com/office/drawing/2014/chart" uri="{C3380CC4-5D6E-409C-BE32-E72D297353CC}">
              <c16:uniqueId val="{00000004-615C-48E3-8A2E-12428C565E47}"/>
            </c:ext>
          </c:extLst>
        </c:ser>
        <c:ser>
          <c:idx val="5"/>
          <c:order val="5"/>
          <c:tx>
            <c:v>surv_low</c:v>
          </c:tx>
          <c:spPr>
            <a:ln w="19050" cap="rnd">
              <a:solidFill>
                <a:schemeClr val="tx1"/>
              </a:solidFill>
              <a:round/>
            </a:ln>
            <a:effectLst/>
          </c:spPr>
          <c:marker>
            <c:symbol val="none"/>
          </c:marker>
          <c:xVal>
            <c:numRef>
              <c:f>(UK2014_survey_stats!$B$20,UK2014_survey_stats!$B$20)</c:f>
              <c:numCache>
                <c:formatCode>General</c:formatCode>
                <c:ptCount val="2"/>
                <c:pt idx="0">
                  <c:v>61</c:v>
                </c:pt>
                <c:pt idx="1">
                  <c:v>61</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5-615C-48E3-8A2E-12428C565E47}"/>
            </c:ext>
          </c:extLst>
        </c:ser>
        <c:ser>
          <c:idx val="6"/>
          <c:order val="6"/>
          <c:tx>
            <c:v>surv_high</c:v>
          </c:tx>
          <c:spPr>
            <a:ln w="19050" cap="rnd">
              <a:solidFill>
                <a:schemeClr val="tx1"/>
              </a:solidFill>
              <a:round/>
            </a:ln>
            <a:effectLst/>
          </c:spPr>
          <c:marker>
            <c:symbol val="none"/>
          </c:marker>
          <c:xVal>
            <c:numRef>
              <c:f>(UK2014_survey_stats!$C$20,UK2014_survey_stats!$C$20)</c:f>
              <c:numCache>
                <c:formatCode>General</c:formatCode>
                <c:ptCount val="2"/>
                <c:pt idx="0">
                  <c:v>102</c:v>
                </c:pt>
                <c:pt idx="1">
                  <c:v>102</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6-615C-48E3-8A2E-12428C565E47}"/>
            </c:ext>
          </c:extLst>
        </c:ser>
        <c:ser>
          <c:idx val="7"/>
          <c:order val="7"/>
          <c:tx>
            <c:v>surv_tick_low</c:v>
          </c:tx>
          <c:spPr>
            <a:ln w="19050" cap="rnd">
              <a:solidFill>
                <a:schemeClr val="tx1"/>
              </a:solidFill>
              <a:round/>
            </a:ln>
            <a:effectLst/>
          </c:spPr>
          <c:marker>
            <c:symbol val="none"/>
          </c:marker>
          <c:xVal>
            <c:numRef>
              <c:f>(UK2014_survey_stats!$G$20,UK2014_survey_stats!$B$20)</c:f>
              <c:numCache>
                <c:formatCode>General</c:formatCode>
                <c:ptCount val="2"/>
                <c:pt idx="0">
                  <c:v>84.418558427497089</c:v>
                </c:pt>
                <c:pt idx="1">
                  <c:v>61</c:v>
                </c:pt>
              </c:numCache>
            </c:numRef>
          </c:xVal>
          <c:yVal>
            <c:numLit>
              <c:formatCode>General</c:formatCode>
              <c:ptCount val="2"/>
              <c:pt idx="0">
                <c:v>5</c:v>
              </c:pt>
              <c:pt idx="1">
                <c:v>5</c:v>
              </c:pt>
            </c:numLit>
          </c:yVal>
          <c:smooth val="0"/>
          <c:extLst>
            <c:ext xmlns:c16="http://schemas.microsoft.com/office/drawing/2014/chart" uri="{C3380CC4-5D6E-409C-BE32-E72D297353CC}">
              <c16:uniqueId val="{00000007-615C-48E3-8A2E-12428C565E47}"/>
            </c:ext>
          </c:extLst>
        </c:ser>
        <c:ser>
          <c:idx val="8"/>
          <c:order val="8"/>
          <c:tx>
            <c:v>surv_tick_high</c:v>
          </c:tx>
          <c:spPr>
            <a:ln w="19050" cap="rnd">
              <a:solidFill>
                <a:schemeClr val="tx1"/>
              </a:solidFill>
              <a:round/>
            </a:ln>
            <a:effectLst/>
          </c:spPr>
          <c:marker>
            <c:symbol val="none"/>
          </c:marker>
          <c:xVal>
            <c:numRef>
              <c:f>(UK2014_survey_stats!$H$20,UK2014_survey_stats!$C$20)</c:f>
              <c:numCache>
                <c:formatCode>General</c:formatCode>
                <c:ptCount val="2"/>
                <c:pt idx="0">
                  <c:v>99.889444262482726</c:v>
                </c:pt>
                <c:pt idx="1">
                  <c:v>102</c:v>
                </c:pt>
              </c:numCache>
            </c:numRef>
          </c:xVal>
          <c:yVal>
            <c:numLit>
              <c:formatCode>General</c:formatCode>
              <c:ptCount val="2"/>
              <c:pt idx="0">
                <c:v>5</c:v>
              </c:pt>
              <c:pt idx="1">
                <c:v>5</c:v>
              </c:pt>
            </c:numLit>
          </c:yVal>
          <c:smooth val="0"/>
          <c:extLst>
            <c:ext xmlns:c16="http://schemas.microsoft.com/office/drawing/2014/chart" uri="{C3380CC4-5D6E-409C-BE32-E72D297353CC}">
              <c16:uniqueId val="{00000008-615C-48E3-8A2E-12428C565E47}"/>
            </c:ext>
          </c:extLst>
        </c:ser>
        <c:ser>
          <c:idx val="9"/>
          <c:order val="9"/>
          <c:tx>
            <c:v>spec_low</c:v>
          </c:tx>
          <c:spPr>
            <a:ln w="19050" cap="rnd">
              <a:solidFill>
                <a:schemeClr val="tx1"/>
              </a:solidFill>
              <a:prstDash val="dash"/>
              <a:round/>
            </a:ln>
            <a:effectLst/>
          </c:spPr>
          <c:marker>
            <c:symbol val="none"/>
          </c:marker>
          <c:xVal>
            <c:numRef>
              <c:f>(Sheet1!$B$23,Sheet1!$B$23)</c:f>
              <c:numCache>
                <c:formatCode>General</c:formatCode>
                <c:ptCount val="2"/>
                <c:pt idx="0">
                  <c:v>85</c:v>
                </c:pt>
                <c:pt idx="1">
                  <c:v>85</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9-615C-48E3-8A2E-12428C565E47}"/>
            </c:ext>
          </c:extLst>
        </c:ser>
        <c:ser>
          <c:idx val="11"/>
          <c:order val="10"/>
          <c:tx>
            <c:v>spec_max</c:v>
          </c:tx>
          <c:spPr>
            <a:ln w="19050" cap="rnd">
              <a:solidFill>
                <a:schemeClr val="tx1"/>
              </a:solidFill>
              <a:prstDash val="dash"/>
              <a:round/>
            </a:ln>
            <a:effectLst/>
          </c:spPr>
          <c:marker>
            <c:symbol val="none"/>
          </c:marker>
          <c:xVal>
            <c:numRef>
              <c:f>(Sheet1!$C$23,Sheet1!$C$23)</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A-615C-48E3-8A2E-12428C565E47}"/>
            </c:ext>
          </c:extLst>
        </c:ser>
        <c:ser>
          <c:idx val="10"/>
          <c:order val="11"/>
          <c:tx>
            <c:v>spec_high_s</c:v>
          </c:tx>
          <c:spPr>
            <a:ln w="19050" cap="rnd">
              <a:solidFill>
                <a:schemeClr val="tx1"/>
              </a:solidFill>
              <a:prstDash val="dash"/>
              <a:round/>
            </a:ln>
            <a:effectLst/>
          </c:spPr>
          <c:marker>
            <c:symbol val="none"/>
          </c:marker>
          <c:xVal>
            <c:numRef>
              <c:f>(Sheet1!$B$23,Sheet1!$AB$23)</c:f>
              <c:numCache>
                <c:formatCode>General</c:formatCode>
                <c:ptCount val="2"/>
                <c:pt idx="0">
                  <c:v>85</c:v>
                </c:pt>
                <c:pt idx="1">
                  <c:v>61</c:v>
                </c:pt>
              </c:numCache>
            </c:numRef>
          </c:xVal>
          <c:yVal>
            <c:numLit>
              <c:formatCode>General</c:formatCode>
              <c:ptCount val="2"/>
              <c:pt idx="0">
                <c:v>5</c:v>
              </c:pt>
              <c:pt idx="1">
                <c:v>5</c:v>
              </c:pt>
            </c:numLit>
          </c:yVal>
          <c:smooth val="0"/>
          <c:extLst>
            <c:ext xmlns:c16="http://schemas.microsoft.com/office/drawing/2014/chart" uri="{C3380CC4-5D6E-409C-BE32-E72D297353CC}">
              <c16:uniqueId val="{0000000B-615C-48E3-8A2E-12428C565E47}"/>
            </c:ext>
          </c:extLst>
        </c:ser>
        <c:ser>
          <c:idx val="12"/>
          <c:order val="12"/>
          <c:tx>
            <c:v>spec_high_s</c:v>
          </c:tx>
          <c:spPr>
            <a:ln w="19050" cap="rnd">
              <a:solidFill>
                <a:schemeClr val="tx1"/>
              </a:solidFill>
              <a:prstDash val="dash"/>
              <a:round/>
            </a:ln>
            <a:effectLst/>
          </c:spPr>
          <c:marker>
            <c:symbol val="none"/>
          </c:marker>
          <c:xVal>
            <c:numRef>
              <c:f>(Sheet1!$C$23,Sheet1!$AC$23)</c:f>
              <c:numCache>
                <c:formatCode>General</c:formatCode>
                <c:ptCount val="2"/>
                <c:pt idx="1">
                  <c:v>102</c:v>
                </c:pt>
              </c:numCache>
            </c:numRef>
          </c:xVal>
          <c:yVal>
            <c:numLit>
              <c:formatCode>General</c:formatCode>
              <c:ptCount val="2"/>
              <c:pt idx="0">
                <c:v>5</c:v>
              </c:pt>
              <c:pt idx="1">
                <c:v>5</c:v>
              </c:pt>
            </c:numLit>
          </c:yVal>
          <c:smooth val="0"/>
          <c:extLst>
            <c:ext xmlns:c16="http://schemas.microsoft.com/office/drawing/2014/chart" uri="{C3380CC4-5D6E-409C-BE32-E72D297353CC}">
              <c16:uniqueId val="{0000000C-615C-48E3-8A2E-12428C565E47}"/>
            </c:ext>
          </c:extLst>
        </c:ser>
        <c:ser>
          <c:idx val="14"/>
          <c:order val="13"/>
          <c:tx>
            <c:v>SAF#2</c:v>
          </c:tx>
          <c:spPr>
            <a:ln w="19050" cap="rnd">
              <a:solidFill>
                <a:schemeClr val="accent3">
                  <a:lumMod val="80000"/>
                  <a:lumOff val="20000"/>
                </a:schemeClr>
              </a:solidFill>
              <a:round/>
            </a:ln>
            <a:effectLst/>
          </c:spPr>
          <c:marker>
            <c:symbol val="square"/>
            <c:size val="20"/>
            <c:spPr>
              <a:solidFill>
                <a:srgbClr val="FF0000"/>
              </a:solidFill>
              <a:ln w="9525">
                <a:noFill/>
              </a:ln>
              <a:effectLst/>
            </c:spPr>
          </c:marker>
          <c:dPt>
            <c:idx val="0"/>
            <c:marker>
              <c:symbol val="diamond"/>
              <c:size val="20"/>
              <c:spPr>
                <a:solidFill>
                  <a:srgbClr val="FF0000"/>
                </a:solidFill>
                <a:ln w="9525">
                  <a:noFill/>
                </a:ln>
                <a:effectLst/>
              </c:spPr>
            </c:marker>
            <c:bubble3D val="0"/>
            <c:extLst>
              <c:ext xmlns:c16="http://schemas.microsoft.com/office/drawing/2014/chart" uri="{C3380CC4-5D6E-409C-BE32-E72D297353CC}">
                <c16:uniqueId val="{0000000D-615C-48E3-8A2E-12428C565E47}"/>
              </c:ext>
            </c:extLst>
          </c:dPt>
          <c:xVal>
            <c:numRef>
              <c:f>Sheet1!$D$23</c:f>
              <c:numCache>
                <c:formatCode>General</c:formatCode>
                <c:ptCount val="1"/>
                <c:pt idx="0">
                  <c:v>93</c:v>
                </c:pt>
              </c:numCache>
            </c:numRef>
          </c:xVal>
          <c:yVal>
            <c:numLit>
              <c:formatCode>General</c:formatCode>
              <c:ptCount val="1"/>
              <c:pt idx="0">
                <c:v>5</c:v>
              </c:pt>
            </c:numLit>
          </c:yVal>
          <c:smooth val="0"/>
          <c:extLst>
            <c:ext xmlns:c16="http://schemas.microsoft.com/office/drawing/2014/chart" uri="{C3380CC4-5D6E-409C-BE32-E72D297353CC}">
              <c16:uniqueId val="{0000000E-615C-48E3-8A2E-12428C565E47}"/>
            </c:ext>
          </c:extLst>
        </c:ser>
        <c:dLbls>
          <c:showLegendKey val="0"/>
          <c:showVal val="0"/>
          <c:showCatName val="0"/>
          <c:showSerName val="0"/>
          <c:showPercent val="0"/>
          <c:showBubbleSize val="0"/>
        </c:dLbls>
        <c:axId val="463562544"/>
        <c:axId val="463563200"/>
      </c:scatterChart>
      <c:valAx>
        <c:axId val="463562544"/>
        <c:scaling>
          <c:orientation val="minMax"/>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2433777881084E-3"/>
          <c:y val="0.10621722846441953"/>
          <c:w val="0.97229973559578131"/>
          <c:h val="0.72898876404494384"/>
        </c:manualLayout>
      </c:layout>
      <c:scatterChart>
        <c:scatterStyle val="lineMarker"/>
        <c:varyColors val="0"/>
        <c:ser>
          <c:idx val="0"/>
          <c:order val="0"/>
          <c:spPr>
            <a:ln w="19050" cap="rnd">
              <a:solidFill>
                <a:schemeClr val="tx1"/>
              </a:solidFill>
              <a:round/>
            </a:ln>
            <a:effectLst/>
          </c:spPr>
          <c:marker>
            <c:symbol val="none"/>
          </c:marker>
          <c:xVal>
            <c:numRef>
              <c:f>(UK2014_survey_stats!$D$21,UK2014_survey_stats!$D$21)</c:f>
              <c:numCache>
                <c:formatCode>General</c:formatCode>
                <c:ptCount val="2"/>
                <c:pt idx="0">
                  <c:v>0.25438123752495012</c:v>
                </c:pt>
                <c:pt idx="1">
                  <c:v>0.25438123752495012</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0-DCC1-421B-A73C-B87457C4839D}"/>
            </c:ext>
          </c:extLst>
        </c:ser>
        <c:ser>
          <c:idx val="1"/>
          <c:order val="1"/>
          <c:tx>
            <c:v>std_box_1</c:v>
          </c:tx>
          <c:spPr>
            <a:ln w="19050" cap="rnd">
              <a:solidFill>
                <a:schemeClr val="tx1"/>
              </a:solidFill>
              <a:round/>
            </a:ln>
            <a:effectLst/>
          </c:spPr>
          <c:marker>
            <c:symbol val="none"/>
          </c:marker>
          <c:xVal>
            <c:numRef>
              <c:f>(UK2014_survey_stats!$G$21,UK2014_survey_stats!$G$21)</c:f>
              <c:numCache>
                <c:formatCode>General</c:formatCode>
                <c:ptCount val="2"/>
                <c:pt idx="0">
                  <c:v>7.2423963781005629E-2</c:v>
                </c:pt>
                <c:pt idx="1">
                  <c:v>7.2423963781005629E-2</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1-DCC1-421B-A73C-B87457C4839D}"/>
            </c:ext>
          </c:extLst>
        </c:ser>
        <c:ser>
          <c:idx val="2"/>
          <c:order val="2"/>
          <c:tx>
            <c:v>std2</c:v>
          </c:tx>
          <c:spPr>
            <a:ln w="19050" cap="rnd">
              <a:solidFill>
                <a:schemeClr val="tx1"/>
              </a:solidFill>
              <a:round/>
            </a:ln>
            <a:effectLst/>
          </c:spPr>
          <c:marker>
            <c:symbol val="none"/>
          </c:marker>
          <c:xVal>
            <c:numRef>
              <c:f>(UK2014_survey_stats!$H$21,UK2014_survey_stats!$H$21)</c:f>
              <c:numCache>
                <c:formatCode>General</c:formatCode>
                <c:ptCount val="2"/>
                <c:pt idx="0">
                  <c:v>0.43633851126889461</c:v>
                </c:pt>
                <c:pt idx="1">
                  <c:v>0.43633851126889461</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2-DCC1-421B-A73C-B87457C4839D}"/>
            </c:ext>
          </c:extLst>
        </c:ser>
        <c:ser>
          <c:idx val="3"/>
          <c:order val="3"/>
          <c:tx>
            <c:v>std3</c:v>
          </c:tx>
          <c:spPr>
            <a:ln w="19050" cap="rnd">
              <a:solidFill>
                <a:schemeClr val="tx1"/>
              </a:solidFill>
              <a:round/>
            </a:ln>
            <a:effectLst/>
          </c:spPr>
          <c:marker>
            <c:symbol val="none"/>
          </c:marker>
          <c:xVal>
            <c:numRef>
              <c:f>(UK2014_survey_stats!$G$21,UK2014_survey_stats!$H$21)</c:f>
              <c:numCache>
                <c:formatCode>General</c:formatCode>
                <c:ptCount val="2"/>
                <c:pt idx="0">
                  <c:v>7.2423963781005629E-2</c:v>
                </c:pt>
                <c:pt idx="1">
                  <c:v>0.43633851126889461</c:v>
                </c:pt>
              </c:numCache>
            </c:numRef>
          </c:xVal>
          <c:yVal>
            <c:numLit>
              <c:formatCode>General</c:formatCode>
              <c:ptCount val="2"/>
              <c:pt idx="0">
                <c:v>0</c:v>
              </c:pt>
              <c:pt idx="1">
                <c:v>0</c:v>
              </c:pt>
            </c:numLit>
          </c:yVal>
          <c:smooth val="0"/>
          <c:extLst>
            <c:ext xmlns:c16="http://schemas.microsoft.com/office/drawing/2014/chart" uri="{C3380CC4-5D6E-409C-BE32-E72D297353CC}">
              <c16:uniqueId val="{00000003-DCC1-421B-A73C-B87457C4839D}"/>
            </c:ext>
          </c:extLst>
        </c:ser>
        <c:ser>
          <c:idx val="4"/>
          <c:order val="4"/>
          <c:tx>
            <c:v>std4</c:v>
          </c:tx>
          <c:spPr>
            <a:ln w="19050" cap="rnd">
              <a:solidFill>
                <a:schemeClr val="tx1"/>
              </a:solidFill>
              <a:round/>
            </a:ln>
            <a:effectLst/>
          </c:spPr>
          <c:marker>
            <c:symbol val="none"/>
          </c:marker>
          <c:xVal>
            <c:numRef>
              <c:f>(UK2014_survey_stats!$G$21,UK2014_survey_stats!$H$21)</c:f>
              <c:numCache>
                <c:formatCode>General</c:formatCode>
                <c:ptCount val="2"/>
                <c:pt idx="0">
                  <c:v>7.2423963781005629E-2</c:v>
                </c:pt>
                <c:pt idx="1">
                  <c:v>0.43633851126889461</c:v>
                </c:pt>
              </c:numCache>
            </c:numRef>
          </c:xVal>
          <c:yVal>
            <c:numLit>
              <c:formatCode>General</c:formatCode>
              <c:ptCount val="2"/>
              <c:pt idx="0">
                <c:v>10</c:v>
              </c:pt>
              <c:pt idx="1">
                <c:v>10</c:v>
              </c:pt>
            </c:numLit>
          </c:yVal>
          <c:smooth val="0"/>
          <c:extLst>
            <c:ext xmlns:c16="http://schemas.microsoft.com/office/drawing/2014/chart" uri="{C3380CC4-5D6E-409C-BE32-E72D297353CC}">
              <c16:uniqueId val="{00000004-DCC1-421B-A73C-B87457C4839D}"/>
            </c:ext>
          </c:extLst>
        </c:ser>
        <c:ser>
          <c:idx val="5"/>
          <c:order val="5"/>
          <c:tx>
            <c:v>surv_low</c:v>
          </c:tx>
          <c:spPr>
            <a:ln w="19050" cap="rnd">
              <a:solidFill>
                <a:schemeClr val="tx1"/>
              </a:solidFill>
              <a:round/>
            </a:ln>
            <a:effectLst/>
          </c:spPr>
          <c:marker>
            <c:symbol val="none"/>
          </c:marker>
          <c:xVal>
            <c:numRef>
              <c:f>(UK2014_survey_stats!$B$21,UK2014_survey_stats!$B$21)</c:f>
              <c:numCache>
                <c:formatCode>General</c:formatCode>
                <c:ptCount val="2"/>
                <c:pt idx="0">
                  <c:v>0</c:v>
                </c:pt>
                <c:pt idx="1">
                  <c:v>0</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5-DCC1-421B-A73C-B87457C4839D}"/>
            </c:ext>
          </c:extLst>
        </c:ser>
        <c:ser>
          <c:idx val="6"/>
          <c:order val="6"/>
          <c:tx>
            <c:v>surv_high</c:v>
          </c:tx>
          <c:spPr>
            <a:ln w="19050" cap="rnd">
              <a:solidFill>
                <a:schemeClr val="tx1"/>
              </a:solidFill>
              <a:round/>
            </a:ln>
            <a:effectLst/>
          </c:spPr>
          <c:marker>
            <c:symbol val="none"/>
          </c:marker>
          <c:xVal>
            <c:numRef>
              <c:f>(UK2014_survey_stats!$C$21,UK2014_survey_stats!$C$21)</c:f>
              <c:numCache>
                <c:formatCode>General</c:formatCode>
                <c:ptCount val="2"/>
                <c:pt idx="0">
                  <c:v>1</c:v>
                </c:pt>
                <c:pt idx="1">
                  <c:v>1</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6-DCC1-421B-A73C-B87457C4839D}"/>
            </c:ext>
          </c:extLst>
        </c:ser>
        <c:ser>
          <c:idx val="7"/>
          <c:order val="7"/>
          <c:tx>
            <c:v>surv_tick_low</c:v>
          </c:tx>
          <c:spPr>
            <a:ln w="19050" cap="rnd">
              <a:solidFill>
                <a:schemeClr val="tx1"/>
              </a:solidFill>
              <a:round/>
            </a:ln>
            <a:effectLst/>
          </c:spPr>
          <c:marker>
            <c:symbol val="none"/>
          </c:marker>
          <c:xVal>
            <c:numRef>
              <c:f>(UK2014_survey_stats!$G$21,UK2014_survey_stats!$B$21)</c:f>
              <c:numCache>
                <c:formatCode>General</c:formatCode>
                <c:ptCount val="2"/>
                <c:pt idx="0">
                  <c:v>7.2423963781005629E-2</c:v>
                </c:pt>
                <c:pt idx="1">
                  <c:v>0</c:v>
                </c:pt>
              </c:numCache>
            </c:numRef>
          </c:xVal>
          <c:yVal>
            <c:numLit>
              <c:formatCode>General</c:formatCode>
              <c:ptCount val="2"/>
              <c:pt idx="0">
                <c:v>5</c:v>
              </c:pt>
              <c:pt idx="1">
                <c:v>5</c:v>
              </c:pt>
            </c:numLit>
          </c:yVal>
          <c:smooth val="0"/>
          <c:extLst>
            <c:ext xmlns:c16="http://schemas.microsoft.com/office/drawing/2014/chart" uri="{C3380CC4-5D6E-409C-BE32-E72D297353CC}">
              <c16:uniqueId val="{00000007-DCC1-421B-A73C-B87457C4839D}"/>
            </c:ext>
          </c:extLst>
        </c:ser>
        <c:ser>
          <c:idx val="8"/>
          <c:order val="8"/>
          <c:tx>
            <c:v>surv_tick_high</c:v>
          </c:tx>
          <c:spPr>
            <a:ln w="19050" cap="rnd">
              <a:solidFill>
                <a:schemeClr val="tx1"/>
              </a:solidFill>
              <a:round/>
            </a:ln>
            <a:effectLst/>
          </c:spPr>
          <c:marker>
            <c:symbol val="none"/>
          </c:marker>
          <c:xVal>
            <c:numRef>
              <c:f>(UK2014_survey_stats!$H$21,UK2014_survey_stats!$C$21)</c:f>
              <c:numCache>
                <c:formatCode>General</c:formatCode>
                <c:ptCount val="2"/>
                <c:pt idx="0">
                  <c:v>0.43633851126889461</c:v>
                </c:pt>
                <c:pt idx="1">
                  <c:v>1</c:v>
                </c:pt>
              </c:numCache>
            </c:numRef>
          </c:xVal>
          <c:yVal>
            <c:numLit>
              <c:formatCode>General</c:formatCode>
              <c:ptCount val="2"/>
              <c:pt idx="0">
                <c:v>5</c:v>
              </c:pt>
              <c:pt idx="1">
                <c:v>5</c:v>
              </c:pt>
            </c:numLit>
          </c:yVal>
          <c:smooth val="0"/>
          <c:extLst>
            <c:ext xmlns:c16="http://schemas.microsoft.com/office/drawing/2014/chart" uri="{C3380CC4-5D6E-409C-BE32-E72D297353CC}">
              <c16:uniqueId val="{00000008-DCC1-421B-A73C-B87457C4839D}"/>
            </c:ext>
          </c:extLst>
        </c:ser>
        <c:ser>
          <c:idx val="9"/>
          <c:order val="9"/>
          <c:tx>
            <c:v>spec_low</c:v>
          </c:tx>
          <c:spPr>
            <a:ln w="19050" cap="rnd">
              <a:solidFill>
                <a:schemeClr val="tx1"/>
              </a:solidFill>
              <a:prstDash val="dash"/>
              <a:round/>
            </a:ln>
            <a:effectLst/>
          </c:spPr>
          <c:marker>
            <c:symbol val="none"/>
          </c:marker>
          <c:xVal>
            <c:numRef>
              <c:f>(Sheet1!$B$24,Sheet1!$B$24)</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9-DCC1-421B-A73C-B87457C4839D}"/>
            </c:ext>
          </c:extLst>
        </c:ser>
        <c:ser>
          <c:idx val="11"/>
          <c:order val="10"/>
          <c:tx>
            <c:v>spec_max</c:v>
          </c:tx>
          <c:spPr>
            <a:ln w="19050" cap="rnd">
              <a:solidFill>
                <a:schemeClr val="tx1"/>
              </a:solidFill>
              <a:prstDash val="dash"/>
              <a:round/>
            </a:ln>
            <a:effectLst/>
          </c:spPr>
          <c:marker>
            <c:symbol val="none"/>
          </c:marker>
          <c:xVal>
            <c:numRef>
              <c:f>(Sheet1!$C$24,Sheet1!$C$24)</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A-DCC1-421B-A73C-B87457C4839D}"/>
            </c:ext>
          </c:extLst>
        </c:ser>
        <c:ser>
          <c:idx val="10"/>
          <c:order val="11"/>
          <c:tx>
            <c:v>spec_high_s</c:v>
          </c:tx>
          <c:spPr>
            <a:ln w="19050" cap="rnd">
              <a:solidFill>
                <a:schemeClr val="tx1"/>
              </a:solidFill>
              <a:prstDash val="dash"/>
              <a:round/>
            </a:ln>
            <a:effectLst/>
          </c:spPr>
          <c:marker>
            <c:symbol val="none"/>
          </c:marker>
          <c:xVal>
            <c:numRef>
              <c:f>(Sheet1!$B$24,Sheet1!$AB$24)</c:f>
              <c:numCache>
                <c:formatCode>General</c:formatCode>
                <c:ptCount val="2"/>
                <c:pt idx="1">
                  <c:v>0</c:v>
                </c:pt>
              </c:numCache>
            </c:numRef>
          </c:xVal>
          <c:yVal>
            <c:numLit>
              <c:formatCode>General</c:formatCode>
              <c:ptCount val="2"/>
              <c:pt idx="0">
                <c:v>5</c:v>
              </c:pt>
              <c:pt idx="1">
                <c:v>5</c:v>
              </c:pt>
            </c:numLit>
          </c:yVal>
          <c:smooth val="0"/>
          <c:extLst>
            <c:ext xmlns:c16="http://schemas.microsoft.com/office/drawing/2014/chart" uri="{C3380CC4-5D6E-409C-BE32-E72D297353CC}">
              <c16:uniqueId val="{0000000B-DCC1-421B-A73C-B87457C4839D}"/>
            </c:ext>
          </c:extLst>
        </c:ser>
        <c:ser>
          <c:idx val="12"/>
          <c:order val="12"/>
          <c:tx>
            <c:v>spec_high_s</c:v>
          </c:tx>
          <c:spPr>
            <a:ln w="19050" cap="rnd">
              <a:solidFill>
                <a:schemeClr val="tx1"/>
              </a:solidFill>
              <a:prstDash val="dash"/>
              <a:round/>
            </a:ln>
            <a:effectLst/>
          </c:spPr>
          <c:marker>
            <c:symbol val="none"/>
          </c:marker>
          <c:xVal>
            <c:numRef>
              <c:f>(Sheet1!$C$24,Sheet1!$AC$24)</c:f>
              <c:numCache>
                <c:formatCode>General</c:formatCode>
                <c:ptCount val="2"/>
                <c:pt idx="1">
                  <c:v>1</c:v>
                </c:pt>
              </c:numCache>
            </c:numRef>
          </c:xVal>
          <c:yVal>
            <c:numLit>
              <c:formatCode>General</c:formatCode>
              <c:ptCount val="2"/>
              <c:pt idx="0">
                <c:v>5</c:v>
              </c:pt>
              <c:pt idx="1">
                <c:v>5</c:v>
              </c:pt>
            </c:numLit>
          </c:yVal>
          <c:smooth val="0"/>
          <c:extLst>
            <c:ext xmlns:c16="http://schemas.microsoft.com/office/drawing/2014/chart" uri="{C3380CC4-5D6E-409C-BE32-E72D297353CC}">
              <c16:uniqueId val="{0000000C-DCC1-421B-A73C-B87457C4839D}"/>
            </c:ext>
          </c:extLst>
        </c:ser>
        <c:ser>
          <c:idx val="14"/>
          <c:order val="13"/>
          <c:tx>
            <c:v>SAF#2</c:v>
          </c:tx>
          <c:spPr>
            <a:ln w="19050" cap="rnd">
              <a:solidFill>
                <a:schemeClr val="accent3">
                  <a:lumMod val="80000"/>
                  <a:lumOff val="20000"/>
                </a:schemeClr>
              </a:solidFill>
              <a:round/>
            </a:ln>
            <a:effectLst/>
          </c:spPr>
          <c:marker>
            <c:symbol val="square"/>
            <c:size val="20"/>
            <c:spPr>
              <a:solidFill>
                <a:srgbClr val="FF0000"/>
              </a:solidFill>
              <a:ln w="9525">
                <a:noFill/>
              </a:ln>
              <a:effectLst/>
            </c:spPr>
          </c:marker>
          <c:dPt>
            <c:idx val="0"/>
            <c:marker>
              <c:symbol val="diamond"/>
              <c:size val="20"/>
              <c:spPr>
                <a:solidFill>
                  <a:srgbClr val="FF0000"/>
                </a:solidFill>
                <a:ln w="9525">
                  <a:noFill/>
                </a:ln>
                <a:effectLst/>
              </c:spPr>
            </c:marker>
            <c:bubble3D val="0"/>
            <c:extLst>
              <c:ext xmlns:c16="http://schemas.microsoft.com/office/drawing/2014/chart" uri="{C3380CC4-5D6E-409C-BE32-E72D297353CC}">
                <c16:uniqueId val="{0000000D-DCC1-421B-A73C-B87457C4839D}"/>
              </c:ext>
            </c:extLst>
          </c:dPt>
          <c:xVal>
            <c:numRef>
              <c:f>Sheet1!$D$24</c:f>
              <c:numCache>
                <c:formatCode>General</c:formatCode>
                <c:ptCount val="1"/>
                <c:pt idx="0">
                  <c:v>0</c:v>
                </c:pt>
              </c:numCache>
            </c:numRef>
          </c:xVal>
          <c:yVal>
            <c:numLit>
              <c:formatCode>General</c:formatCode>
              <c:ptCount val="1"/>
              <c:pt idx="0">
                <c:v>5</c:v>
              </c:pt>
            </c:numLit>
          </c:yVal>
          <c:smooth val="0"/>
          <c:extLst>
            <c:ext xmlns:c16="http://schemas.microsoft.com/office/drawing/2014/chart" uri="{C3380CC4-5D6E-409C-BE32-E72D297353CC}">
              <c16:uniqueId val="{0000000E-DCC1-421B-A73C-B87457C4839D}"/>
            </c:ext>
          </c:extLst>
        </c:ser>
        <c:dLbls>
          <c:showLegendKey val="0"/>
          <c:showVal val="0"/>
          <c:showCatName val="0"/>
          <c:showSerName val="0"/>
          <c:showPercent val="0"/>
          <c:showBubbleSize val="0"/>
        </c:dLbls>
        <c:axId val="463562544"/>
        <c:axId val="463563200"/>
      </c:scatterChart>
      <c:valAx>
        <c:axId val="463562544"/>
        <c:scaling>
          <c:orientation val="minMax"/>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2433777881084E-3"/>
          <c:y val="0.10621722846441953"/>
          <c:w val="0.97229973559578131"/>
          <c:h val="0.72898876404494384"/>
        </c:manualLayout>
      </c:layout>
      <c:scatterChart>
        <c:scatterStyle val="lineMarker"/>
        <c:varyColors val="0"/>
        <c:ser>
          <c:idx val="0"/>
          <c:order val="0"/>
          <c:spPr>
            <a:ln w="19050" cap="rnd">
              <a:solidFill>
                <a:schemeClr val="tx1"/>
              </a:solidFill>
              <a:round/>
            </a:ln>
            <a:effectLst/>
          </c:spPr>
          <c:marker>
            <c:symbol val="none"/>
          </c:marker>
          <c:xVal>
            <c:numRef>
              <c:f>(UK2014_survey_stats!$D$22,UK2014_survey_stats!$D$22)</c:f>
              <c:numCache>
                <c:formatCode>General</c:formatCode>
                <c:ptCount val="2"/>
                <c:pt idx="0">
                  <c:v>16.461615154536389</c:v>
                </c:pt>
                <c:pt idx="1">
                  <c:v>16.461615154536389</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0-B77B-423B-92EF-8A9D3822C87E}"/>
            </c:ext>
          </c:extLst>
        </c:ser>
        <c:ser>
          <c:idx val="1"/>
          <c:order val="1"/>
          <c:tx>
            <c:v>std_box_1</c:v>
          </c:tx>
          <c:spPr>
            <a:ln w="19050" cap="rnd">
              <a:solidFill>
                <a:schemeClr val="tx1"/>
              </a:solidFill>
              <a:round/>
            </a:ln>
            <a:effectLst/>
          </c:spPr>
          <c:marker>
            <c:symbol val="none"/>
          </c:marker>
          <c:xVal>
            <c:numRef>
              <c:f>(UK2014_survey_stats!$G$22,UK2014_survey_stats!$G$22)</c:f>
              <c:numCache>
                <c:formatCode>General</c:formatCode>
                <c:ptCount val="2"/>
                <c:pt idx="0">
                  <c:v>14.526147748144323</c:v>
                </c:pt>
                <c:pt idx="1">
                  <c:v>14.526147748144323</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1-B77B-423B-92EF-8A9D3822C87E}"/>
            </c:ext>
          </c:extLst>
        </c:ser>
        <c:ser>
          <c:idx val="2"/>
          <c:order val="2"/>
          <c:tx>
            <c:v>std2</c:v>
          </c:tx>
          <c:spPr>
            <a:ln w="19050" cap="rnd">
              <a:solidFill>
                <a:schemeClr val="tx1"/>
              </a:solidFill>
              <a:round/>
            </a:ln>
            <a:effectLst/>
          </c:spPr>
          <c:marker>
            <c:symbol val="none"/>
          </c:marker>
          <c:xVal>
            <c:numRef>
              <c:f>(UK2014_survey_stats!$H$22,UK2014_survey_stats!$H$22)</c:f>
              <c:numCache>
                <c:formatCode>General</c:formatCode>
                <c:ptCount val="2"/>
                <c:pt idx="0">
                  <c:v>18.397082560928457</c:v>
                </c:pt>
                <c:pt idx="1">
                  <c:v>18.397082560928457</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2-B77B-423B-92EF-8A9D3822C87E}"/>
            </c:ext>
          </c:extLst>
        </c:ser>
        <c:ser>
          <c:idx val="3"/>
          <c:order val="3"/>
          <c:tx>
            <c:v>std3</c:v>
          </c:tx>
          <c:spPr>
            <a:ln w="19050" cap="rnd">
              <a:solidFill>
                <a:schemeClr val="tx1"/>
              </a:solidFill>
              <a:round/>
            </a:ln>
            <a:effectLst/>
          </c:spPr>
          <c:marker>
            <c:symbol val="none"/>
          </c:marker>
          <c:xVal>
            <c:numRef>
              <c:f>(UK2014_survey_stats!$G$22,UK2014_survey_stats!$H$22)</c:f>
              <c:numCache>
                <c:formatCode>General</c:formatCode>
                <c:ptCount val="2"/>
                <c:pt idx="0">
                  <c:v>14.526147748144323</c:v>
                </c:pt>
                <c:pt idx="1">
                  <c:v>18.397082560928457</c:v>
                </c:pt>
              </c:numCache>
            </c:numRef>
          </c:xVal>
          <c:yVal>
            <c:numLit>
              <c:formatCode>General</c:formatCode>
              <c:ptCount val="2"/>
              <c:pt idx="0">
                <c:v>0</c:v>
              </c:pt>
              <c:pt idx="1">
                <c:v>0</c:v>
              </c:pt>
            </c:numLit>
          </c:yVal>
          <c:smooth val="0"/>
          <c:extLst>
            <c:ext xmlns:c16="http://schemas.microsoft.com/office/drawing/2014/chart" uri="{C3380CC4-5D6E-409C-BE32-E72D297353CC}">
              <c16:uniqueId val="{00000003-B77B-423B-92EF-8A9D3822C87E}"/>
            </c:ext>
          </c:extLst>
        </c:ser>
        <c:ser>
          <c:idx val="4"/>
          <c:order val="4"/>
          <c:tx>
            <c:v>std4</c:v>
          </c:tx>
          <c:spPr>
            <a:ln w="19050" cap="rnd">
              <a:solidFill>
                <a:schemeClr val="tx1"/>
              </a:solidFill>
              <a:round/>
            </a:ln>
            <a:effectLst/>
          </c:spPr>
          <c:marker>
            <c:symbol val="none"/>
          </c:marker>
          <c:xVal>
            <c:numRef>
              <c:f>(UK2014_survey_stats!$G$22,UK2014_survey_stats!$H$22)</c:f>
              <c:numCache>
                <c:formatCode>General</c:formatCode>
                <c:ptCount val="2"/>
                <c:pt idx="0">
                  <c:v>14.526147748144323</c:v>
                </c:pt>
                <c:pt idx="1">
                  <c:v>18.397082560928457</c:v>
                </c:pt>
              </c:numCache>
            </c:numRef>
          </c:xVal>
          <c:yVal>
            <c:numLit>
              <c:formatCode>General</c:formatCode>
              <c:ptCount val="2"/>
              <c:pt idx="0">
                <c:v>10</c:v>
              </c:pt>
              <c:pt idx="1">
                <c:v>10</c:v>
              </c:pt>
            </c:numLit>
          </c:yVal>
          <c:smooth val="0"/>
          <c:extLst>
            <c:ext xmlns:c16="http://schemas.microsoft.com/office/drawing/2014/chart" uri="{C3380CC4-5D6E-409C-BE32-E72D297353CC}">
              <c16:uniqueId val="{00000004-B77B-423B-92EF-8A9D3822C87E}"/>
            </c:ext>
          </c:extLst>
        </c:ser>
        <c:ser>
          <c:idx val="5"/>
          <c:order val="5"/>
          <c:tx>
            <c:v>surv_low</c:v>
          </c:tx>
          <c:spPr>
            <a:ln w="19050" cap="rnd">
              <a:solidFill>
                <a:schemeClr val="tx1"/>
              </a:solidFill>
              <a:round/>
            </a:ln>
            <a:effectLst/>
          </c:spPr>
          <c:marker>
            <c:symbol val="none"/>
          </c:marker>
          <c:xVal>
            <c:numRef>
              <c:f>(UK2014_survey_stats!$B$22,UK2014_survey_stats!$B$22)</c:f>
              <c:numCache>
                <c:formatCode>General</c:formatCode>
                <c:ptCount val="2"/>
                <c:pt idx="0">
                  <c:v>10</c:v>
                </c:pt>
                <c:pt idx="1">
                  <c:v>10</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5-B77B-423B-92EF-8A9D3822C87E}"/>
            </c:ext>
          </c:extLst>
        </c:ser>
        <c:ser>
          <c:idx val="6"/>
          <c:order val="6"/>
          <c:tx>
            <c:v>surv_high</c:v>
          </c:tx>
          <c:spPr>
            <a:ln w="19050" cap="rnd">
              <a:solidFill>
                <a:schemeClr val="tx1"/>
              </a:solidFill>
              <a:round/>
            </a:ln>
            <a:effectLst/>
          </c:spPr>
          <c:marker>
            <c:symbol val="none"/>
          </c:marker>
          <c:xVal>
            <c:numRef>
              <c:f>(UK2014_survey_stats!$C$22,UK2014_survey_stats!$C$22)</c:f>
              <c:numCache>
                <c:formatCode>General</c:formatCode>
                <c:ptCount val="2"/>
                <c:pt idx="0">
                  <c:v>22</c:v>
                </c:pt>
                <c:pt idx="1">
                  <c:v>22</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6-B77B-423B-92EF-8A9D3822C87E}"/>
            </c:ext>
          </c:extLst>
        </c:ser>
        <c:ser>
          <c:idx val="7"/>
          <c:order val="7"/>
          <c:tx>
            <c:v>surv_tick_low</c:v>
          </c:tx>
          <c:spPr>
            <a:ln w="19050" cap="rnd">
              <a:solidFill>
                <a:schemeClr val="tx1"/>
              </a:solidFill>
              <a:round/>
            </a:ln>
            <a:effectLst/>
          </c:spPr>
          <c:marker>
            <c:symbol val="none"/>
          </c:marker>
          <c:xVal>
            <c:numRef>
              <c:f>(UK2014_survey_stats!$G$22,UK2014_survey_stats!$B$22)</c:f>
              <c:numCache>
                <c:formatCode>General</c:formatCode>
                <c:ptCount val="2"/>
                <c:pt idx="0">
                  <c:v>14.526147748144323</c:v>
                </c:pt>
                <c:pt idx="1">
                  <c:v>10</c:v>
                </c:pt>
              </c:numCache>
            </c:numRef>
          </c:xVal>
          <c:yVal>
            <c:numLit>
              <c:formatCode>General</c:formatCode>
              <c:ptCount val="2"/>
              <c:pt idx="0">
                <c:v>5</c:v>
              </c:pt>
              <c:pt idx="1">
                <c:v>5</c:v>
              </c:pt>
            </c:numLit>
          </c:yVal>
          <c:smooth val="0"/>
          <c:extLst>
            <c:ext xmlns:c16="http://schemas.microsoft.com/office/drawing/2014/chart" uri="{C3380CC4-5D6E-409C-BE32-E72D297353CC}">
              <c16:uniqueId val="{00000007-B77B-423B-92EF-8A9D3822C87E}"/>
            </c:ext>
          </c:extLst>
        </c:ser>
        <c:ser>
          <c:idx val="8"/>
          <c:order val="8"/>
          <c:tx>
            <c:v>surv_tick_high</c:v>
          </c:tx>
          <c:spPr>
            <a:ln w="19050" cap="rnd">
              <a:solidFill>
                <a:schemeClr val="tx1"/>
              </a:solidFill>
              <a:round/>
            </a:ln>
            <a:effectLst/>
          </c:spPr>
          <c:marker>
            <c:symbol val="none"/>
          </c:marker>
          <c:xVal>
            <c:numRef>
              <c:f>(UK2014_survey_stats!$H$22,UK2014_survey_stats!$C$22)</c:f>
              <c:numCache>
                <c:formatCode>General</c:formatCode>
                <c:ptCount val="2"/>
                <c:pt idx="0">
                  <c:v>18.397082560928457</c:v>
                </c:pt>
                <c:pt idx="1">
                  <c:v>22</c:v>
                </c:pt>
              </c:numCache>
            </c:numRef>
          </c:xVal>
          <c:yVal>
            <c:numLit>
              <c:formatCode>General</c:formatCode>
              <c:ptCount val="2"/>
              <c:pt idx="0">
                <c:v>5</c:v>
              </c:pt>
              <c:pt idx="1">
                <c:v>5</c:v>
              </c:pt>
            </c:numLit>
          </c:yVal>
          <c:smooth val="0"/>
          <c:extLst>
            <c:ext xmlns:c16="http://schemas.microsoft.com/office/drawing/2014/chart" uri="{C3380CC4-5D6E-409C-BE32-E72D297353CC}">
              <c16:uniqueId val="{00000008-B77B-423B-92EF-8A9D3822C87E}"/>
            </c:ext>
          </c:extLst>
        </c:ser>
        <c:ser>
          <c:idx val="9"/>
          <c:order val="9"/>
          <c:tx>
            <c:v>spec_low</c:v>
          </c:tx>
          <c:spPr>
            <a:ln w="19050" cap="rnd">
              <a:solidFill>
                <a:schemeClr val="tx1"/>
              </a:solidFill>
              <a:prstDash val="dash"/>
              <a:round/>
            </a:ln>
            <a:effectLst/>
          </c:spPr>
          <c:marker>
            <c:symbol val="none"/>
          </c:marker>
          <c:xVal>
            <c:numRef>
              <c:f>(Sheet1!$B$25,Sheet1!$B$25)</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9-B77B-423B-92EF-8A9D3822C87E}"/>
            </c:ext>
          </c:extLst>
        </c:ser>
        <c:ser>
          <c:idx val="11"/>
          <c:order val="10"/>
          <c:tx>
            <c:v>spec_max</c:v>
          </c:tx>
          <c:spPr>
            <a:ln w="19050" cap="rnd">
              <a:solidFill>
                <a:schemeClr val="tx1"/>
              </a:solidFill>
              <a:prstDash val="dash"/>
              <a:round/>
            </a:ln>
            <a:effectLst/>
          </c:spPr>
          <c:marker>
            <c:symbol val="none"/>
          </c:marker>
          <c:xVal>
            <c:numRef>
              <c:f>(Sheet1!$C$25,Sheet1!$C$25)</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A-B77B-423B-92EF-8A9D3822C87E}"/>
            </c:ext>
          </c:extLst>
        </c:ser>
        <c:ser>
          <c:idx val="10"/>
          <c:order val="11"/>
          <c:tx>
            <c:v>spec_high_s</c:v>
          </c:tx>
          <c:spPr>
            <a:ln w="19050" cap="rnd">
              <a:solidFill>
                <a:schemeClr val="tx1"/>
              </a:solidFill>
              <a:prstDash val="dash"/>
              <a:round/>
            </a:ln>
            <a:effectLst/>
          </c:spPr>
          <c:marker>
            <c:symbol val="none"/>
          </c:marker>
          <c:xVal>
            <c:numRef>
              <c:f>(Sheet1!$B$25,Sheet1!$AB$25)</c:f>
              <c:numCache>
                <c:formatCode>General</c:formatCode>
                <c:ptCount val="2"/>
                <c:pt idx="1">
                  <c:v>10</c:v>
                </c:pt>
              </c:numCache>
            </c:numRef>
          </c:xVal>
          <c:yVal>
            <c:numLit>
              <c:formatCode>General</c:formatCode>
              <c:ptCount val="2"/>
              <c:pt idx="0">
                <c:v>5</c:v>
              </c:pt>
              <c:pt idx="1">
                <c:v>5</c:v>
              </c:pt>
            </c:numLit>
          </c:yVal>
          <c:smooth val="0"/>
          <c:extLst>
            <c:ext xmlns:c16="http://schemas.microsoft.com/office/drawing/2014/chart" uri="{C3380CC4-5D6E-409C-BE32-E72D297353CC}">
              <c16:uniqueId val="{0000000B-B77B-423B-92EF-8A9D3822C87E}"/>
            </c:ext>
          </c:extLst>
        </c:ser>
        <c:ser>
          <c:idx val="12"/>
          <c:order val="12"/>
          <c:tx>
            <c:v>spec_high_s</c:v>
          </c:tx>
          <c:spPr>
            <a:ln w="19050" cap="rnd">
              <a:solidFill>
                <a:schemeClr val="tx1"/>
              </a:solidFill>
              <a:prstDash val="dash"/>
              <a:round/>
            </a:ln>
            <a:effectLst/>
          </c:spPr>
          <c:marker>
            <c:symbol val="none"/>
          </c:marker>
          <c:xVal>
            <c:numRef>
              <c:f>(Sheet1!$C$25,Sheet1!$AC$25)</c:f>
              <c:numCache>
                <c:formatCode>General</c:formatCode>
                <c:ptCount val="2"/>
                <c:pt idx="1">
                  <c:v>22</c:v>
                </c:pt>
              </c:numCache>
            </c:numRef>
          </c:xVal>
          <c:yVal>
            <c:numLit>
              <c:formatCode>General</c:formatCode>
              <c:ptCount val="2"/>
              <c:pt idx="0">
                <c:v>5</c:v>
              </c:pt>
              <c:pt idx="1">
                <c:v>5</c:v>
              </c:pt>
            </c:numLit>
          </c:yVal>
          <c:smooth val="0"/>
          <c:extLst>
            <c:ext xmlns:c16="http://schemas.microsoft.com/office/drawing/2014/chart" uri="{C3380CC4-5D6E-409C-BE32-E72D297353CC}">
              <c16:uniqueId val="{0000000C-B77B-423B-92EF-8A9D3822C87E}"/>
            </c:ext>
          </c:extLst>
        </c:ser>
        <c:ser>
          <c:idx val="14"/>
          <c:order val="13"/>
          <c:tx>
            <c:v>SAF#2</c:v>
          </c:tx>
          <c:spPr>
            <a:ln w="19050" cap="rnd">
              <a:solidFill>
                <a:schemeClr val="accent3">
                  <a:lumMod val="80000"/>
                  <a:lumOff val="20000"/>
                </a:schemeClr>
              </a:solidFill>
              <a:round/>
            </a:ln>
            <a:effectLst/>
          </c:spPr>
          <c:marker>
            <c:symbol val="square"/>
            <c:size val="20"/>
            <c:spPr>
              <a:solidFill>
                <a:srgbClr val="FF0000"/>
              </a:solidFill>
              <a:ln w="9525">
                <a:noFill/>
              </a:ln>
              <a:effectLst/>
            </c:spPr>
          </c:marker>
          <c:dPt>
            <c:idx val="0"/>
            <c:marker>
              <c:symbol val="diamond"/>
              <c:size val="20"/>
              <c:spPr>
                <a:solidFill>
                  <a:srgbClr val="FF0000"/>
                </a:solidFill>
                <a:ln w="9525">
                  <a:noFill/>
                </a:ln>
                <a:effectLst/>
              </c:spPr>
            </c:marker>
            <c:bubble3D val="0"/>
            <c:extLst>
              <c:ext xmlns:c16="http://schemas.microsoft.com/office/drawing/2014/chart" uri="{C3380CC4-5D6E-409C-BE32-E72D297353CC}">
                <c16:uniqueId val="{0000000D-B77B-423B-92EF-8A9D3822C87E}"/>
              </c:ext>
            </c:extLst>
          </c:dPt>
          <c:xVal>
            <c:numRef>
              <c:f>Sheet1!$D$25</c:f>
              <c:numCache>
                <c:formatCode>General</c:formatCode>
                <c:ptCount val="1"/>
                <c:pt idx="0">
                  <c:v>0</c:v>
                </c:pt>
              </c:numCache>
            </c:numRef>
          </c:xVal>
          <c:yVal>
            <c:numLit>
              <c:formatCode>General</c:formatCode>
              <c:ptCount val="1"/>
              <c:pt idx="0">
                <c:v>5</c:v>
              </c:pt>
            </c:numLit>
          </c:yVal>
          <c:smooth val="0"/>
          <c:extLst>
            <c:ext xmlns:c16="http://schemas.microsoft.com/office/drawing/2014/chart" uri="{C3380CC4-5D6E-409C-BE32-E72D297353CC}">
              <c16:uniqueId val="{0000000E-B77B-423B-92EF-8A9D3822C87E}"/>
            </c:ext>
          </c:extLst>
        </c:ser>
        <c:dLbls>
          <c:showLegendKey val="0"/>
          <c:showVal val="0"/>
          <c:showCatName val="0"/>
          <c:showSerName val="0"/>
          <c:showPercent val="0"/>
          <c:showBubbleSize val="0"/>
        </c:dLbls>
        <c:axId val="463562544"/>
        <c:axId val="463563200"/>
      </c:scatterChart>
      <c:valAx>
        <c:axId val="463562544"/>
        <c:scaling>
          <c:orientation val="minMax"/>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2433777881084E-3"/>
          <c:y val="0.10621722846441953"/>
          <c:w val="0.97229973559578131"/>
          <c:h val="0.72898876404494384"/>
        </c:manualLayout>
      </c:layout>
      <c:scatterChart>
        <c:scatterStyle val="lineMarker"/>
        <c:varyColors val="0"/>
        <c:ser>
          <c:idx val="0"/>
          <c:order val="0"/>
          <c:spPr>
            <a:ln w="19050" cap="rnd">
              <a:solidFill>
                <a:schemeClr val="tx1"/>
              </a:solidFill>
              <a:round/>
            </a:ln>
            <a:effectLst/>
          </c:spPr>
          <c:marker>
            <c:symbol val="none"/>
          </c:marker>
          <c:xVal>
            <c:numRef>
              <c:f>(UK2014_survey_stats!$D$23,UK2014_survey_stats!$D$23)</c:f>
              <c:numCache>
                <c:formatCode>General</c:formatCode>
                <c:ptCount val="2"/>
                <c:pt idx="0">
                  <c:v>14.397806580259223</c:v>
                </c:pt>
                <c:pt idx="1">
                  <c:v>14.397806580259223</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0-CDF6-48E1-A9EE-D76C59E9F3E5}"/>
            </c:ext>
          </c:extLst>
        </c:ser>
        <c:ser>
          <c:idx val="1"/>
          <c:order val="1"/>
          <c:tx>
            <c:v>std_box_1</c:v>
          </c:tx>
          <c:spPr>
            <a:ln w="19050" cap="rnd">
              <a:solidFill>
                <a:schemeClr val="tx1"/>
              </a:solidFill>
              <a:round/>
            </a:ln>
            <a:effectLst/>
          </c:spPr>
          <c:marker>
            <c:symbol val="none"/>
          </c:marker>
          <c:xVal>
            <c:numRef>
              <c:f>(UK2014_survey_stats!$G$23,UK2014_survey_stats!$G$23)</c:f>
              <c:numCache>
                <c:formatCode>General</c:formatCode>
                <c:ptCount val="2"/>
                <c:pt idx="0">
                  <c:v>12.435988803931863</c:v>
                </c:pt>
                <c:pt idx="1">
                  <c:v>12.435988803931863</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1-CDF6-48E1-A9EE-D76C59E9F3E5}"/>
            </c:ext>
          </c:extLst>
        </c:ser>
        <c:ser>
          <c:idx val="2"/>
          <c:order val="2"/>
          <c:tx>
            <c:v>std2</c:v>
          </c:tx>
          <c:spPr>
            <a:ln w="19050" cap="rnd">
              <a:solidFill>
                <a:schemeClr val="tx1"/>
              </a:solidFill>
              <a:round/>
            </a:ln>
            <a:effectLst/>
          </c:spPr>
          <c:marker>
            <c:symbol val="none"/>
          </c:marker>
          <c:xVal>
            <c:numRef>
              <c:f>(UK2014_survey_stats!$H$23,UK2014_survey_stats!$H$23)</c:f>
              <c:numCache>
                <c:formatCode>General</c:formatCode>
                <c:ptCount val="2"/>
                <c:pt idx="0">
                  <c:v>16.359624356586583</c:v>
                </c:pt>
                <c:pt idx="1">
                  <c:v>16.359624356586583</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2-CDF6-48E1-A9EE-D76C59E9F3E5}"/>
            </c:ext>
          </c:extLst>
        </c:ser>
        <c:ser>
          <c:idx val="3"/>
          <c:order val="3"/>
          <c:tx>
            <c:v>std3</c:v>
          </c:tx>
          <c:spPr>
            <a:ln w="19050" cap="rnd">
              <a:solidFill>
                <a:schemeClr val="tx1"/>
              </a:solidFill>
              <a:round/>
            </a:ln>
            <a:effectLst/>
          </c:spPr>
          <c:marker>
            <c:symbol val="none"/>
          </c:marker>
          <c:xVal>
            <c:numRef>
              <c:f>(UK2014_survey_stats!$G$23,UK2014_survey_stats!$H$23)</c:f>
              <c:numCache>
                <c:formatCode>General</c:formatCode>
                <c:ptCount val="2"/>
                <c:pt idx="0">
                  <c:v>12.435988803931863</c:v>
                </c:pt>
                <c:pt idx="1">
                  <c:v>16.359624356586583</c:v>
                </c:pt>
              </c:numCache>
            </c:numRef>
          </c:xVal>
          <c:yVal>
            <c:numLit>
              <c:formatCode>General</c:formatCode>
              <c:ptCount val="2"/>
              <c:pt idx="0">
                <c:v>0</c:v>
              </c:pt>
              <c:pt idx="1">
                <c:v>0</c:v>
              </c:pt>
            </c:numLit>
          </c:yVal>
          <c:smooth val="0"/>
          <c:extLst>
            <c:ext xmlns:c16="http://schemas.microsoft.com/office/drawing/2014/chart" uri="{C3380CC4-5D6E-409C-BE32-E72D297353CC}">
              <c16:uniqueId val="{00000003-CDF6-48E1-A9EE-D76C59E9F3E5}"/>
            </c:ext>
          </c:extLst>
        </c:ser>
        <c:ser>
          <c:idx val="4"/>
          <c:order val="4"/>
          <c:tx>
            <c:v>std4</c:v>
          </c:tx>
          <c:spPr>
            <a:ln w="19050" cap="rnd">
              <a:solidFill>
                <a:schemeClr val="tx1"/>
              </a:solidFill>
              <a:round/>
            </a:ln>
            <a:effectLst/>
          </c:spPr>
          <c:marker>
            <c:symbol val="none"/>
          </c:marker>
          <c:xVal>
            <c:numRef>
              <c:f>(UK2014_survey_stats!$G$23,UK2014_survey_stats!$H$23)</c:f>
              <c:numCache>
                <c:formatCode>General</c:formatCode>
                <c:ptCount val="2"/>
                <c:pt idx="0">
                  <c:v>12.435988803931863</c:v>
                </c:pt>
                <c:pt idx="1">
                  <c:v>16.359624356586583</c:v>
                </c:pt>
              </c:numCache>
            </c:numRef>
          </c:xVal>
          <c:yVal>
            <c:numLit>
              <c:formatCode>General</c:formatCode>
              <c:ptCount val="2"/>
              <c:pt idx="0">
                <c:v>10</c:v>
              </c:pt>
              <c:pt idx="1">
                <c:v>10</c:v>
              </c:pt>
            </c:numLit>
          </c:yVal>
          <c:smooth val="0"/>
          <c:extLst>
            <c:ext xmlns:c16="http://schemas.microsoft.com/office/drawing/2014/chart" uri="{C3380CC4-5D6E-409C-BE32-E72D297353CC}">
              <c16:uniqueId val="{00000004-CDF6-48E1-A9EE-D76C59E9F3E5}"/>
            </c:ext>
          </c:extLst>
        </c:ser>
        <c:ser>
          <c:idx val="5"/>
          <c:order val="5"/>
          <c:tx>
            <c:v>surv_low</c:v>
          </c:tx>
          <c:spPr>
            <a:ln w="19050" cap="rnd">
              <a:solidFill>
                <a:schemeClr val="tx1"/>
              </a:solidFill>
              <a:round/>
            </a:ln>
            <a:effectLst/>
          </c:spPr>
          <c:marker>
            <c:symbol val="none"/>
          </c:marker>
          <c:xVal>
            <c:numRef>
              <c:f>(UK2014_survey_stats!$B$23,UK2014_survey_stats!$B$23)</c:f>
              <c:numCache>
                <c:formatCode>General</c:formatCode>
                <c:ptCount val="2"/>
                <c:pt idx="0">
                  <c:v>8</c:v>
                </c:pt>
                <c:pt idx="1">
                  <c:v>8</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5-CDF6-48E1-A9EE-D76C59E9F3E5}"/>
            </c:ext>
          </c:extLst>
        </c:ser>
        <c:ser>
          <c:idx val="6"/>
          <c:order val="6"/>
          <c:tx>
            <c:v>surv_high</c:v>
          </c:tx>
          <c:spPr>
            <a:ln w="19050" cap="rnd">
              <a:solidFill>
                <a:schemeClr val="tx1"/>
              </a:solidFill>
              <a:round/>
            </a:ln>
            <a:effectLst/>
          </c:spPr>
          <c:marker>
            <c:symbol val="none"/>
          </c:marker>
          <c:xVal>
            <c:numRef>
              <c:f>(UK2014_survey_stats!$C$23,UK2014_survey_stats!$C$23)</c:f>
              <c:numCache>
                <c:formatCode>General</c:formatCode>
                <c:ptCount val="2"/>
                <c:pt idx="0">
                  <c:v>20</c:v>
                </c:pt>
                <c:pt idx="1">
                  <c:v>20</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6-CDF6-48E1-A9EE-D76C59E9F3E5}"/>
            </c:ext>
          </c:extLst>
        </c:ser>
        <c:ser>
          <c:idx val="7"/>
          <c:order val="7"/>
          <c:tx>
            <c:v>surv_tick_low</c:v>
          </c:tx>
          <c:spPr>
            <a:ln w="19050" cap="rnd">
              <a:solidFill>
                <a:schemeClr val="tx1"/>
              </a:solidFill>
              <a:round/>
            </a:ln>
            <a:effectLst/>
          </c:spPr>
          <c:marker>
            <c:symbol val="none"/>
          </c:marker>
          <c:xVal>
            <c:numRef>
              <c:f>(UK2014_survey_stats!$G$23,UK2014_survey_stats!$B$23)</c:f>
              <c:numCache>
                <c:formatCode>General</c:formatCode>
                <c:ptCount val="2"/>
                <c:pt idx="0">
                  <c:v>12.435988803931863</c:v>
                </c:pt>
                <c:pt idx="1">
                  <c:v>8</c:v>
                </c:pt>
              </c:numCache>
            </c:numRef>
          </c:xVal>
          <c:yVal>
            <c:numLit>
              <c:formatCode>General</c:formatCode>
              <c:ptCount val="2"/>
              <c:pt idx="0">
                <c:v>5</c:v>
              </c:pt>
              <c:pt idx="1">
                <c:v>5</c:v>
              </c:pt>
            </c:numLit>
          </c:yVal>
          <c:smooth val="0"/>
          <c:extLst>
            <c:ext xmlns:c16="http://schemas.microsoft.com/office/drawing/2014/chart" uri="{C3380CC4-5D6E-409C-BE32-E72D297353CC}">
              <c16:uniqueId val="{00000007-CDF6-48E1-A9EE-D76C59E9F3E5}"/>
            </c:ext>
          </c:extLst>
        </c:ser>
        <c:ser>
          <c:idx val="8"/>
          <c:order val="8"/>
          <c:tx>
            <c:v>surv_tick_high</c:v>
          </c:tx>
          <c:spPr>
            <a:ln w="19050" cap="rnd">
              <a:solidFill>
                <a:schemeClr val="tx1"/>
              </a:solidFill>
              <a:round/>
            </a:ln>
            <a:effectLst/>
          </c:spPr>
          <c:marker>
            <c:symbol val="none"/>
          </c:marker>
          <c:xVal>
            <c:numRef>
              <c:f>(UK2014_survey_stats!$H$23,UK2014_survey_stats!$C$23)</c:f>
              <c:numCache>
                <c:formatCode>General</c:formatCode>
                <c:ptCount val="2"/>
                <c:pt idx="0">
                  <c:v>16.359624356586583</c:v>
                </c:pt>
                <c:pt idx="1">
                  <c:v>20</c:v>
                </c:pt>
              </c:numCache>
            </c:numRef>
          </c:xVal>
          <c:yVal>
            <c:numLit>
              <c:formatCode>General</c:formatCode>
              <c:ptCount val="2"/>
              <c:pt idx="0">
                <c:v>5</c:v>
              </c:pt>
              <c:pt idx="1">
                <c:v>5</c:v>
              </c:pt>
            </c:numLit>
          </c:yVal>
          <c:smooth val="0"/>
          <c:extLst>
            <c:ext xmlns:c16="http://schemas.microsoft.com/office/drawing/2014/chart" uri="{C3380CC4-5D6E-409C-BE32-E72D297353CC}">
              <c16:uniqueId val="{00000008-CDF6-48E1-A9EE-D76C59E9F3E5}"/>
            </c:ext>
          </c:extLst>
        </c:ser>
        <c:ser>
          <c:idx val="9"/>
          <c:order val="9"/>
          <c:tx>
            <c:v>spec_low</c:v>
          </c:tx>
          <c:spPr>
            <a:ln w="19050" cap="rnd">
              <a:solidFill>
                <a:schemeClr val="tx1"/>
              </a:solidFill>
              <a:prstDash val="dash"/>
              <a:round/>
            </a:ln>
            <a:effectLst/>
          </c:spPr>
          <c:marker>
            <c:symbol val="none"/>
          </c:marker>
          <c:xVal>
            <c:numRef>
              <c:f>(Sheet1!$B$26,Sheet1!$B$26)</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9-CDF6-48E1-A9EE-D76C59E9F3E5}"/>
            </c:ext>
          </c:extLst>
        </c:ser>
        <c:ser>
          <c:idx val="11"/>
          <c:order val="10"/>
          <c:tx>
            <c:v>spec_max</c:v>
          </c:tx>
          <c:spPr>
            <a:ln w="19050" cap="rnd">
              <a:solidFill>
                <a:schemeClr val="tx1"/>
              </a:solidFill>
              <a:prstDash val="dash"/>
              <a:round/>
            </a:ln>
            <a:effectLst/>
          </c:spPr>
          <c:marker>
            <c:symbol val="none"/>
          </c:marker>
          <c:xVal>
            <c:numRef>
              <c:f>(Sheet1!$C$26,Sheet1!$C$26)</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A-CDF6-48E1-A9EE-D76C59E9F3E5}"/>
            </c:ext>
          </c:extLst>
        </c:ser>
        <c:ser>
          <c:idx val="10"/>
          <c:order val="11"/>
          <c:tx>
            <c:v>spec_high_s</c:v>
          </c:tx>
          <c:spPr>
            <a:ln w="19050" cap="rnd">
              <a:solidFill>
                <a:schemeClr val="tx1"/>
              </a:solidFill>
              <a:prstDash val="dash"/>
              <a:round/>
            </a:ln>
            <a:effectLst/>
          </c:spPr>
          <c:marker>
            <c:symbol val="none"/>
          </c:marker>
          <c:xVal>
            <c:numRef>
              <c:f>(Sheet1!$B$26,Sheet1!$AB$26)</c:f>
              <c:numCache>
                <c:formatCode>General</c:formatCode>
                <c:ptCount val="2"/>
                <c:pt idx="1">
                  <c:v>8</c:v>
                </c:pt>
              </c:numCache>
            </c:numRef>
          </c:xVal>
          <c:yVal>
            <c:numLit>
              <c:formatCode>General</c:formatCode>
              <c:ptCount val="2"/>
              <c:pt idx="0">
                <c:v>5</c:v>
              </c:pt>
              <c:pt idx="1">
                <c:v>5</c:v>
              </c:pt>
            </c:numLit>
          </c:yVal>
          <c:smooth val="0"/>
          <c:extLst>
            <c:ext xmlns:c16="http://schemas.microsoft.com/office/drawing/2014/chart" uri="{C3380CC4-5D6E-409C-BE32-E72D297353CC}">
              <c16:uniqueId val="{0000000B-CDF6-48E1-A9EE-D76C59E9F3E5}"/>
            </c:ext>
          </c:extLst>
        </c:ser>
        <c:ser>
          <c:idx val="12"/>
          <c:order val="12"/>
          <c:tx>
            <c:v>spec_high_s</c:v>
          </c:tx>
          <c:spPr>
            <a:ln w="19050" cap="rnd">
              <a:solidFill>
                <a:schemeClr val="tx1"/>
              </a:solidFill>
              <a:prstDash val="dash"/>
              <a:round/>
            </a:ln>
            <a:effectLst/>
          </c:spPr>
          <c:marker>
            <c:symbol val="none"/>
          </c:marker>
          <c:xVal>
            <c:numRef>
              <c:f>(Sheet1!$C$26,Sheet1!$AC$26)</c:f>
              <c:numCache>
                <c:formatCode>General</c:formatCode>
                <c:ptCount val="2"/>
                <c:pt idx="1">
                  <c:v>20</c:v>
                </c:pt>
              </c:numCache>
            </c:numRef>
          </c:xVal>
          <c:yVal>
            <c:numLit>
              <c:formatCode>General</c:formatCode>
              <c:ptCount val="2"/>
              <c:pt idx="0">
                <c:v>5</c:v>
              </c:pt>
              <c:pt idx="1">
                <c:v>5</c:v>
              </c:pt>
            </c:numLit>
          </c:yVal>
          <c:smooth val="0"/>
          <c:extLst>
            <c:ext xmlns:c16="http://schemas.microsoft.com/office/drawing/2014/chart" uri="{C3380CC4-5D6E-409C-BE32-E72D297353CC}">
              <c16:uniqueId val="{0000000C-CDF6-48E1-A9EE-D76C59E9F3E5}"/>
            </c:ext>
          </c:extLst>
        </c:ser>
        <c:ser>
          <c:idx val="14"/>
          <c:order val="13"/>
          <c:tx>
            <c:v>SAF#2</c:v>
          </c:tx>
          <c:spPr>
            <a:ln w="19050" cap="rnd">
              <a:solidFill>
                <a:schemeClr val="accent3">
                  <a:lumMod val="80000"/>
                  <a:lumOff val="20000"/>
                </a:schemeClr>
              </a:solidFill>
              <a:round/>
            </a:ln>
            <a:effectLst/>
          </c:spPr>
          <c:marker>
            <c:symbol val="square"/>
            <c:size val="20"/>
            <c:spPr>
              <a:solidFill>
                <a:srgbClr val="FF0000"/>
              </a:solidFill>
              <a:ln w="9525">
                <a:noFill/>
              </a:ln>
              <a:effectLst/>
            </c:spPr>
          </c:marker>
          <c:dPt>
            <c:idx val="0"/>
            <c:marker>
              <c:symbol val="diamond"/>
              <c:size val="20"/>
              <c:spPr>
                <a:solidFill>
                  <a:srgbClr val="FF0000"/>
                </a:solidFill>
                <a:ln w="9525">
                  <a:noFill/>
                </a:ln>
                <a:effectLst/>
              </c:spPr>
            </c:marker>
            <c:bubble3D val="0"/>
            <c:extLst>
              <c:ext xmlns:c16="http://schemas.microsoft.com/office/drawing/2014/chart" uri="{C3380CC4-5D6E-409C-BE32-E72D297353CC}">
                <c16:uniqueId val="{0000000D-CDF6-48E1-A9EE-D76C59E9F3E5}"/>
              </c:ext>
            </c:extLst>
          </c:dPt>
          <c:xVal>
            <c:numRef>
              <c:f>Sheet1!$D$26</c:f>
              <c:numCache>
                <c:formatCode>General</c:formatCode>
                <c:ptCount val="1"/>
                <c:pt idx="0">
                  <c:v>0</c:v>
                </c:pt>
              </c:numCache>
            </c:numRef>
          </c:xVal>
          <c:yVal>
            <c:numLit>
              <c:formatCode>General</c:formatCode>
              <c:ptCount val="1"/>
              <c:pt idx="0">
                <c:v>5</c:v>
              </c:pt>
            </c:numLit>
          </c:yVal>
          <c:smooth val="0"/>
          <c:extLst>
            <c:ext xmlns:c16="http://schemas.microsoft.com/office/drawing/2014/chart" uri="{C3380CC4-5D6E-409C-BE32-E72D297353CC}">
              <c16:uniqueId val="{0000000E-CDF6-48E1-A9EE-D76C59E9F3E5}"/>
            </c:ext>
          </c:extLst>
        </c:ser>
        <c:dLbls>
          <c:showLegendKey val="0"/>
          <c:showVal val="0"/>
          <c:showCatName val="0"/>
          <c:showSerName val="0"/>
          <c:showPercent val="0"/>
          <c:showBubbleSize val="0"/>
        </c:dLbls>
        <c:axId val="463562544"/>
        <c:axId val="463563200"/>
      </c:scatterChart>
      <c:valAx>
        <c:axId val="463562544"/>
        <c:scaling>
          <c:orientation val="minMax"/>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2433777881084E-3"/>
          <c:y val="0.10621722846441953"/>
          <c:w val="0.97229973559578131"/>
          <c:h val="0.72898876404494384"/>
        </c:manualLayout>
      </c:layout>
      <c:scatterChart>
        <c:scatterStyle val="lineMarker"/>
        <c:varyColors val="0"/>
        <c:ser>
          <c:idx val="0"/>
          <c:order val="0"/>
          <c:spPr>
            <a:ln w="19050" cap="rnd">
              <a:solidFill>
                <a:schemeClr val="tx1"/>
              </a:solidFill>
              <a:round/>
            </a:ln>
            <a:effectLst/>
          </c:spPr>
          <c:marker>
            <c:symbol val="none"/>
          </c:marker>
          <c:xVal>
            <c:numRef>
              <c:f>(UK2014_survey_stats!$D$24,UK2014_survey_stats!$D$24)</c:f>
              <c:numCache>
                <c:formatCode>General</c:formatCode>
                <c:ptCount val="2"/>
                <c:pt idx="0">
                  <c:v>9.7048853439680958</c:v>
                </c:pt>
                <c:pt idx="1">
                  <c:v>9.7048853439680958</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0-8A56-45C5-92DD-022541AD8E4F}"/>
            </c:ext>
          </c:extLst>
        </c:ser>
        <c:ser>
          <c:idx val="1"/>
          <c:order val="1"/>
          <c:tx>
            <c:v>std_box_1</c:v>
          </c:tx>
          <c:spPr>
            <a:ln w="19050" cap="rnd">
              <a:solidFill>
                <a:schemeClr val="tx1"/>
              </a:solidFill>
              <a:round/>
            </a:ln>
            <a:effectLst/>
          </c:spPr>
          <c:marker>
            <c:symbol val="none"/>
          </c:marker>
          <c:xVal>
            <c:numRef>
              <c:f>(UK2014_survey_stats!$G$24,UK2014_survey_stats!$G$24)</c:f>
              <c:numCache>
                <c:formatCode>General</c:formatCode>
                <c:ptCount val="2"/>
                <c:pt idx="0">
                  <c:v>7.2946533205739224</c:v>
                </c:pt>
                <c:pt idx="1">
                  <c:v>7.2946533205739224</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1-8A56-45C5-92DD-022541AD8E4F}"/>
            </c:ext>
          </c:extLst>
        </c:ser>
        <c:ser>
          <c:idx val="2"/>
          <c:order val="2"/>
          <c:tx>
            <c:v>std2</c:v>
          </c:tx>
          <c:spPr>
            <a:ln w="19050" cap="rnd">
              <a:solidFill>
                <a:schemeClr val="tx1"/>
              </a:solidFill>
              <a:round/>
            </a:ln>
            <a:effectLst/>
          </c:spPr>
          <c:marker>
            <c:symbol val="none"/>
          </c:marker>
          <c:xVal>
            <c:numRef>
              <c:f>(UK2014_survey_stats!$H$24,UK2014_survey_stats!$H$24)</c:f>
              <c:numCache>
                <c:formatCode>General</c:formatCode>
                <c:ptCount val="2"/>
                <c:pt idx="0">
                  <c:v>12.11511736736227</c:v>
                </c:pt>
                <c:pt idx="1">
                  <c:v>12.11511736736227</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2-8A56-45C5-92DD-022541AD8E4F}"/>
            </c:ext>
          </c:extLst>
        </c:ser>
        <c:ser>
          <c:idx val="3"/>
          <c:order val="3"/>
          <c:tx>
            <c:v>std3</c:v>
          </c:tx>
          <c:spPr>
            <a:ln w="19050" cap="rnd">
              <a:solidFill>
                <a:schemeClr val="tx1"/>
              </a:solidFill>
              <a:round/>
            </a:ln>
            <a:effectLst/>
          </c:spPr>
          <c:marker>
            <c:symbol val="none"/>
          </c:marker>
          <c:xVal>
            <c:numRef>
              <c:f>(UK2014_survey_stats!$G$24,UK2014_survey_stats!$H$24)</c:f>
              <c:numCache>
                <c:formatCode>General</c:formatCode>
                <c:ptCount val="2"/>
                <c:pt idx="0">
                  <c:v>7.2946533205739224</c:v>
                </c:pt>
                <c:pt idx="1">
                  <c:v>12.11511736736227</c:v>
                </c:pt>
              </c:numCache>
            </c:numRef>
          </c:xVal>
          <c:yVal>
            <c:numLit>
              <c:formatCode>General</c:formatCode>
              <c:ptCount val="2"/>
              <c:pt idx="0">
                <c:v>0</c:v>
              </c:pt>
              <c:pt idx="1">
                <c:v>0</c:v>
              </c:pt>
            </c:numLit>
          </c:yVal>
          <c:smooth val="0"/>
          <c:extLst>
            <c:ext xmlns:c16="http://schemas.microsoft.com/office/drawing/2014/chart" uri="{C3380CC4-5D6E-409C-BE32-E72D297353CC}">
              <c16:uniqueId val="{00000003-8A56-45C5-92DD-022541AD8E4F}"/>
            </c:ext>
          </c:extLst>
        </c:ser>
        <c:ser>
          <c:idx val="4"/>
          <c:order val="4"/>
          <c:tx>
            <c:v>std4</c:v>
          </c:tx>
          <c:spPr>
            <a:ln w="19050" cap="rnd">
              <a:solidFill>
                <a:schemeClr val="tx1"/>
              </a:solidFill>
              <a:round/>
            </a:ln>
            <a:effectLst/>
          </c:spPr>
          <c:marker>
            <c:symbol val="none"/>
          </c:marker>
          <c:xVal>
            <c:numRef>
              <c:f>(UK2014_survey_stats!$G$24,UK2014_survey_stats!$H$24)</c:f>
              <c:numCache>
                <c:formatCode>General</c:formatCode>
                <c:ptCount val="2"/>
                <c:pt idx="0">
                  <c:v>7.2946533205739224</c:v>
                </c:pt>
                <c:pt idx="1">
                  <c:v>12.11511736736227</c:v>
                </c:pt>
              </c:numCache>
            </c:numRef>
          </c:xVal>
          <c:yVal>
            <c:numLit>
              <c:formatCode>General</c:formatCode>
              <c:ptCount val="2"/>
              <c:pt idx="0">
                <c:v>10</c:v>
              </c:pt>
              <c:pt idx="1">
                <c:v>10</c:v>
              </c:pt>
            </c:numLit>
          </c:yVal>
          <c:smooth val="0"/>
          <c:extLst>
            <c:ext xmlns:c16="http://schemas.microsoft.com/office/drawing/2014/chart" uri="{C3380CC4-5D6E-409C-BE32-E72D297353CC}">
              <c16:uniqueId val="{00000004-8A56-45C5-92DD-022541AD8E4F}"/>
            </c:ext>
          </c:extLst>
        </c:ser>
        <c:ser>
          <c:idx val="5"/>
          <c:order val="5"/>
          <c:tx>
            <c:v>surv_low</c:v>
          </c:tx>
          <c:spPr>
            <a:ln w="19050" cap="rnd">
              <a:solidFill>
                <a:schemeClr val="tx1"/>
              </a:solidFill>
              <a:round/>
            </a:ln>
            <a:effectLst/>
          </c:spPr>
          <c:marker>
            <c:symbol val="none"/>
          </c:marker>
          <c:xVal>
            <c:numRef>
              <c:f>(UK2014_survey_stats!$B$24,UK2014_survey_stats!$B$24)</c:f>
              <c:numCache>
                <c:formatCode>General</c:formatCode>
                <c:ptCount val="2"/>
                <c:pt idx="0">
                  <c:v>7</c:v>
                </c:pt>
                <c:pt idx="1">
                  <c:v>7</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5-8A56-45C5-92DD-022541AD8E4F}"/>
            </c:ext>
          </c:extLst>
        </c:ser>
        <c:ser>
          <c:idx val="6"/>
          <c:order val="6"/>
          <c:tx>
            <c:v>surv_high</c:v>
          </c:tx>
          <c:spPr>
            <a:ln w="19050" cap="rnd">
              <a:solidFill>
                <a:schemeClr val="tx1"/>
              </a:solidFill>
              <a:round/>
            </a:ln>
            <a:effectLst/>
          </c:spPr>
          <c:marker>
            <c:symbol val="none"/>
          </c:marker>
          <c:xVal>
            <c:numRef>
              <c:f>(UK2014_survey_stats!$C$24,UK2014_survey_stats!$C$24)</c:f>
              <c:numCache>
                <c:formatCode>General</c:formatCode>
                <c:ptCount val="2"/>
                <c:pt idx="0">
                  <c:v>17</c:v>
                </c:pt>
                <c:pt idx="1">
                  <c:v>17</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6-8A56-45C5-92DD-022541AD8E4F}"/>
            </c:ext>
          </c:extLst>
        </c:ser>
        <c:ser>
          <c:idx val="7"/>
          <c:order val="7"/>
          <c:tx>
            <c:v>surv_tick_low</c:v>
          </c:tx>
          <c:spPr>
            <a:ln w="19050" cap="rnd">
              <a:solidFill>
                <a:schemeClr val="tx1"/>
              </a:solidFill>
              <a:round/>
            </a:ln>
            <a:effectLst/>
          </c:spPr>
          <c:marker>
            <c:symbol val="none"/>
          </c:marker>
          <c:xVal>
            <c:numRef>
              <c:f>(UK2014_survey_stats!$G$24,UK2014_survey_stats!$B$24)</c:f>
              <c:numCache>
                <c:formatCode>General</c:formatCode>
                <c:ptCount val="2"/>
                <c:pt idx="0">
                  <c:v>7.2946533205739224</c:v>
                </c:pt>
                <c:pt idx="1">
                  <c:v>7</c:v>
                </c:pt>
              </c:numCache>
            </c:numRef>
          </c:xVal>
          <c:yVal>
            <c:numLit>
              <c:formatCode>General</c:formatCode>
              <c:ptCount val="2"/>
              <c:pt idx="0">
                <c:v>5</c:v>
              </c:pt>
              <c:pt idx="1">
                <c:v>5</c:v>
              </c:pt>
            </c:numLit>
          </c:yVal>
          <c:smooth val="0"/>
          <c:extLst>
            <c:ext xmlns:c16="http://schemas.microsoft.com/office/drawing/2014/chart" uri="{C3380CC4-5D6E-409C-BE32-E72D297353CC}">
              <c16:uniqueId val="{00000007-8A56-45C5-92DD-022541AD8E4F}"/>
            </c:ext>
          </c:extLst>
        </c:ser>
        <c:ser>
          <c:idx val="8"/>
          <c:order val="8"/>
          <c:tx>
            <c:v>surv_tick_high</c:v>
          </c:tx>
          <c:spPr>
            <a:ln w="19050" cap="rnd">
              <a:solidFill>
                <a:schemeClr val="tx1"/>
              </a:solidFill>
              <a:round/>
            </a:ln>
            <a:effectLst/>
          </c:spPr>
          <c:marker>
            <c:symbol val="none"/>
          </c:marker>
          <c:xVal>
            <c:numRef>
              <c:f>(UK2014_survey_stats!$H$24,UK2014_survey_stats!$C$24)</c:f>
              <c:numCache>
                <c:formatCode>General</c:formatCode>
                <c:ptCount val="2"/>
                <c:pt idx="0">
                  <c:v>12.11511736736227</c:v>
                </c:pt>
                <c:pt idx="1">
                  <c:v>17</c:v>
                </c:pt>
              </c:numCache>
            </c:numRef>
          </c:xVal>
          <c:yVal>
            <c:numLit>
              <c:formatCode>General</c:formatCode>
              <c:ptCount val="2"/>
              <c:pt idx="0">
                <c:v>5</c:v>
              </c:pt>
              <c:pt idx="1">
                <c:v>5</c:v>
              </c:pt>
            </c:numLit>
          </c:yVal>
          <c:smooth val="0"/>
          <c:extLst>
            <c:ext xmlns:c16="http://schemas.microsoft.com/office/drawing/2014/chart" uri="{C3380CC4-5D6E-409C-BE32-E72D297353CC}">
              <c16:uniqueId val="{00000008-8A56-45C5-92DD-022541AD8E4F}"/>
            </c:ext>
          </c:extLst>
        </c:ser>
        <c:ser>
          <c:idx val="9"/>
          <c:order val="9"/>
          <c:tx>
            <c:v>spec_low</c:v>
          </c:tx>
          <c:spPr>
            <a:ln w="19050" cap="rnd">
              <a:solidFill>
                <a:schemeClr val="tx1"/>
              </a:solidFill>
              <a:prstDash val="dash"/>
              <a:round/>
            </a:ln>
            <a:effectLst/>
          </c:spPr>
          <c:marker>
            <c:symbol val="none"/>
          </c:marker>
          <c:xVal>
            <c:numRef>
              <c:f>(Sheet1!$B$27,Sheet1!$B$27)</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9-8A56-45C5-92DD-022541AD8E4F}"/>
            </c:ext>
          </c:extLst>
        </c:ser>
        <c:ser>
          <c:idx val="11"/>
          <c:order val="10"/>
          <c:tx>
            <c:v>spec_max</c:v>
          </c:tx>
          <c:spPr>
            <a:ln w="19050" cap="rnd">
              <a:solidFill>
                <a:schemeClr val="tx1"/>
              </a:solidFill>
              <a:prstDash val="dash"/>
              <a:round/>
            </a:ln>
            <a:effectLst/>
          </c:spPr>
          <c:marker>
            <c:symbol val="none"/>
          </c:marker>
          <c:xVal>
            <c:numRef>
              <c:f>(Sheet1!$C$27,Sheet1!$C$27)</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A-8A56-45C5-92DD-022541AD8E4F}"/>
            </c:ext>
          </c:extLst>
        </c:ser>
        <c:ser>
          <c:idx val="10"/>
          <c:order val="11"/>
          <c:tx>
            <c:v>spec_high_s</c:v>
          </c:tx>
          <c:spPr>
            <a:ln w="19050" cap="rnd">
              <a:solidFill>
                <a:schemeClr val="tx1"/>
              </a:solidFill>
              <a:prstDash val="dash"/>
              <a:round/>
            </a:ln>
            <a:effectLst/>
          </c:spPr>
          <c:marker>
            <c:symbol val="none"/>
          </c:marker>
          <c:xVal>
            <c:numRef>
              <c:f>(Sheet1!$B$27,Sheet1!$AB$27)</c:f>
              <c:numCache>
                <c:formatCode>General</c:formatCode>
                <c:ptCount val="2"/>
                <c:pt idx="1">
                  <c:v>7</c:v>
                </c:pt>
              </c:numCache>
            </c:numRef>
          </c:xVal>
          <c:yVal>
            <c:numLit>
              <c:formatCode>General</c:formatCode>
              <c:ptCount val="2"/>
              <c:pt idx="0">
                <c:v>5</c:v>
              </c:pt>
              <c:pt idx="1">
                <c:v>5</c:v>
              </c:pt>
            </c:numLit>
          </c:yVal>
          <c:smooth val="0"/>
          <c:extLst>
            <c:ext xmlns:c16="http://schemas.microsoft.com/office/drawing/2014/chart" uri="{C3380CC4-5D6E-409C-BE32-E72D297353CC}">
              <c16:uniqueId val="{0000000B-8A56-45C5-92DD-022541AD8E4F}"/>
            </c:ext>
          </c:extLst>
        </c:ser>
        <c:ser>
          <c:idx val="12"/>
          <c:order val="12"/>
          <c:tx>
            <c:v>spec_high_s</c:v>
          </c:tx>
          <c:spPr>
            <a:ln w="19050" cap="rnd">
              <a:solidFill>
                <a:schemeClr val="tx1"/>
              </a:solidFill>
              <a:prstDash val="dash"/>
              <a:round/>
            </a:ln>
            <a:effectLst/>
          </c:spPr>
          <c:marker>
            <c:symbol val="none"/>
          </c:marker>
          <c:xVal>
            <c:numRef>
              <c:f>(Sheet1!$C$27,Sheet1!$AC$27)</c:f>
              <c:numCache>
                <c:formatCode>General</c:formatCode>
                <c:ptCount val="2"/>
                <c:pt idx="1">
                  <c:v>17</c:v>
                </c:pt>
              </c:numCache>
            </c:numRef>
          </c:xVal>
          <c:yVal>
            <c:numLit>
              <c:formatCode>General</c:formatCode>
              <c:ptCount val="2"/>
              <c:pt idx="0">
                <c:v>5</c:v>
              </c:pt>
              <c:pt idx="1">
                <c:v>5</c:v>
              </c:pt>
            </c:numLit>
          </c:yVal>
          <c:smooth val="0"/>
          <c:extLst>
            <c:ext xmlns:c16="http://schemas.microsoft.com/office/drawing/2014/chart" uri="{C3380CC4-5D6E-409C-BE32-E72D297353CC}">
              <c16:uniqueId val="{0000000C-8A56-45C5-92DD-022541AD8E4F}"/>
            </c:ext>
          </c:extLst>
        </c:ser>
        <c:ser>
          <c:idx val="14"/>
          <c:order val="13"/>
          <c:tx>
            <c:v>SAF#2</c:v>
          </c:tx>
          <c:spPr>
            <a:ln w="19050" cap="rnd">
              <a:solidFill>
                <a:schemeClr val="accent3">
                  <a:lumMod val="80000"/>
                  <a:lumOff val="20000"/>
                </a:schemeClr>
              </a:solidFill>
              <a:round/>
            </a:ln>
            <a:effectLst/>
          </c:spPr>
          <c:marker>
            <c:symbol val="square"/>
            <c:size val="20"/>
            <c:spPr>
              <a:solidFill>
                <a:srgbClr val="FF0000"/>
              </a:solidFill>
              <a:ln w="9525">
                <a:noFill/>
              </a:ln>
              <a:effectLst/>
            </c:spPr>
          </c:marker>
          <c:dPt>
            <c:idx val="0"/>
            <c:marker>
              <c:symbol val="diamond"/>
              <c:size val="20"/>
              <c:spPr>
                <a:solidFill>
                  <a:srgbClr val="FF0000"/>
                </a:solidFill>
                <a:ln w="9525">
                  <a:noFill/>
                </a:ln>
                <a:effectLst/>
              </c:spPr>
            </c:marker>
            <c:bubble3D val="0"/>
            <c:extLst>
              <c:ext xmlns:c16="http://schemas.microsoft.com/office/drawing/2014/chart" uri="{C3380CC4-5D6E-409C-BE32-E72D297353CC}">
                <c16:uniqueId val="{0000000D-8A56-45C5-92DD-022541AD8E4F}"/>
              </c:ext>
            </c:extLst>
          </c:dPt>
          <c:xVal>
            <c:numRef>
              <c:f>Sheet1!$D$27</c:f>
              <c:numCache>
                <c:formatCode>General</c:formatCode>
                <c:ptCount val="1"/>
                <c:pt idx="0">
                  <c:v>0</c:v>
                </c:pt>
              </c:numCache>
            </c:numRef>
          </c:xVal>
          <c:yVal>
            <c:numLit>
              <c:formatCode>General</c:formatCode>
              <c:ptCount val="1"/>
              <c:pt idx="0">
                <c:v>5</c:v>
              </c:pt>
            </c:numLit>
          </c:yVal>
          <c:smooth val="0"/>
          <c:extLst>
            <c:ext xmlns:c16="http://schemas.microsoft.com/office/drawing/2014/chart" uri="{C3380CC4-5D6E-409C-BE32-E72D297353CC}">
              <c16:uniqueId val="{0000000E-8A56-45C5-92DD-022541AD8E4F}"/>
            </c:ext>
          </c:extLst>
        </c:ser>
        <c:dLbls>
          <c:showLegendKey val="0"/>
          <c:showVal val="0"/>
          <c:showCatName val="0"/>
          <c:showSerName val="0"/>
          <c:showPercent val="0"/>
          <c:showBubbleSize val="0"/>
        </c:dLbls>
        <c:axId val="463562544"/>
        <c:axId val="463563200"/>
      </c:scatterChart>
      <c:valAx>
        <c:axId val="463562544"/>
        <c:scaling>
          <c:orientation val="minMax"/>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2433777881084E-3"/>
          <c:y val="0.10621722846441953"/>
          <c:w val="0.97229973559578131"/>
          <c:h val="0.72898876404494384"/>
        </c:manualLayout>
      </c:layout>
      <c:scatterChart>
        <c:scatterStyle val="lineMarker"/>
        <c:varyColors val="0"/>
        <c:ser>
          <c:idx val="0"/>
          <c:order val="0"/>
          <c:spPr>
            <a:ln w="19050" cap="rnd">
              <a:solidFill>
                <a:schemeClr val="tx1"/>
              </a:solidFill>
              <a:round/>
            </a:ln>
            <a:effectLst/>
          </c:spPr>
          <c:marker>
            <c:symbol val="none"/>
          </c:marker>
          <c:xVal>
            <c:numRef>
              <c:f>(UK2014_survey_stats!$D$25,UK2014_survey_stats!$D$25)</c:f>
              <c:numCache>
                <c:formatCode>General</c:formatCode>
                <c:ptCount val="2"/>
                <c:pt idx="0">
                  <c:v>8.4596211365902292</c:v>
                </c:pt>
                <c:pt idx="1">
                  <c:v>8.4596211365902292</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0-89FC-47B7-9592-2EAEB60B2E09}"/>
            </c:ext>
          </c:extLst>
        </c:ser>
        <c:ser>
          <c:idx val="1"/>
          <c:order val="1"/>
          <c:tx>
            <c:v>std_box_1</c:v>
          </c:tx>
          <c:spPr>
            <a:ln w="19050" cap="rnd">
              <a:solidFill>
                <a:schemeClr val="tx1"/>
              </a:solidFill>
              <a:round/>
            </a:ln>
            <a:effectLst/>
          </c:spPr>
          <c:marker>
            <c:symbol val="none"/>
          </c:marker>
          <c:xVal>
            <c:numRef>
              <c:f>(UK2014_survey_stats!$G$25,UK2014_survey_stats!$G$25)</c:f>
              <c:numCache>
                <c:formatCode>General</c:formatCode>
                <c:ptCount val="2"/>
                <c:pt idx="0">
                  <c:v>6.6759255498396968</c:v>
                </c:pt>
                <c:pt idx="1">
                  <c:v>6.6759255498396968</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1-89FC-47B7-9592-2EAEB60B2E09}"/>
            </c:ext>
          </c:extLst>
        </c:ser>
        <c:ser>
          <c:idx val="2"/>
          <c:order val="2"/>
          <c:tx>
            <c:v>std2</c:v>
          </c:tx>
          <c:spPr>
            <a:ln w="19050" cap="rnd">
              <a:solidFill>
                <a:schemeClr val="tx1"/>
              </a:solidFill>
              <a:round/>
            </a:ln>
            <a:effectLst/>
          </c:spPr>
          <c:marker>
            <c:symbol val="none"/>
          </c:marker>
          <c:xVal>
            <c:numRef>
              <c:f>(UK2014_survey_stats!$H$25,UK2014_survey_stats!$H$25)</c:f>
              <c:numCache>
                <c:formatCode>General</c:formatCode>
                <c:ptCount val="2"/>
                <c:pt idx="0">
                  <c:v>10.243316723340762</c:v>
                </c:pt>
                <c:pt idx="1">
                  <c:v>10.243316723340762</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2-89FC-47B7-9592-2EAEB60B2E09}"/>
            </c:ext>
          </c:extLst>
        </c:ser>
        <c:ser>
          <c:idx val="3"/>
          <c:order val="3"/>
          <c:tx>
            <c:v>std3</c:v>
          </c:tx>
          <c:spPr>
            <a:ln w="19050" cap="rnd">
              <a:solidFill>
                <a:schemeClr val="tx1"/>
              </a:solidFill>
              <a:round/>
            </a:ln>
            <a:effectLst/>
          </c:spPr>
          <c:marker>
            <c:symbol val="none"/>
          </c:marker>
          <c:xVal>
            <c:numRef>
              <c:f>(UK2014_survey_stats!$G$25,UK2014_survey_stats!$H$25)</c:f>
              <c:numCache>
                <c:formatCode>General</c:formatCode>
                <c:ptCount val="2"/>
                <c:pt idx="0">
                  <c:v>6.6759255498396968</c:v>
                </c:pt>
                <c:pt idx="1">
                  <c:v>10.243316723340762</c:v>
                </c:pt>
              </c:numCache>
            </c:numRef>
          </c:xVal>
          <c:yVal>
            <c:numLit>
              <c:formatCode>General</c:formatCode>
              <c:ptCount val="2"/>
              <c:pt idx="0">
                <c:v>0</c:v>
              </c:pt>
              <c:pt idx="1">
                <c:v>0</c:v>
              </c:pt>
            </c:numLit>
          </c:yVal>
          <c:smooth val="0"/>
          <c:extLst>
            <c:ext xmlns:c16="http://schemas.microsoft.com/office/drawing/2014/chart" uri="{C3380CC4-5D6E-409C-BE32-E72D297353CC}">
              <c16:uniqueId val="{00000003-89FC-47B7-9592-2EAEB60B2E09}"/>
            </c:ext>
          </c:extLst>
        </c:ser>
        <c:ser>
          <c:idx val="4"/>
          <c:order val="4"/>
          <c:tx>
            <c:v>std4</c:v>
          </c:tx>
          <c:spPr>
            <a:ln w="19050" cap="rnd">
              <a:solidFill>
                <a:schemeClr val="tx1"/>
              </a:solidFill>
              <a:round/>
            </a:ln>
            <a:effectLst/>
          </c:spPr>
          <c:marker>
            <c:symbol val="none"/>
          </c:marker>
          <c:xVal>
            <c:numRef>
              <c:f>(UK2014_survey_stats!$G$25,UK2014_survey_stats!$H$25)</c:f>
              <c:numCache>
                <c:formatCode>General</c:formatCode>
                <c:ptCount val="2"/>
                <c:pt idx="0">
                  <c:v>6.6759255498396968</c:v>
                </c:pt>
                <c:pt idx="1">
                  <c:v>10.243316723340762</c:v>
                </c:pt>
              </c:numCache>
            </c:numRef>
          </c:xVal>
          <c:yVal>
            <c:numLit>
              <c:formatCode>General</c:formatCode>
              <c:ptCount val="2"/>
              <c:pt idx="0">
                <c:v>10</c:v>
              </c:pt>
              <c:pt idx="1">
                <c:v>10</c:v>
              </c:pt>
            </c:numLit>
          </c:yVal>
          <c:smooth val="0"/>
          <c:extLst>
            <c:ext xmlns:c16="http://schemas.microsoft.com/office/drawing/2014/chart" uri="{C3380CC4-5D6E-409C-BE32-E72D297353CC}">
              <c16:uniqueId val="{00000004-89FC-47B7-9592-2EAEB60B2E09}"/>
            </c:ext>
          </c:extLst>
        </c:ser>
        <c:ser>
          <c:idx val="5"/>
          <c:order val="5"/>
          <c:tx>
            <c:v>surv_low</c:v>
          </c:tx>
          <c:spPr>
            <a:ln w="19050" cap="rnd">
              <a:solidFill>
                <a:schemeClr val="tx1"/>
              </a:solidFill>
              <a:round/>
            </a:ln>
            <a:effectLst/>
          </c:spPr>
          <c:marker>
            <c:symbol val="none"/>
          </c:marker>
          <c:xVal>
            <c:numRef>
              <c:f>(UK2014_survey_stats!$B$25,UK2014_survey_stats!$B$25)</c:f>
              <c:numCache>
                <c:formatCode>General</c:formatCode>
                <c:ptCount val="2"/>
                <c:pt idx="0">
                  <c:v>7</c:v>
                </c:pt>
                <c:pt idx="1">
                  <c:v>7</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5-89FC-47B7-9592-2EAEB60B2E09}"/>
            </c:ext>
          </c:extLst>
        </c:ser>
        <c:ser>
          <c:idx val="6"/>
          <c:order val="6"/>
          <c:tx>
            <c:v>surv_high</c:v>
          </c:tx>
          <c:spPr>
            <a:ln w="19050" cap="rnd">
              <a:solidFill>
                <a:schemeClr val="tx1"/>
              </a:solidFill>
              <a:round/>
            </a:ln>
            <a:effectLst/>
          </c:spPr>
          <c:marker>
            <c:symbol val="none"/>
          </c:marker>
          <c:xVal>
            <c:numRef>
              <c:f>(UK2014_survey_stats!$C$25,UK2014_survey_stats!$C$25)</c:f>
              <c:numCache>
                <c:formatCode>General</c:formatCode>
                <c:ptCount val="2"/>
                <c:pt idx="0">
                  <c:v>16</c:v>
                </c:pt>
                <c:pt idx="1">
                  <c:v>16</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6-89FC-47B7-9592-2EAEB60B2E09}"/>
            </c:ext>
          </c:extLst>
        </c:ser>
        <c:ser>
          <c:idx val="7"/>
          <c:order val="7"/>
          <c:tx>
            <c:v>surv_tick_low</c:v>
          </c:tx>
          <c:spPr>
            <a:ln w="19050" cap="rnd">
              <a:solidFill>
                <a:schemeClr val="tx1"/>
              </a:solidFill>
              <a:round/>
            </a:ln>
            <a:effectLst/>
          </c:spPr>
          <c:marker>
            <c:symbol val="none"/>
          </c:marker>
          <c:xVal>
            <c:numRef>
              <c:f>(UK2014_survey_stats!$G$25,UK2014_survey_stats!$B$25)</c:f>
              <c:numCache>
                <c:formatCode>General</c:formatCode>
                <c:ptCount val="2"/>
                <c:pt idx="0">
                  <c:v>6.6759255498396968</c:v>
                </c:pt>
                <c:pt idx="1">
                  <c:v>7</c:v>
                </c:pt>
              </c:numCache>
            </c:numRef>
          </c:xVal>
          <c:yVal>
            <c:numLit>
              <c:formatCode>General</c:formatCode>
              <c:ptCount val="2"/>
              <c:pt idx="0">
                <c:v>5</c:v>
              </c:pt>
              <c:pt idx="1">
                <c:v>5</c:v>
              </c:pt>
            </c:numLit>
          </c:yVal>
          <c:smooth val="0"/>
          <c:extLst>
            <c:ext xmlns:c16="http://schemas.microsoft.com/office/drawing/2014/chart" uri="{C3380CC4-5D6E-409C-BE32-E72D297353CC}">
              <c16:uniqueId val="{00000007-89FC-47B7-9592-2EAEB60B2E09}"/>
            </c:ext>
          </c:extLst>
        </c:ser>
        <c:ser>
          <c:idx val="8"/>
          <c:order val="8"/>
          <c:tx>
            <c:v>surv_tick_high</c:v>
          </c:tx>
          <c:spPr>
            <a:ln w="19050" cap="rnd">
              <a:solidFill>
                <a:schemeClr val="tx1"/>
              </a:solidFill>
              <a:round/>
            </a:ln>
            <a:effectLst/>
          </c:spPr>
          <c:marker>
            <c:symbol val="none"/>
          </c:marker>
          <c:xVal>
            <c:numRef>
              <c:f>(UK2014_survey_stats!$H$25,UK2014_survey_stats!$C$25)</c:f>
              <c:numCache>
                <c:formatCode>General</c:formatCode>
                <c:ptCount val="2"/>
                <c:pt idx="0">
                  <c:v>10.243316723340762</c:v>
                </c:pt>
                <c:pt idx="1">
                  <c:v>16</c:v>
                </c:pt>
              </c:numCache>
            </c:numRef>
          </c:xVal>
          <c:yVal>
            <c:numLit>
              <c:formatCode>General</c:formatCode>
              <c:ptCount val="2"/>
              <c:pt idx="0">
                <c:v>5</c:v>
              </c:pt>
              <c:pt idx="1">
                <c:v>5</c:v>
              </c:pt>
            </c:numLit>
          </c:yVal>
          <c:smooth val="0"/>
          <c:extLst>
            <c:ext xmlns:c16="http://schemas.microsoft.com/office/drawing/2014/chart" uri="{C3380CC4-5D6E-409C-BE32-E72D297353CC}">
              <c16:uniqueId val="{00000008-89FC-47B7-9592-2EAEB60B2E09}"/>
            </c:ext>
          </c:extLst>
        </c:ser>
        <c:ser>
          <c:idx val="9"/>
          <c:order val="9"/>
          <c:tx>
            <c:v>spec_low</c:v>
          </c:tx>
          <c:spPr>
            <a:ln w="19050" cap="rnd">
              <a:solidFill>
                <a:schemeClr val="tx1"/>
              </a:solidFill>
              <a:prstDash val="dash"/>
              <a:round/>
            </a:ln>
            <a:effectLst/>
          </c:spPr>
          <c:marker>
            <c:symbol val="none"/>
          </c:marker>
          <c:xVal>
            <c:numRef>
              <c:f>(Sheet1!$B$28,Sheet1!$B$28)</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9-89FC-47B7-9592-2EAEB60B2E09}"/>
            </c:ext>
          </c:extLst>
        </c:ser>
        <c:ser>
          <c:idx val="11"/>
          <c:order val="10"/>
          <c:tx>
            <c:v>spec_max</c:v>
          </c:tx>
          <c:spPr>
            <a:ln w="19050" cap="rnd">
              <a:solidFill>
                <a:schemeClr val="tx1"/>
              </a:solidFill>
              <a:prstDash val="dash"/>
              <a:round/>
            </a:ln>
            <a:effectLst/>
          </c:spPr>
          <c:marker>
            <c:symbol val="none"/>
          </c:marker>
          <c:xVal>
            <c:numRef>
              <c:f>(Sheet1!$C$28,Sheet1!$C$28)</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A-89FC-47B7-9592-2EAEB60B2E09}"/>
            </c:ext>
          </c:extLst>
        </c:ser>
        <c:ser>
          <c:idx val="10"/>
          <c:order val="11"/>
          <c:tx>
            <c:v>spec_high_s</c:v>
          </c:tx>
          <c:spPr>
            <a:ln w="19050" cap="rnd">
              <a:solidFill>
                <a:schemeClr val="tx1"/>
              </a:solidFill>
              <a:prstDash val="dash"/>
              <a:round/>
            </a:ln>
            <a:effectLst/>
          </c:spPr>
          <c:marker>
            <c:symbol val="none"/>
          </c:marker>
          <c:xVal>
            <c:numRef>
              <c:f>(Sheet1!$B$28,Sheet1!$AB$28)</c:f>
              <c:numCache>
                <c:formatCode>General</c:formatCode>
                <c:ptCount val="2"/>
                <c:pt idx="1">
                  <c:v>7</c:v>
                </c:pt>
              </c:numCache>
            </c:numRef>
          </c:xVal>
          <c:yVal>
            <c:numLit>
              <c:formatCode>General</c:formatCode>
              <c:ptCount val="2"/>
              <c:pt idx="0">
                <c:v>5</c:v>
              </c:pt>
              <c:pt idx="1">
                <c:v>5</c:v>
              </c:pt>
            </c:numLit>
          </c:yVal>
          <c:smooth val="0"/>
          <c:extLst>
            <c:ext xmlns:c16="http://schemas.microsoft.com/office/drawing/2014/chart" uri="{C3380CC4-5D6E-409C-BE32-E72D297353CC}">
              <c16:uniqueId val="{0000000B-89FC-47B7-9592-2EAEB60B2E09}"/>
            </c:ext>
          </c:extLst>
        </c:ser>
        <c:ser>
          <c:idx val="12"/>
          <c:order val="12"/>
          <c:tx>
            <c:v>spec_high_s</c:v>
          </c:tx>
          <c:spPr>
            <a:ln w="19050" cap="rnd">
              <a:solidFill>
                <a:schemeClr val="tx1"/>
              </a:solidFill>
              <a:prstDash val="dash"/>
              <a:round/>
            </a:ln>
            <a:effectLst/>
          </c:spPr>
          <c:marker>
            <c:symbol val="none"/>
          </c:marker>
          <c:xVal>
            <c:numRef>
              <c:f>(Sheet1!$C$28,Sheet1!$AC$28)</c:f>
              <c:numCache>
                <c:formatCode>General</c:formatCode>
                <c:ptCount val="2"/>
                <c:pt idx="1">
                  <c:v>16</c:v>
                </c:pt>
              </c:numCache>
            </c:numRef>
          </c:xVal>
          <c:yVal>
            <c:numLit>
              <c:formatCode>General</c:formatCode>
              <c:ptCount val="2"/>
              <c:pt idx="0">
                <c:v>5</c:v>
              </c:pt>
              <c:pt idx="1">
                <c:v>5</c:v>
              </c:pt>
            </c:numLit>
          </c:yVal>
          <c:smooth val="0"/>
          <c:extLst>
            <c:ext xmlns:c16="http://schemas.microsoft.com/office/drawing/2014/chart" uri="{C3380CC4-5D6E-409C-BE32-E72D297353CC}">
              <c16:uniqueId val="{0000000C-89FC-47B7-9592-2EAEB60B2E09}"/>
            </c:ext>
          </c:extLst>
        </c:ser>
        <c:ser>
          <c:idx val="14"/>
          <c:order val="13"/>
          <c:tx>
            <c:v>SAF#2</c:v>
          </c:tx>
          <c:spPr>
            <a:ln w="19050" cap="rnd">
              <a:solidFill>
                <a:schemeClr val="accent3">
                  <a:lumMod val="80000"/>
                  <a:lumOff val="20000"/>
                </a:schemeClr>
              </a:solidFill>
              <a:round/>
            </a:ln>
            <a:effectLst/>
          </c:spPr>
          <c:marker>
            <c:symbol val="square"/>
            <c:size val="20"/>
            <c:spPr>
              <a:solidFill>
                <a:srgbClr val="FF0000"/>
              </a:solidFill>
              <a:ln w="9525">
                <a:noFill/>
              </a:ln>
              <a:effectLst/>
            </c:spPr>
          </c:marker>
          <c:dPt>
            <c:idx val="0"/>
            <c:marker>
              <c:symbol val="diamond"/>
              <c:size val="20"/>
              <c:spPr>
                <a:solidFill>
                  <a:srgbClr val="FF0000"/>
                </a:solidFill>
                <a:ln w="9525">
                  <a:noFill/>
                </a:ln>
                <a:effectLst/>
              </c:spPr>
            </c:marker>
            <c:bubble3D val="0"/>
            <c:extLst>
              <c:ext xmlns:c16="http://schemas.microsoft.com/office/drawing/2014/chart" uri="{C3380CC4-5D6E-409C-BE32-E72D297353CC}">
                <c16:uniqueId val="{0000000D-89FC-47B7-9592-2EAEB60B2E09}"/>
              </c:ext>
            </c:extLst>
          </c:dPt>
          <c:xVal>
            <c:numRef>
              <c:f>Sheet1!$D$28</c:f>
              <c:numCache>
                <c:formatCode>General</c:formatCode>
                <c:ptCount val="1"/>
                <c:pt idx="0">
                  <c:v>0</c:v>
                </c:pt>
              </c:numCache>
            </c:numRef>
          </c:xVal>
          <c:yVal>
            <c:numLit>
              <c:formatCode>General</c:formatCode>
              <c:ptCount val="1"/>
              <c:pt idx="0">
                <c:v>5</c:v>
              </c:pt>
            </c:numLit>
          </c:yVal>
          <c:smooth val="0"/>
          <c:extLst>
            <c:ext xmlns:c16="http://schemas.microsoft.com/office/drawing/2014/chart" uri="{C3380CC4-5D6E-409C-BE32-E72D297353CC}">
              <c16:uniqueId val="{0000000E-89FC-47B7-9592-2EAEB60B2E09}"/>
            </c:ext>
          </c:extLst>
        </c:ser>
        <c:dLbls>
          <c:showLegendKey val="0"/>
          <c:showVal val="0"/>
          <c:showCatName val="0"/>
          <c:showSerName val="0"/>
          <c:showPercent val="0"/>
          <c:showBubbleSize val="0"/>
        </c:dLbls>
        <c:axId val="463562544"/>
        <c:axId val="463563200"/>
      </c:scatterChart>
      <c:valAx>
        <c:axId val="463562544"/>
        <c:scaling>
          <c:orientation val="minMax"/>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2433777881084E-3"/>
          <c:y val="0.10621722846441953"/>
          <c:w val="0.97229973559578131"/>
          <c:h val="0.72898876404494384"/>
        </c:manualLayout>
      </c:layout>
      <c:scatterChart>
        <c:scatterStyle val="lineMarker"/>
        <c:varyColors val="0"/>
        <c:ser>
          <c:idx val="0"/>
          <c:order val="0"/>
          <c:spPr>
            <a:ln w="19050" cap="rnd">
              <a:solidFill>
                <a:schemeClr val="tx1"/>
              </a:solidFill>
              <a:round/>
            </a:ln>
            <a:effectLst/>
          </c:spPr>
          <c:marker>
            <c:symbol val="none"/>
          </c:marker>
          <c:xVal>
            <c:numRef>
              <c:f>(UK2014_survey_stats!$D$26,UK2014_survey_stats!$D$26)</c:f>
              <c:numCache>
                <c:formatCode>General</c:formatCode>
                <c:ptCount val="2"/>
                <c:pt idx="0">
                  <c:v>7.9591226321036892</c:v>
                </c:pt>
                <c:pt idx="1">
                  <c:v>7.9591226321036892</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0-71E0-494A-8DF4-E95695769F6F}"/>
            </c:ext>
          </c:extLst>
        </c:ser>
        <c:ser>
          <c:idx val="1"/>
          <c:order val="1"/>
          <c:tx>
            <c:v>std_box_1</c:v>
          </c:tx>
          <c:spPr>
            <a:ln w="19050" cap="rnd">
              <a:solidFill>
                <a:schemeClr val="tx1"/>
              </a:solidFill>
              <a:round/>
            </a:ln>
            <a:effectLst/>
          </c:spPr>
          <c:marker>
            <c:symbol val="none"/>
          </c:marker>
          <c:xVal>
            <c:numRef>
              <c:f>(UK2014_survey_stats!$G$26,UK2014_survey_stats!$G$26)</c:f>
              <c:numCache>
                <c:formatCode>General</c:formatCode>
                <c:ptCount val="2"/>
                <c:pt idx="0">
                  <c:v>6.565745608707557</c:v>
                </c:pt>
                <c:pt idx="1">
                  <c:v>6.565745608707557</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1-71E0-494A-8DF4-E95695769F6F}"/>
            </c:ext>
          </c:extLst>
        </c:ser>
        <c:ser>
          <c:idx val="2"/>
          <c:order val="2"/>
          <c:tx>
            <c:v>std2</c:v>
          </c:tx>
          <c:spPr>
            <a:ln w="19050" cap="rnd">
              <a:solidFill>
                <a:schemeClr val="tx1"/>
              </a:solidFill>
              <a:round/>
            </a:ln>
            <a:effectLst/>
          </c:spPr>
          <c:marker>
            <c:symbol val="none"/>
          </c:marker>
          <c:xVal>
            <c:numRef>
              <c:f>(UK2014_survey_stats!$H$26,UK2014_survey_stats!$H$26)</c:f>
              <c:numCache>
                <c:formatCode>General</c:formatCode>
                <c:ptCount val="2"/>
                <c:pt idx="0">
                  <c:v>9.3524996554998214</c:v>
                </c:pt>
                <c:pt idx="1">
                  <c:v>9.3524996554998214</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2-71E0-494A-8DF4-E95695769F6F}"/>
            </c:ext>
          </c:extLst>
        </c:ser>
        <c:ser>
          <c:idx val="3"/>
          <c:order val="3"/>
          <c:tx>
            <c:v>std3</c:v>
          </c:tx>
          <c:spPr>
            <a:ln w="19050" cap="rnd">
              <a:solidFill>
                <a:schemeClr val="tx1"/>
              </a:solidFill>
              <a:round/>
            </a:ln>
            <a:effectLst/>
          </c:spPr>
          <c:marker>
            <c:symbol val="none"/>
          </c:marker>
          <c:xVal>
            <c:numRef>
              <c:f>(UK2014_survey_stats!$G$26,UK2014_survey_stats!$H$26)</c:f>
              <c:numCache>
                <c:formatCode>General</c:formatCode>
                <c:ptCount val="2"/>
                <c:pt idx="0">
                  <c:v>6.565745608707557</c:v>
                </c:pt>
                <c:pt idx="1">
                  <c:v>9.3524996554998214</c:v>
                </c:pt>
              </c:numCache>
            </c:numRef>
          </c:xVal>
          <c:yVal>
            <c:numLit>
              <c:formatCode>General</c:formatCode>
              <c:ptCount val="2"/>
              <c:pt idx="0">
                <c:v>0</c:v>
              </c:pt>
              <c:pt idx="1">
                <c:v>0</c:v>
              </c:pt>
            </c:numLit>
          </c:yVal>
          <c:smooth val="0"/>
          <c:extLst>
            <c:ext xmlns:c16="http://schemas.microsoft.com/office/drawing/2014/chart" uri="{C3380CC4-5D6E-409C-BE32-E72D297353CC}">
              <c16:uniqueId val="{00000003-71E0-494A-8DF4-E95695769F6F}"/>
            </c:ext>
          </c:extLst>
        </c:ser>
        <c:ser>
          <c:idx val="4"/>
          <c:order val="4"/>
          <c:tx>
            <c:v>std4</c:v>
          </c:tx>
          <c:spPr>
            <a:ln w="19050" cap="rnd">
              <a:solidFill>
                <a:schemeClr val="tx1"/>
              </a:solidFill>
              <a:round/>
            </a:ln>
            <a:effectLst/>
          </c:spPr>
          <c:marker>
            <c:symbol val="none"/>
          </c:marker>
          <c:xVal>
            <c:numRef>
              <c:f>(UK2014_survey_stats!$G$26,UK2014_survey_stats!$H$26)</c:f>
              <c:numCache>
                <c:formatCode>General</c:formatCode>
                <c:ptCount val="2"/>
                <c:pt idx="0">
                  <c:v>6.565745608707557</c:v>
                </c:pt>
                <c:pt idx="1">
                  <c:v>9.3524996554998214</c:v>
                </c:pt>
              </c:numCache>
            </c:numRef>
          </c:xVal>
          <c:yVal>
            <c:numLit>
              <c:formatCode>General</c:formatCode>
              <c:ptCount val="2"/>
              <c:pt idx="0">
                <c:v>10</c:v>
              </c:pt>
              <c:pt idx="1">
                <c:v>10</c:v>
              </c:pt>
            </c:numLit>
          </c:yVal>
          <c:smooth val="0"/>
          <c:extLst>
            <c:ext xmlns:c16="http://schemas.microsoft.com/office/drawing/2014/chart" uri="{C3380CC4-5D6E-409C-BE32-E72D297353CC}">
              <c16:uniqueId val="{00000004-71E0-494A-8DF4-E95695769F6F}"/>
            </c:ext>
          </c:extLst>
        </c:ser>
        <c:ser>
          <c:idx val="5"/>
          <c:order val="5"/>
          <c:tx>
            <c:v>surv_low</c:v>
          </c:tx>
          <c:spPr>
            <a:ln w="19050" cap="rnd">
              <a:solidFill>
                <a:schemeClr val="tx1"/>
              </a:solidFill>
              <a:round/>
            </a:ln>
            <a:effectLst/>
          </c:spPr>
          <c:marker>
            <c:symbol val="none"/>
          </c:marker>
          <c:xVal>
            <c:numRef>
              <c:f>(UK2014_survey_stats!$B$26,UK2014_survey_stats!$B$26)</c:f>
              <c:numCache>
                <c:formatCode>General</c:formatCode>
                <c:ptCount val="2"/>
                <c:pt idx="0">
                  <c:v>7</c:v>
                </c:pt>
                <c:pt idx="1">
                  <c:v>7</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5-71E0-494A-8DF4-E95695769F6F}"/>
            </c:ext>
          </c:extLst>
        </c:ser>
        <c:ser>
          <c:idx val="6"/>
          <c:order val="6"/>
          <c:tx>
            <c:v>surv_high</c:v>
          </c:tx>
          <c:spPr>
            <a:ln w="19050" cap="rnd">
              <a:solidFill>
                <a:schemeClr val="tx1"/>
              </a:solidFill>
              <a:round/>
            </a:ln>
            <a:effectLst/>
          </c:spPr>
          <c:marker>
            <c:symbol val="none"/>
          </c:marker>
          <c:xVal>
            <c:numRef>
              <c:f>(UK2014_survey_stats!$C$26,UK2014_survey_stats!$C$26)</c:f>
              <c:numCache>
                <c:formatCode>General</c:formatCode>
                <c:ptCount val="2"/>
                <c:pt idx="0">
                  <c:v>15</c:v>
                </c:pt>
                <c:pt idx="1">
                  <c:v>15</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6-71E0-494A-8DF4-E95695769F6F}"/>
            </c:ext>
          </c:extLst>
        </c:ser>
        <c:ser>
          <c:idx val="7"/>
          <c:order val="7"/>
          <c:tx>
            <c:v>surv_tick_low</c:v>
          </c:tx>
          <c:spPr>
            <a:ln w="19050" cap="rnd">
              <a:solidFill>
                <a:schemeClr val="tx1"/>
              </a:solidFill>
              <a:round/>
            </a:ln>
            <a:effectLst/>
          </c:spPr>
          <c:marker>
            <c:symbol val="none"/>
          </c:marker>
          <c:xVal>
            <c:numRef>
              <c:f>(UK2014_survey_stats!$G$26,UK2014_survey_stats!$B$26)</c:f>
              <c:numCache>
                <c:formatCode>General</c:formatCode>
                <c:ptCount val="2"/>
                <c:pt idx="0">
                  <c:v>6.565745608707557</c:v>
                </c:pt>
                <c:pt idx="1">
                  <c:v>7</c:v>
                </c:pt>
              </c:numCache>
            </c:numRef>
          </c:xVal>
          <c:yVal>
            <c:numLit>
              <c:formatCode>General</c:formatCode>
              <c:ptCount val="2"/>
              <c:pt idx="0">
                <c:v>5</c:v>
              </c:pt>
              <c:pt idx="1">
                <c:v>5</c:v>
              </c:pt>
            </c:numLit>
          </c:yVal>
          <c:smooth val="0"/>
          <c:extLst>
            <c:ext xmlns:c16="http://schemas.microsoft.com/office/drawing/2014/chart" uri="{C3380CC4-5D6E-409C-BE32-E72D297353CC}">
              <c16:uniqueId val="{00000007-71E0-494A-8DF4-E95695769F6F}"/>
            </c:ext>
          </c:extLst>
        </c:ser>
        <c:ser>
          <c:idx val="8"/>
          <c:order val="8"/>
          <c:tx>
            <c:v>surv_tick_high</c:v>
          </c:tx>
          <c:spPr>
            <a:ln w="19050" cap="rnd">
              <a:solidFill>
                <a:schemeClr val="tx1"/>
              </a:solidFill>
              <a:round/>
            </a:ln>
            <a:effectLst/>
          </c:spPr>
          <c:marker>
            <c:symbol val="none"/>
          </c:marker>
          <c:xVal>
            <c:numRef>
              <c:f>(UK2014_survey_stats!$H$26,UK2014_survey_stats!$C$26)</c:f>
              <c:numCache>
                <c:formatCode>General</c:formatCode>
                <c:ptCount val="2"/>
                <c:pt idx="0">
                  <c:v>9.3524996554998214</c:v>
                </c:pt>
                <c:pt idx="1">
                  <c:v>15</c:v>
                </c:pt>
              </c:numCache>
            </c:numRef>
          </c:xVal>
          <c:yVal>
            <c:numLit>
              <c:formatCode>General</c:formatCode>
              <c:ptCount val="2"/>
              <c:pt idx="0">
                <c:v>5</c:v>
              </c:pt>
              <c:pt idx="1">
                <c:v>5</c:v>
              </c:pt>
            </c:numLit>
          </c:yVal>
          <c:smooth val="0"/>
          <c:extLst>
            <c:ext xmlns:c16="http://schemas.microsoft.com/office/drawing/2014/chart" uri="{C3380CC4-5D6E-409C-BE32-E72D297353CC}">
              <c16:uniqueId val="{00000008-71E0-494A-8DF4-E95695769F6F}"/>
            </c:ext>
          </c:extLst>
        </c:ser>
        <c:ser>
          <c:idx val="9"/>
          <c:order val="9"/>
          <c:tx>
            <c:v>spec_low</c:v>
          </c:tx>
          <c:spPr>
            <a:ln w="19050" cap="rnd">
              <a:solidFill>
                <a:schemeClr val="tx1"/>
              </a:solidFill>
              <a:prstDash val="dash"/>
              <a:round/>
            </a:ln>
            <a:effectLst/>
          </c:spPr>
          <c:marker>
            <c:symbol val="none"/>
          </c:marker>
          <c:xVal>
            <c:numRef>
              <c:f>(Sheet1!$B$29,Sheet1!$B$29)</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9-71E0-494A-8DF4-E95695769F6F}"/>
            </c:ext>
          </c:extLst>
        </c:ser>
        <c:ser>
          <c:idx val="11"/>
          <c:order val="10"/>
          <c:tx>
            <c:v>spec_max</c:v>
          </c:tx>
          <c:spPr>
            <a:ln w="19050" cap="rnd">
              <a:solidFill>
                <a:schemeClr val="tx1"/>
              </a:solidFill>
              <a:prstDash val="dash"/>
              <a:round/>
            </a:ln>
            <a:effectLst/>
          </c:spPr>
          <c:marker>
            <c:symbol val="none"/>
          </c:marker>
          <c:xVal>
            <c:numRef>
              <c:f>(Sheet1!$C$29,Sheet1!$C$29)</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A-71E0-494A-8DF4-E95695769F6F}"/>
            </c:ext>
          </c:extLst>
        </c:ser>
        <c:ser>
          <c:idx val="10"/>
          <c:order val="11"/>
          <c:tx>
            <c:v>spec_high_s</c:v>
          </c:tx>
          <c:spPr>
            <a:ln w="19050" cap="rnd">
              <a:solidFill>
                <a:schemeClr val="tx1"/>
              </a:solidFill>
              <a:prstDash val="dash"/>
              <a:round/>
            </a:ln>
            <a:effectLst/>
          </c:spPr>
          <c:marker>
            <c:symbol val="none"/>
          </c:marker>
          <c:xVal>
            <c:numRef>
              <c:f>(Sheet1!$B$29,Sheet1!$AB$29)</c:f>
              <c:numCache>
                <c:formatCode>General</c:formatCode>
                <c:ptCount val="2"/>
                <c:pt idx="1">
                  <c:v>7</c:v>
                </c:pt>
              </c:numCache>
            </c:numRef>
          </c:xVal>
          <c:yVal>
            <c:numLit>
              <c:formatCode>General</c:formatCode>
              <c:ptCount val="2"/>
              <c:pt idx="0">
                <c:v>5</c:v>
              </c:pt>
              <c:pt idx="1">
                <c:v>5</c:v>
              </c:pt>
            </c:numLit>
          </c:yVal>
          <c:smooth val="0"/>
          <c:extLst>
            <c:ext xmlns:c16="http://schemas.microsoft.com/office/drawing/2014/chart" uri="{C3380CC4-5D6E-409C-BE32-E72D297353CC}">
              <c16:uniqueId val="{0000000B-71E0-494A-8DF4-E95695769F6F}"/>
            </c:ext>
          </c:extLst>
        </c:ser>
        <c:ser>
          <c:idx val="12"/>
          <c:order val="12"/>
          <c:tx>
            <c:v>spec_high_s</c:v>
          </c:tx>
          <c:spPr>
            <a:ln w="19050" cap="rnd">
              <a:solidFill>
                <a:schemeClr val="tx1"/>
              </a:solidFill>
              <a:prstDash val="dash"/>
              <a:round/>
            </a:ln>
            <a:effectLst/>
          </c:spPr>
          <c:marker>
            <c:symbol val="none"/>
          </c:marker>
          <c:xVal>
            <c:numRef>
              <c:f>(Sheet1!$C$29,Sheet1!$AC$29)</c:f>
              <c:numCache>
                <c:formatCode>General</c:formatCode>
                <c:ptCount val="2"/>
                <c:pt idx="1">
                  <c:v>15</c:v>
                </c:pt>
              </c:numCache>
            </c:numRef>
          </c:xVal>
          <c:yVal>
            <c:numLit>
              <c:formatCode>General</c:formatCode>
              <c:ptCount val="2"/>
              <c:pt idx="0">
                <c:v>5</c:v>
              </c:pt>
              <c:pt idx="1">
                <c:v>5</c:v>
              </c:pt>
            </c:numLit>
          </c:yVal>
          <c:smooth val="0"/>
          <c:extLst>
            <c:ext xmlns:c16="http://schemas.microsoft.com/office/drawing/2014/chart" uri="{C3380CC4-5D6E-409C-BE32-E72D297353CC}">
              <c16:uniqueId val="{0000000C-71E0-494A-8DF4-E95695769F6F}"/>
            </c:ext>
          </c:extLst>
        </c:ser>
        <c:ser>
          <c:idx val="14"/>
          <c:order val="13"/>
          <c:tx>
            <c:v>SAF#2</c:v>
          </c:tx>
          <c:spPr>
            <a:ln w="19050" cap="rnd">
              <a:solidFill>
                <a:schemeClr val="accent3">
                  <a:lumMod val="80000"/>
                  <a:lumOff val="20000"/>
                </a:schemeClr>
              </a:solidFill>
              <a:round/>
            </a:ln>
            <a:effectLst/>
          </c:spPr>
          <c:marker>
            <c:symbol val="square"/>
            <c:size val="20"/>
            <c:spPr>
              <a:solidFill>
                <a:srgbClr val="FF0000"/>
              </a:solidFill>
              <a:ln w="9525">
                <a:noFill/>
              </a:ln>
              <a:effectLst/>
            </c:spPr>
          </c:marker>
          <c:dPt>
            <c:idx val="0"/>
            <c:marker>
              <c:symbol val="diamond"/>
              <c:size val="20"/>
              <c:spPr>
                <a:solidFill>
                  <a:srgbClr val="FF0000"/>
                </a:solidFill>
                <a:ln w="9525">
                  <a:noFill/>
                </a:ln>
                <a:effectLst/>
              </c:spPr>
            </c:marker>
            <c:bubble3D val="0"/>
            <c:extLst>
              <c:ext xmlns:c16="http://schemas.microsoft.com/office/drawing/2014/chart" uri="{C3380CC4-5D6E-409C-BE32-E72D297353CC}">
                <c16:uniqueId val="{0000000D-71E0-494A-8DF4-E95695769F6F}"/>
              </c:ext>
            </c:extLst>
          </c:dPt>
          <c:xVal>
            <c:numRef>
              <c:f>Sheet1!$D$29</c:f>
              <c:numCache>
                <c:formatCode>General</c:formatCode>
                <c:ptCount val="1"/>
                <c:pt idx="0">
                  <c:v>0</c:v>
                </c:pt>
              </c:numCache>
            </c:numRef>
          </c:xVal>
          <c:yVal>
            <c:numLit>
              <c:formatCode>General</c:formatCode>
              <c:ptCount val="1"/>
              <c:pt idx="0">
                <c:v>5</c:v>
              </c:pt>
            </c:numLit>
          </c:yVal>
          <c:smooth val="0"/>
          <c:extLst>
            <c:ext xmlns:c16="http://schemas.microsoft.com/office/drawing/2014/chart" uri="{C3380CC4-5D6E-409C-BE32-E72D297353CC}">
              <c16:uniqueId val="{0000000E-71E0-494A-8DF4-E95695769F6F}"/>
            </c:ext>
          </c:extLst>
        </c:ser>
        <c:dLbls>
          <c:showLegendKey val="0"/>
          <c:showVal val="0"/>
          <c:showCatName val="0"/>
          <c:showSerName val="0"/>
          <c:showPercent val="0"/>
          <c:showBubbleSize val="0"/>
        </c:dLbls>
        <c:axId val="463562544"/>
        <c:axId val="463563200"/>
      </c:scatterChart>
      <c:valAx>
        <c:axId val="463562544"/>
        <c:scaling>
          <c:orientation val="minMax"/>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2433777881084E-3"/>
          <c:y val="0.10621722846441953"/>
          <c:w val="0.97229973559578131"/>
          <c:h val="0.72898876404494384"/>
        </c:manualLayout>
      </c:layout>
      <c:scatterChart>
        <c:scatterStyle val="lineMarker"/>
        <c:varyColors val="0"/>
        <c:ser>
          <c:idx val="0"/>
          <c:order val="0"/>
          <c:spPr>
            <a:ln w="19050" cap="rnd">
              <a:solidFill>
                <a:schemeClr val="tx1"/>
              </a:solidFill>
              <a:round/>
            </a:ln>
            <a:effectLst/>
          </c:spPr>
          <c:marker>
            <c:symbol val="none"/>
          </c:marker>
          <c:xVal>
            <c:numRef>
              <c:f>(UK2014_survey_stats!$D$27,UK2014_survey_stats!$D$27)</c:f>
              <c:numCache>
                <c:formatCode>General</c:formatCode>
                <c:ptCount val="2"/>
                <c:pt idx="0">
                  <c:v>7.5563310069790628</c:v>
                </c:pt>
                <c:pt idx="1">
                  <c:v>7.5563310069790628</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0-0103-49C3-9CA0-67EFF62DDAC1}"/>
            </c:ext>
          </c:extLst>
        </c:ser>
        <c:ser>
          <c:idx val="1"/>
          <c:order val="1"/>
          <c:tx>
            <c:v>std_box_1</c:v>
          </c:tx>
          <c:spPr>
            <a:ln w="19050" cap="rnd">
              <a:solidFill>
                <a:schemeClr val="tx1"/>
              </a:solidFill>
              <a:round/>
            </a:ln>
            <a:effectLst/>
          </c:spPr>
          <c:marker>
            <c:symbol val="none"/>
          </c:marker>
          <c:xVal>
            <c:numRef>
              <c:f>(UK2014_survey_stats!$G$27,UK2014_survey_stats!$G$27)</c:f>
              <c:numCache>
                <c:formatCode>General</c:formatCode>
                <c:ptCount val="2"/>
                <c:pt idx="0">
                  <c:v>6.540225752371863</c:v>
                </c:pt>
                <c:pt idx="1">
                  <c:v>6.540225752371863</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1-0103-49C3-9CA0-67EFF62DDAC1}"/>
            </c:ext>
          </c:extLst>
        </c:ser>
        <c:ser>
          <c:idx val="2"/>
          <c:order val="2"/>
          <c:tx>
            <c:v>std2</c:v>
          </c:tx>
          <c:spPr>
            <a:ln w="19050" cap="rnd">
              <a:solidFill>
                <a:schemeClr val="tx1"/>
              </a:solidFill>
              <a:round/>
            </a:ln>
            <a:effectLst/>
          </c:spPr>
          <c:marker>
            <c:symbol val="none"/>
          </c:marker>
          <c:xVal>
            <c:numRef>
              <c:f>(UK2014_survey_stats!$H$27,UK2014_survey_stats!$H$27)</c:f>
              <c:numCache>
                <c:formatCode>General</c:formatCode>
                <c:ptCount val="2"/>
                <c:pt idx="0">
                  <c:v>8.5724362615862617</c:v>
                </c:pt>
                <c:pt idx="1">
                  <c:v>8.5724362615862617</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2-0103-49C3-9CA0-67EFF62DDAC1}"/>
            </c:ext>
          </c:extLst>
        </c:ser>
        <c:ser>
          <c:idx val="3"/>
          <c:order val="3"/>
          <c:tx>
            <c:v>std3</c:v>
          </c:tx>
          <c:spPr>
            <a:ln w="19050" cap="rnd">
              <a:solidFill>
                <a:schemeClr val="tx1"/>
              </a:solidFill>
              <a:round/>
            </a:ln>
            <a:effectLst/>
          </c:spPr>
          <c:marker>
            <c:symbol val="none"/>
          </c:marker>
          <c:xVal>
            <c:numRef>
              <c:f>(UK2014_survey_stats!$G$27,UK2014_survey_stats!$H$27)</c:f>
              <c:numCache>
                <c:formatCode>General</c:formatCode>
                <c:ptCount val="2"/>
                <c:pt idx="0">
                  <c:v>6.540225752371863</c:v>
                </c:pt>
                <c:pt idx="1">
                  <c:v>8.5724362615862617</c:v>
                </c:pt>
              </c:numCache>
            </c:numRef>
          </c:xVal>
          <c:yVal>
            <c:numLit>
              <c:formatCode>General</c:formatCode>
              <c:ptCount val="2"/>
              <c:pt idx="0">
                <c:v>0</c:v>
              </c:pt>
              <c:pt idx="1">
                <c:v>0</c:v>
              </c:pt>
            </c:numLit>
          </c:yVal>
          <c:smooth val="0"/>
          <c:extLst>
            <c:ext xmlns:c16="http://schemas.microsoft.com/office/drawing/2014/chart" uri="{C3380CC4-5D6E-409C-BE32-E72D297353CC}">
              <c16:uniqueId val="{00000003-0103-49C3-9CA0-67EFF62DDAC1}"/>
            </c:ext>
          </c:extLst>
        </c:ser>
        <c:ser>
          <c:idx val="4"/>
          <c:order val="4"/>
          <c:tx>
            <c:v>std4</c:v>
          </c:tx>
          <c:spPr>
            <a:ln w="19050" cap="rnd">
              <a:solidFill>
                <a:schemeClr val="tx1"/>
              </a:solidFill>
              <a:round/>
            </a:ln>
            <a:effectLst/>
          </c:spPr>
          <c:marker>
            <c:symbol val="none"/>
          </c:marker>
          <c:xVal>
            <c:numRef>
              <c:f>(UK2014_survey_stats!$G$27,UK2014_survey_stats!$H$27)</c:f>
              <c:numCache>
                <c:formatCode>General</c:formatCode>
                <c:ptCount val="2"/>
                <c:pt idx="0">
                  <c:v>6.540225752371863</c:v>
                </c:pt>
                <c:pt idx="1">
                  <c:v>8.5724362615862617</c:v>
                </c:pt>
              </c:numCache>
            </c:numRef>
          </c:xVal>
          <c:yVal>
            <c:numLit>
              <c:formatCode>General</c:formatCode>
              <c:ptCount val="2"/>
              <c:pt idx="0">
                <c:v>10</c:v>
              </c:pt>
              <c:pt idx="1">
                <c:v>10</c:v>
              </c:pt>
            </c:numLit>
          </c:yVal>
          <c:smooth val="0"/>
          <c:extLst>
            <c:ext xmlns:c16="http://schemas.microsoft.com/office/drawing/2014/chart" uri="{C3380CC4-5D6E-409C-BE32-E72D297353CC}">
              <c16:uniqueId val="{00000004-0103-49C3-9CA0-67EFF62DDAC1}"/>
            </c:ext>
          </c:extLst>
        </c:ser>
        <c:ser>
          <c:idx val="5"/>
          <c:order val="5"/>
          <c:tx>
            <c:v>surv_low</c:v>
          </c:tx>
          <c:spPr>
            <a:ln w="19050" cap="rnd">
              <a:solidFill>
                <a:schemeClr val="tx1"/>
              </a:solidFill>
              <a:round/>
            </a:ln>
            <a:effectLst/>
          </c:spPr>
          <c:marker>
            <c:symbol val="none"/>
          </c:marker>
          <c:xVal>
            <c:numRef>
              <c:f>(UK2014_survey_stats!$B$27,UK2014_survey_stats!$B$27)</c:f>
              <c:numCache>
                <c:formatCode>General</c:formatCode>
                <c:ptCount val="2"/>
                <c:pt idx="0">
                  <c:v>7</c:v>
                </c:pt>
                <c:pt idx="1">
                  <c:v>7</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5-0103-49C3-9CA0-67EFF62DDAC1}"/>
            </c:ext>
          </c:extLst>
        </c:ser>
        <c:ser>
          <c:idx val="6"/>
          <c:order val="6"/>
          <c:tx>
            <c:v>surv_high</c:v>
          </c:tx>
          <c:spPr>
            <a:ln w="19050" cap="rnd">
              <a:solidFill>
                <a:schemeClr val="tx1"/>
              </a:solidFill>
              <a:round/>
            </a:ln>
            <a:effectLst/>
          </c:spPr>
          <c:marker>
            <c:symbol val="none"/>
          </c:marker>
          <c:xVal>
            <c:numRef>
              <c:f>(UK2014_survey_stats!$C$27,UK2014_survey_stats!$C$27)</c:f>
              <c:numCache>
                <c:formatCode>General</c:formatCode>
                <c:ptCount val="2"/>
                <c:pt idx="0">
                  <c:v>13</c:v>
                </c:pt>
                <c:pt idx="1">
                  <c:v>13</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6-0103-49C3-9CA0-67EFF62DDAC1}"/>
            </c:ext>
          </c:extLst>
        </c:ser>
        <c:ser>
          <c:idx val="7"/>
          <c:order val="7"/>
          <c:tx>
            <c:v>surv_tick_low</c:v>
          </c:tx>
          <c:spPr>
            <a:ln w="19050" cap="rnd">
              <a:solidFill>
                <a:schemeClr val="tx1"/>
              </a:solidFill>
              <a:round/>
            </a:ln>
            <a:effectLst/>
          </c:spPr>
          <c:marker>
            <c:symbol val="none"/>
          </c:marker>
          <c:xVal>
            <c:numRef>
              <c:f>(UK2014_survey_stats!$G$27,UK2014_survey_stats!$B$27)</c:f>
              <c:numCache>
                <c:formatCode>General</c:formatCode>
                <c:ptCount val="2"/>
                <c:pt idx="0">
                  <c:v>6.540225752371863</c:v>
                </c:pt>
                <c:pt idx="1">
                  <c:v>7</c:v>
                </c:pt>
              </c:numCache>
            </c:numRef>
          </c:xVal>
          <c:yVal>
            <c:numLit>
              <c:formatCode>General</c:formatCode>
              <c:ptCount val="2"/>
              <c:pt idx="0">
                <c:v>5</c:v>
              </c:pt>
              <c:pt idx="1">
                <c:v>5</c:v>
              </c:pt>
            </c:numLit>
          </c:yVal>
          <c:smooth val="0"/>
          <c:extLst>
            <c:ext xmlns:c16="http://schemas.microsoft.com/office/drawing/2014/chart" uri="{C3380CC4-5D6E-409C-BE32-E72D297353CC}">
              <c16:uniqueId val="{00000007-0103-49C3-9CA0-67EFF62DDAC1}"/>
            </c:ext>
          </c:extLst>
        </c:ser>
        <c:ser>
          <c:idx val="8"/>
          <c:order val="8"/>
          <c:tx>
            <c:v>surv_tick_high</c:v>
          </c:tx>
          <c:spPr>
            <a:ln w="19050" cap="rnd">
              <a:solidFill>
                <a:schemeClr val="tx1"/>
              </a:solidFill>
              <a:round/>
            </a:ln>
            <a:effectLst/>
          </c:spPr>
          <c:marker>
            <c:symbol val="none"/>
          </c:marker>
          <c:xVal>
            <c:numRef>
              <c:f>(UK2014_survey_stats!$H$27,UK2014_survey_stats!$C$27)</c:f>
              <c:numCache>
                <c:formatCode>General</c:formatCode>
                <c:ptCount val="2"/>
                <c:pt idx="0">
                  <c:v>8.5724362615862617</c:v>
                </c:pt>
                <c:pt idx="1">
                  <c:v>13</c:v>
                </c:pt>
              </c:numCache>
            </c:numRef>
          </c:xVal>
          <c:yVal>
            <c:numLit>
              <c:formatCode>General</c:formatCode>
              <c:ptCount val="2"/>
              <c:pt idx="0">
                <c:v>5</c:v>
              </c:pt>
              <c:pt idx="1">
                <c:v>5</c:v>
              </c:pt>
            </c:numLit>
          </c:yVal>
          <c:smooth val="0"/>
          <c:extLst>
            <c:ext xmlns:c16="http://schemas.microsoft.com/office/drawing/2014/chart" uri="{C3380CC4-5D6E-409C-BE32-E72D297353CC}">
              <c16:uniqueId val="{00000008-0103-49C3-9CA0-67EFF62DDAC1}"/>
            </c:ext>
          </c:extLst>
        </c:ser>
        <c:ser>
          <c:idx val="9"/>
          <c:order val="9"/>
          <c:tx>
            <c:v>spec_low</c:v>
          </c:tx>
          <c:spPr>
            <a:ln w="19050" cap="rnd">
              <a:solidFill>
                <a:schemeClr val="tx1"/>
              </a:solidFill>
              <a:prstDash val="dash"/>
              <a:round/>
            </a:ln>
            <a:effectLst/>
          </c:spPr>
          <c:marker>
            <c:symbol val="none"/>
          </c:marker>
          <c:xVal>
            <c:numRef>
              <c:f>(Sheet1!$B$30,Sheet1!$B$30)</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9-0103-49C3-9CA0-67EFF62DDAC1}"/>
            </c:ext>
          </c:extLst>
        </c:ser>
        <c:ser>
          <c:idx val="11"/>
          <c:order val="10"/>
          <c:tx>
            <c:v>spec_max</c:v>
          </c:tx>
          <c:spPr>
            <a:ln w="19050" cap="rnd">
              <a:solidFill>
                <a:schemeClr val="tx1"/>
              </a:solidFill>
              <a:prstDash val="dash"/>
              <a:round/>
            </a:ln>
            <a:effectLst/>
          </c:spPr>
          <c:marker>
            <c:symbol val="none"/>
          </c:marker>
          <c:xVal>
            <c:numRef>
              <c:f>(Sheet1!$C$30,Sheet1!$C$30)</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A-0103-49C3-9CA0-67EFF62DDAC1}"/>
            </c:ext>
          </c:extLst>
        </c:ser>
        <c:ser>
          <c:idx val="10"/>
          <c:order val="11"/>
          <c:tx>
            <c:v>spec_high_s</c:v>
          </c:tx>
          <c:spPr>
            <a:ln w="19050" cap="rnd">
              <a:solidFill>
                <a:schemeClr val="tx1"/>
              </a:solidFill>
              <a:prstDash val="dash"/>
              <a:round/>
            </a:ln>
            <a:effectLst/>
          </c:spPr>
          <c:marker>
            <c:symbol val="none"/>
          </c:marker>
          <c:xVal>
            <c:numRef>
              <c:f>(Sheet1!$B$30,Sheet1!$AB$30)</c:f>
              <c:numCache>
                <c:formatCode>General</c:formatCode>
                <c:ptCount val="2"/>
                <c:pt idx="1">
                  <c:v>7</c:v>
                </c:pt>
              </c:numCache>
            </c:numRef>
          </c:xVal>
          <c:yVal>
            <c:numLit>
              <c:formatCode>General</c:formatCode>
              <c:ptCount val="2"/>
              <c:pt idx="0">
                <c:v>5</c:v>
              </c:pt>
              <c:pt idx="1">
                <c:v>5</c:v>
              </c:pt>
            </c:numLit>
          </c:yVal>
          <c:smooth val="0"/>
          <c:extLst>
            <c:ext xmlns:c16="http://schemas.microsoft.com/office/drawing/2014/chart" uri="{C3380CC4-5D6E-409C-BE32-E72D297353CC}">
              <c16:uniqueId val="{0000000B-0103-49C3-9CA0-67EFF62DDAC1}"/>
            </c:ext>
          </c:extLst>
        </c:ser>
        <c:ser>
          <c:idx val="12"/>
          <c:order val="12"/>
          <c:tx>
            <c:v>spec_high_s</c:v>
          </c:tx>
          <c:spPr>
            <a:ln w="19050" cap="rnd">
              <a:solidFill>
                <a:schemeClr val="tx1"/>
              </a:solidFill>
              <a:prstDash val="dash"/>
              <a:round/>
            </a:ln>
            <a:effectLst/>
          </c:spPr>
          <c:marker>
            <c:symbol val="none"/>
          </c:marker>
          <c:xVal>
            <c:numRef>
              <c:f>(Sheet1!$C$30,Sheet1!$AC$30)</c:f>
              <c:numCache>
                <c:formatCode>General</c:formatCode>
                <c:ptCount val="2"/>
                <c:pt idx="1">
                  <c:v>13</c:v>
                </c:pt>
              </c:numCache>
            </c:numRef>
          </c:xVal>
          <c:yVal>
            <c:numLit>
              <c:formatCode>General</c:formatCode>
              <c:ptCount val="2"/>
              <c:pt idx="0">
                <c:v>5</c:v>
              </c:pt>
              <c:pt idx="1">
                <c:v>5</c:v>
              </c:pt>
            </c:numLit>
          </c:yVal>
          <c:smooth val="0"/>
          <c:extLst>
            <c:ext xmlns:c16="http://schemas.microsoft.com/office/drawing/2014/chart" uri="{C3380CC4-5D6E-409C-BE32-E72D297353CC}">
              <c16:uniqueId val="{0000000C-0103-49C3-9CA0-67EFF62DDAC1}"/>
            </c:ext>
          </c:extLst>
        </c:ser>
        <c:ser>
          <c:idx val="14"/>
          <c:order val="13"/>
          <c:tx>
            <c:v>SAF#2</c:v>
          </c:tx>
          <c:spPr>
            <a:ln w="19050" cap="rnd">
              <a:solidFill>
                <a:schemeClr val="accent3">
                  <a:lumMod val="80000"/>
                  <a:lumOff val="20000"/>
                </a:schemeClr>
              </a:solidFill>
              <a:round/>
            </a:ln>
            <a:effectLst/>
          </c:spPr>
          <c:marker>
            <c:symbol val="square"/>
            <c:size val="20"/>
            <c:spPr>
              <a:solidFill>
                <a:srgbClr val="FF0000"/>
              </a:solidFill>
              <a:ln w="9525">
                <a:noFill/>
              </a:ln>
              <a:effectLst/>
            </c:spPr>
          </c:marker>
          <c:dPt>
            <c:idx val="0"/>
            <c:marker>
              <c:symbol val="diamond"/>
              <c:size val="20"/>
              <c:spPr>
                <a:solidFill>
                  <a:srgbClr val="FF0000"/>
                </a:solidFill>
                <a:ln w="9525">
                  <a:noFill/>
                </a:ln>
                <a:effectLst/>
              </c:spPr>
            </c:marker>
            <c:bubble3D val="0"/>
            <c:extLst>
              <c:ext xmlns:c16="http://schemas.microsoft.com/office/drawing/2014/chart" uri="{C3380CC4-5D6E-409C-BE32-E72D297353CC}">
                <c16:uniqueId val="{0000000D-0103-49C3-9CA0-67EFF62DDAC1}"/>
              </c:ext>
            </c:extLst>
          </c:dPt>
          <c:xVal>
            <c:numRef>
              <c:f>Sheet1!$D$30</c:f>
              <c:numCache>
                <c:formatCode>General</c:formatCode>
                <c:ptCount val="1"/>
                <c:pt idx="0">
                  <c:v>0</c:v>
                </c:pt>
              </c:numCache>
            </c:numRef>
          </c:xVal>
          <c:yVal>
            <c:numLit>
              <c:formatCode>General</c:formatCode>
              <c:ptCount val="1"/>
              <c:pt idx="0">
                <c:v>5</c:v>
              </c:pt>
            </c:numLit>
          </c:yVal>
          <c:smooth val="0"/>
          <c:extLst>
            <c:ext xmlns:c16="http://schemas.microsoft.com/office/drawing/2014/chart" uri="{C3380CC4-5D6E-409C-BE32-E72D297353CC}">
              <c16:uniqueId val="{0000000E-0103-49C3-9CA0-67EFF62DDAC1}"/>
            </c:ext>
          </c:extLst>
        </c:ser>
        <c:dLbls>
          <c:showLegendKey val="0"/>
          <c:showVal val="0"/>
          <c:showCatName val="0"/>
          <c:showSerName val="0"/>
          <c:showPercent val="0"/>
          <c:showBubbleSize val="0"/>
        </c:dLbls>
        <c:axId val="463562544"/>
        <c:axId val="463563200"/>
      </c:scatterChart>
      <c:valAx>
        <c:axId val="463562544"/>
        <c:scaling>
          <c:orientation val="minMax"/>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2433777881084E-3"/>
          <c:y val="0.10621722846441953"/>
          <c:w val="0.97229973559578131"/>
          <c:h val="0.72898876404494384"/>
        </c:manualLayout>
      </c:layout>
      <c:scatterChart>
        <c:scatterStyle val="lineMarker"/>
        <c:varyColors val="0"/>
        <c:ser>
          <c:idx val="0"/>
          <c:order val="0"/>
          <c:spPr>
            <a:ln w="19050" cap="rnd">
              <a:solidFill>
                <a:schemeClr val="tx1"/>
              </a:solidFill>
              <a:round/>
            </a:ln>
            <a:effectLst/>
          </c:spPr>
          <c:marker>
            <c:symbol val="none"/>
          </c:marker>
          <c:xVal>
            <c:numRef>
              <c:f>(UK2014_survey_stats!$D$28,UK2014_survey_stats!$D$28)</c:f>
              <c:numCache>
                <c:formatCode>General</c:formatCode>
                <c:ptCount val="2"/>
                <c:pt idx="0">
                  <c:v>1457.6845779220782</c:v>
                </c:pt>
                <c:pt idx="1">
                  <c:v>1457.6845779220782</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0-B4C7-42E5-B469-EAE3AE5AB337}"/>
            </c:ext>
          </c:extLst>
        </c:ser>
        <c:ser>
          <c:idx val="1"/>
          <c:order val="1"/>
          <c:tx>
            <c:v>std_box_1</c:v>
          </c:tx>
          <c:spPr>
            <a:ln w="19050" cap="rnd">
              <a:solidFill>
                <a:schemeClr val="tx1"/>
              </a:solidFill>
              <a:round/>
            </a:ln>
            <a:effectLst/>
          </c:spPr>
          <c:marker>
            <c:symbol val="none"/>
          </c:marker>
          <c:xVal>
            <c:numRef>
              <c:f>(UK2014_survey_stats!$G$28,UK2014_survey_stats!$G$28)</c:f>
              <c:numCache>
                <c:formatCode>General</c:formatCode>
                <c:ptCount val="2"/>
                <c:pt idx="0">
                  <c:v>-625.42251640462496</c:v>
                </c:pt>
                <c:pt idx="1">
                  <c:v>-625.42251640462496</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1-B4C7-42E5-B469-EAE3AE5AB337}"/>
            </c:ext>
          </c:extLst>
        </c:ser>
        <c:ser>
          <c:idx val="2"/>
          <c:order val="2"/>
          <c:tx>
            <c:v>std2</c:v>
          </c:tx>
          <c:spPr>
            <a:ln w="19050" cap="rnd">
              <a:solidFill>
                <a:schemeClr val="tx1"/>
              </a:solidFill>
              <a:round/>
            </a:ln>
            <a:effectLst/>
          </c:spPr>
          <c:marker>
            <c:symbol val="none"/>
          </c:marker>
          <c:xVal>
            <c:numRef>
              <c:f>(UK2014_survey_stats!$H$28,UK2014_survey_stats!$H$28)</c:f>
              <c:numCache>
                <c:formatCode>General</c:formatCode>
                <c:ptCount val="2"/>
                <c:pt idx="0">
                  <c:v>3540.7916722487817</c:v>
                </c:pt>
                <c:pt idx="1">
                  <c:v>3540.7916722487817</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2-B4C7-42E5-B469-EAE3AE5AB337}"/>
            </c:ext>
          </c:extLst>
        </c:ser>
        <c:ser>
          <c:idx val="3"/>
          <c:order val="3"/>
          <c:tx>
            <c:v>std3</c:v>
          </c:tx>
          <c:spPr>
            <a:ln w="19050" cap="rnd">
              <a:solidFill>
                <a:schemeClr val="tx1"/>
              </a:solidFill>
              <a:round/>
            </a:ln>
            <a:effectLst/>
          </c:spPr>
          <c:marker>
            <c:symbol val="none"/>
          </c:marker>
          <c:xVal>
            <c:numRef>
              <c:f>(UK2014_survey_stats!$G$28,UK2014_survey_stats!$H$28)</c:f>
              <c:numCache>
                <c:formatCode>General</c:formatCode>
                <c:ptCount val="2"/>
                <c:pt idx="0">
                  <c:v>-625.42251640462496</c:v>
                </c:pt>
                <c:pt idx="1">
                  <c:v>3540.7916722487817</c:v>
                </c:pt>
              </c:numCache>
            </c:numRef>
          </c:xVal>
          <c:yVal>
            <c:numLit>
              <c:formatCode>General</c:formatCode>
              <c:ptCount val="2"/>
              <c:pt idx="0">
                <c:v>0</c:v>
              </c:pt>
              <c:pt idx="1">
                <c:v>0</c:v>
              </c:pt>
            </c:numLit>
          </c:yVal>
          <c:smooth val="0"/>
          <c:extLst>
            <c:ext xmlns:c16="http://schemas.microsoft.com/office/drawing/2014/chart" uri="{C3380CC4-5D6E-409C-BE32-E72D297353CC}">
              <c16:uniqueId val="{00000003-B4C7-42E5-B469-EAE3AE5AB337}"/>
            </c:ext>
          </c:extLst>
        </c:ser>
        <c:ser>
          <c:idx val="4"/>
          <c:order val="4"/>
          <c:tx>
            <c:v>std4</c:v>
          </c:tx>
          <c:spPr>
            <a:ln w="19050" cap="rnd">
              <a:solidFill>
                <a:schemeClr val="tx1"/>
              </a:solidFill>
              <a:round/>
            </a:ln>
            <a:effectLst/>
          </c:spPr>
          <c:marker>
            <c:symbol val="none"/>
          </c:marker>
          <c:xVal>
            <c:numRef>
              <c:f>(UK2014_survey_stats!$G$28,UK2014_survey_stats!$H$28)</c:f>
              <c:numCache>
                <c:formatCode>General</c:formatCode>
                <c:ptCount val="2"/>
                <c:pt idx="0">
                  <c:v>-625.42251640462496</c:v>
                </c:pt>
                <c:pt idx="1">
                  <c:v>3540.7916722487817</c:v>
                </c:pt>
              </c:numCache>
            </c:numRef>
          </c:xVal>
          <c:yVal>
            <c:numLit>
              <c:formatCode>General</c:formatCode>
              <c:ptCount val="2"/>
              <c:pt idx="0">
                <c:v>10</c:v>
              </c:pt>
              <c:pt idx="1">
                <c:v>10</c:v>
              </c:pt>
            </c:numLit>
          </c:yVal>
          <c:smooth val="0"/>
          <c:extLst>
            <c:ext xmlns:c16="http://schemas.microsoft.com/office/drawing/2014/chart" uri="{C3380CC4-5D6E-409C-BE32-E72D297353CC}">
              <c16:uniqueId val="{00000004-B4C7-42E5-B469-EAE3AE5AB337}"/>
            </c:ext>
          </c:extLst>
        </c:ser>
        <c:ser>
          <c:idx val="5"/>
          <c:order val="5"/>
          <c:tx>
            <c:v>surv_low</c:v>
          </c:tx>
          <c:spPr>
            <a:ln w="19050" cap="rnd">
              <a:solidFill>
                <a:schemeClr val="tx1"/>
              </a:solidFill>
              <a:round/>
            </a:ln>
            <a:effectLst/>
          </c:spPr>
          <c:marker>
            <c:symbol val="none"/>
          </c:marker>
          <c:xVal>
            <c:numRef>
              <c:f>(UK2014_survey_stats!$B$28,UK2014_survey_stats!$B$28)</c:f>
              <c:numCache>
                <c:formatCode>General</c:formatCode>
                <c:ptCount val="2"/>
                <c:pt idx="0">
                  <c:v>8.4</c:v>
                </c:pt>
                <c:pt idx="1">
                  <c:v>8.4</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5-B4C7-42E5-B469-EAE3AE5AB337}"/>
            </c:ext>
          </c:extLst>
        </c:ser>
        <c:ser>
          <c:idx val="6"/>
          <c:order val="6"/>
          <c:tx>
            <c:v>surv_high</c:v>
          </c:tx>
          <c:spPr>
            <a:ln w="19050" cap="rnd">
              <a:solidFill>
                <a:schemeClr val="tx1"/>
              </a:solidFill>
              <a:round/>
            </a:ln>
            <a:effectLst/>
          </c:spPr>
          <c:marker>
            <c:symbol val="none"/>
          </c:marker>
          <c:xVal>
            <c:numRef>
              <c:f>(UK2014_survey_stats!$C$28,UK2014_survey_stats!$C$28)</c:f>
              <c:numCache>
                <c:formatCode>General</c:formatCode>
                <c:ptCount val="2"/>
                <c:pt idx="0">
                  <c:v>24825</c:v>
                </c:pt>
                <c:pt idx="1">
                  <c:v>24825</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6-B4C7-42E5-B469-EAE3AE5AB337}"/>
            </c:ext>
          </c:extLst>
        </c:ser>
        <c:ser>
          <c:idx val="7"/>
          <c:order val="7"/>
          <c:tx>
            <c:v>surv_tick_low</c:v>
          </c:tx>
          <c:spPr>
            <a:ln w="19050" cap="rnd">
              <a:solidFill>
                <a:schemeClr val="tx1"/>
              </a:solidFill>
              <a:round/>
            </a:ln>
            <a:effectLst/>
          </c:spPr>
          <c:marker>
            <c:symbol val="none"/>
          </c:marker>
          <c:xVal>
            <c:numRef>
              <c:f>(UK2014_survey_stats!$G$28,UK2014_survey_stats!$B$28)</c:f>
              <c:numCache>
                <c:formatCode>General</c:formatCode>
                <c:ptCount val="2"/>
                <c:pt idx="0">
                  <c:v>-625.42251640462496</c:v>
                </c:pt>
                <c:pt idx="1">
                  <c:v>8.4</c:v>
                </c:pt>
              </c:numCache>
            </c:numRef>
          </c:xVal>
          <c:yVal>
            <c:numLit>
              <c:formatCode>General</c:formatCode>
              <c:ptCount val="2"/>
              <c:pt idx="0">
                <c:v>5</c:v>
              </c:pt>
              <c:pt idx="1">
                <c:v>5</c:v>
              </c:pt>
            </c:numLit>
          </c:yVal>
          <c:smooth val="0"/>
          <c:extLst>
            <c:ext xmlns:c16="http://schemas.microsoft.com/office/drawing/2014/chart" uri="{C3380CC4-5D6E-409C-BE32-E72D297353CC}">
              <c16:uniqueId val="{00000007-B4C7-42E5-B469-EAE3AE5AB337}"/>
            </c:ext>
          </c:extLst>
        </c:ser>
        <c:ser>
          <c:idx val="8"/>
          <c:order val="8"/>
          <c:tx>
            <c:v>surv_tick_high</c:v>
          </c:tx>
          <c:spPr>
            <a:ln w="19050" cap="rnd">
              <a:solidFill>
                <a:schemeClr val="tx1"/>
              </a:solidFill>
              <a:round/>
            </a:ln>
            <a:effectLst/>
          </c:spPr>
          <c:marker>
            <c:symbol val="none"/>
          </c:marker>
          <c:xVal>
            <c:numRef>
              <c:f>(UK2014_survey_stats!$H$28,UK2014_survey_stats!$C$28)</c:f>
              <c:numCache>
                <c:formatCode>General</c:formatCode>
                <c:ptCount val="2"/>
                <c:pt idx="0">
                  <c:v>3540.7916722487817</c:v>
                </c:pt>
                <c:pt idx="1">
                  <c:v>24825</c:v>
                </c:pt>
              </c:numCache>
            </c:numRef>
          </c:xVal>
          <c:yVal>
            <c:numLit>
              <c:formatCode>General</c:formatCode>
              <c:ptCount val="2"/>
              <c:pt idx="0">
                <c:v>5</c:v>
              </c:pt>
              <c:pt idx="1">
                <c:v>5</c:v>
              </c:pt>
            </c:numLit>
          </c:yVal>
          <c:smooth val="0"/>
          <c:extLst>
            <c:ext xmlns:c16="http://schemas.microsoft.com/office/drawing/2014/chart" uri="{C3380CC4-5D6E-409C-BE32-E72D297353CC}">
              <c16:uniqueId val="{00000008-B4C7-42E5-B469-EAE3AE5AB337}"/>
            </c:ext>
          </c:extLst>
        </c:ser>
        <c:ser>
          <c:idx val="9"/>
          <c:order val="9"/>
          <c:tx>
            <c:v>spec_low</c:v>
          </c:tx>
          <c:spPr>
            <a:ln w="19050" cap="rnd">
              <a:solidFill>
                <a:schemeClr val="tx1"/>
              </a:solidFill>
              <a:prstDash val="dash"/>
              <a:round/>
            </a:ln>
            <a:effectLst/>
          </c:spPr>
          <c:marker>
            <c:symbol val="none"/>
          </c:marker>
          <c:xVal>
            <c:numRef>
              <c:f>(Sheet1!$B$31,Sheet1!$B$31)</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9-B4C7-42E5-B469-EAE3AE5AB337}"/>
            </c:ext>
          </c:extLst>
        </c:ser>
        <c:ser>
          <c:idx val="11"/>
          <c:order val="10"/>
          <c:tx>
            <c:v>spec_max</c:v>
          </c:tx>
          <c:spPr>
            <a:ln w="19050" cap="rnd">
              <a:solidFill>
                <a:schemeClr val="tx1"/>
              </a:solidFill>
              <a:prstDash val="dash"/>
              <a:round/>
            </a:ln>
            <a:effectLst/>
          </c:spPr>
          <c:marker>
            <c:symbol val="none"/>
          </c:marker>
          <c:xVal>
            <c:numRef>
              <c:f>(Sheet1!$C$31,Sheet1!$C$31)</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A-B4C7-42E5-B469-EAE3AE5AB337}"/>
            </c:ext>
          </c:extLst>
        </c:ser>
        <c:ser>
          <c:idx val="10"/>
          <c:order val="11"/>
          <c:tx>
            <c:v>spec_high_s</c:v>
          </c:tx>
          <c:spPr>
            <a:ln w="19050" cap="rnd">
              <a:solidFill>
                <a:schemeClr val="tx1"/>
              </a:solidFill>
              <a:prstDash val="dash"/>
              <a:round/>
            </a:ln>
            <a:effectLst/>
          </c:spPr>
          <c:marker>
            <c:symbol val="none"/>
          </c:marker>
          <c:xVal>
            <c:numRef>
              <c:f>(Sheet1!$B$31,Sheet1!$AB$31)</c:f>
              <c:numCache>
                <c:formatCode>General</c:formatCode>
                <c:ptCount val="2"/>
                <c:pt idx="1">
                  <c:v>8.4</c:v>
                </c:pt>
              </c:numCache>
            </c:numRef>
          </c:xVal>
          <c:yVal>
            <c:numLit>
              <c:formatCode>General</c:formatCode>
              <c:ptCount val="2"/>
              <c:pt idx="0">
                <c:v>5</c:v>
              </c:pt>
              <c:pt idx="1">
                <c:v>5</c:v>
              </c:pt>
            </c:numLit>
          </c:yVal>
          <c:smooth val="0"/>
          <c:extLst>
            <c:ext xmlns:c16="http://schemas.microsoft.com/office/drawing/2014/chart" uri="{C3380CC4-5D6E-409C-BE32-E72D297353CC}">
              <c16:uniqueId val="{0000000B-B4C7-42E5-B469-EAE3AE5AB337}"/>
            </c:ext>
          </c:extLst>
        </c:ser>
        <c:ser>
          <c:idx val="12"/>
          <c:order val="12"/>
          <c:tx>
            <c:v>spec_high_s</c:v>
          </c:tx>
          <c:spPr>
            <a:ln w="19050" cap="rnd">
              <a:solidFill>
                <a:schemeClr val="tx1"/>
              </a:solidFill>
              <a:prstDash val="dash"/>
              <a:round/>
            </a:ln>
            <a:effectLst/>
          </c:spPr>
          <c:marker>
            <c:symbol val="none"/>
          </c:marker>
          <c:xVal>
            <c:numRef>
              <c:f>(Sheet1!$C$31,Sheet1!$AC$31)</c:f>
              <c:numCache>
                <c:formatCode>General</c:formatCode>
                <c:ptCount val="2"/>
                <c:pt idx="1">
                  <c:v>24825</c:v>
                </c:pt>
              </c:numCache>
            </c:numRef>
          </c:xVal>
          <c:yVal>
            <c:numLit>
              <c:formatCode>General</c:formatCode>
              <c:ptCount val="2"/>
              <c:pt idx="0">
                <c:v>5</c:v>
              </c:pt>
              <c:pt idx="1">
                <c:v>5</c:v>
              </c:pt>
            </c:numLit>
          </c:yVal>
          <c:smooth val="0"/>
          <c:extLst>
            <c:ext xmlns:c16="http://schemas.microsoft.com/office/drawing/2014/chart" uri="{C3380CC4-5D6E-409C-BE32-E72D297353CC}">
              <c16:uniqueId val="{0000000C-B4C7-42E5-B469-EAE3AE5AB337}"/>
            </c:ext>
          </c:extLst>
        </c:ser>
        <c:ser>
          <c:idx val="14"/>
          <c:order val="13"/>
          <c:tx>
            <c:v>SAF#2</c:v>
          </c:tx>
          <c:spPr>
            <a:ln w="19050" cap="rnd">
              <a:solidFill>
                <a:schemeClr val="accent3">
                  <a:lumMod val="80000"/>
                  <a:lumOff val="20000"/>
                </a:schemeClr>
              </a:solidFill>
              <a:round/>
            </a:ln>
            <a:effectLst/>
          </c:spPr>
          <c:marker>
            <c:symbol val="square"/>
            <c:size val="20"/>
            <c:spPr>
              <a:solidFill>
                <a:srgbClr val="FF0000"/>
              </a:solidFill>
              <a:ln w="9525">
                <a:noFill/>
              </a:ln>
              <a:effectLst/>
            </c:spPr>
          </c:marker>
          <c:dPt>
            <c:idx val="0"/>
            <c:marker>
              <c:symbol val="diamond"/>
              <c:size val="20"/>
              <c:spPr>
                <a:solidFill>
                  <a:srgbClr val="FF0000"/>
                </a:solidFill>
                <a:ln w="9525">
                  <a:noFill/>
                </a:ln>
                <a:effectLst/>
              </c:spPr>
            </c:marker>
            <c:bubble3D val="0"/>
            <c:extLst>
              <c:ext xmlns:c16="http://schemas.microsoft.com/office/drawing/2014/chart" uri="{C3380CC4-5D6E-409C-BE32-E72D297353CC}">
                <c16:uniqueId val="{0000000D-B4C7-42E5-B469-EAE3AE5AB337}"/>
              </c:ext>
            </c:extLst>
          </c:dPt>
          <c:xVal>
            <c:numRef>
              <c:f>Sheet1!$D$31</c:f>
              <c:numCache>
                <c:formatCode>General</c:formatCode>
                <c:ptCount val="1"/>
                <c:pt idx="0">
                  <c:v>0</c:v>
                </c:pt>
              </c:numCache>
            </c:numRef>
          </c:xVal>
          <c:yVal>
            <c:numLit>
              <c:formatCode>General</c:formatCode>
              <c:ptCount val="1"/>
              <c:pt idx="0">
                <c:v>5</c:v>
              </c:pt>
            </c:numLit>
          </c:yVal>
          <c:smooth val="0"/>
          <c:extLst>
            <c:ext xmlns:c16="http://schemas.microsoft.com/office/drawing/2014/chart" uri="{C3380CC4-5D6E-409C-BE32-E72D297353CC}">
              <c16:uniqueId val="{0000000E-B4C7-42E5-B469-EAE3AE5AB337}"/>
            </c:ext>
          </c:extLst>
        </c:ser>
        <c:dLbls>
          <c:showLegendKey val="0"/>
          <c:showVal val="0"/>
          <c:showCatName val="0"/>
          <c:showSerName val="0"/>
          <c:showPercent val="0"/>
          <c:showBubbleSize val="0"/>
        </c:dLbls>
        <c:axId val="463562544"/>
        <c:axId val="463563200"/>
      </c:scatterChart>
      <c:valAx>
        <c:axId val="463562544"/>
        <c:scaling>
          <c:orientation val="minMax"/>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2433777881084E-3"/>
          <c:y val="0.10621722846441953"/>
          <c:w val="0.97229973559578131"/>
          <c:h val="0.72898876404494384"/>
        </c:manualLayout>
      </c:layout>
      <c:scatterChart>
        <c:scatterStyle val="lineMarker"/>
        <c:varyColors val="0"/>
        <c:ser>
          <c:idx val="0"/>
          <c:order val="0"/>
          <c:spPr>
            <a:ln w="19050" cap="rnd">
              <a:solidFill>
                <a:schemeClr val="tx1"/>
              </a:solidFill>
              <a:round/>
            </a:ln>
            <a:effectLst/>
          </c:spPr>
          <c:marker>
            <c:symbol val="none"/>
          </c:marker>
          <c:xVal>
            <c:numRef>
              <c:f>(UK2014_survey_stats!$D$29,UK2014_survey_stats!$D$29)</c:f>
              <c:numCache>
                <c:formatCode>General</c:formatCode>
                <c:ptCount val="2"/>
                <c:pt idx="0">
                  <c:v>382.67110389610423</c:v>
                </c:pt>
                <c:pt idx="1">
                  <c:v>382.67110389610423</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0-93D8-4CBB-9052-1C1C134A3CBA}"/>
            </c:ext>
          </c:extLst>
        </c:ser>
        <c:ser>
          <c:idx val="1"/>
          <c:order val="1"/>
          <c:tx>
            <c:v>std_box_1</c:v>
          </c:tx>
          <c:spPr>
            <a:ln w="19050" cap="rnd">
              <a:solidFill>
                <a:schemeClr val="tx1"/>
              </a:solidFill>
              <a:round/>
            </a:ln>
            <a:effectLst/>
          </c:spPr>
          <c:marker>
            <c:symbol val="none"/>
          </c:marker>
          <c:xVal>
            <c:numRef>
              <c:f>(UK2014_survey_stats!$G$29,UK2014_survey_stats!$G$29)</c:f>
              <c:numCache>
                <c:formatCode>General</c:formatCode>
                <c:ptCount val="2"/>
                <c:pt idx="0">
                  <c:v>-200.4235428976732</c:v>
                </c:pt>
                <c:pt idx="1">
                  <c:v>-200.4235428976732</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1-93D8-4CBB-9052-1C1C134A3CBA}"/>
            </c:ext>
          </c:extLst>
        </c:ser>
        <c:ser>
          <c:idx val="2"/>
          <c:order val="2"/>
          <c:tx>
            <c:v>std2</c:v>
          </c:tx>
          <c:spPr>
            <a:ln w="19050" cap="rnd">
              <a:solidFill>
                <a:schemeClr val="tx1"/>
              </a:solidFill>
              <a:round/>
            </a:ln>
            <a:effectLst/>
          </c:spPr>
          <c:marker>
            <c:symbol val="none"/>
          </c:marker>
          <c:xVal>
            <c:numRef>
              <c:f>(UK2014_survey_stats!$H$29,UK2014_survey_stats!$H$29)</c:f>
              <c:numCache>
                <c:formatCode>General</c:formatCode>
                <c:ptCount val="2"/>
                <c:pt idx="0">
                  <c:v>965.76575068988166</c:v>
                </c:pt>
                <c:pt idx="1">
                  <c:v>965.76575068988166</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2-93D8-4CBB-9052-1C1C134A3CBA}"/>
            </c:ext>
          </c:extLst>
        </c:ser>
        <c:ser>
          <c:idx val="3"/>
          <c:order val="3"/>
          <c:tx>
            <c:v>std3</c:v>
          </c:tx>
          <c:spPr>
            <a:ln w="19050" cap="rnd">
              <a:solidFill>
                <a:schemeClr val="tx1"/>
              </a:solidFill>
              <a:round/>
            </a:ln>
            <a:effectLst/>
          </c:spPr>
          <c:marker>
            <c:symbol val="none"/>
          </c:marker>
          <c:xVal>
            <c:numRef>
              <c:f>(UK2014_survey_stats!$G$29,UK2014_survey_stats!$H$29)</c:f>
              <c:numCache>
                <c:formatCode>General</c:formatCode>
                <c:ptCount val="2"/>
                <c:pt idx="0">
                  <c:v>-200.4235428976732</c:v>
                </c:pt>
                <c:pt idx="1">
                  <c:v>965.76575068988166</c:v>
                </c:pt>
              </c:numCache>
            </c:numRef>
          </c:xVal>
          <c:yVal>
            <c:numLit>
              <c:formatCode>General</c:formatCode>
              <c:ptCount val="2"/>
              <c:pt idx="0">
                <c:v>0</c:v>
              </c:pt>
              <c:pt idx="1">
                <c:v>0</c:v>
              </c:pt>
            </c:numLit>
          </c:yVal>
          <c:smooth val="0"/>
          <c:extLst>
            <c:ext xmlns:c16="http://schemas.microsoft.com/office/drawing/2014/chart" uri="{C3380CC4-5D6E-409C-BE32-E72D297353CC}">
              <c16:uniqueId val="{00000003-93D8-4CBB-9052-1C1C134A3CBA}"/>
            </c:ext>
          </c:extLst>
        </c:ser>
        <c:ser>
          <c:idx val="4"/>
          <c:order val="4"/>
          <c:tx>
            <c:v>std4</c:v>
          </c:tx>
          <c:spPr>
            <a:ln w="19050" cap="rnd">
              <a:solidFill>
                <a:schemeClr val="tx1"/>
              </a:solidFill>
              <a:round/>
            </a:ln>
            <a:effectLst/>
          </c:spPr>
          <c:marker>
            <c:symbol val="none"/>
          </c:marker>
          <c:xVal>
            <c:numRef>
              <c:f>(UK2014_survey_stats!$G$29,UK2014_survey_stats!$H$29)</c:f>
              <c:numCache>
                <c:formatCode>General</c:formatCode>
                <c:ptCount val="2"/>
                <c:pt idx="0">
                  <c:v>-200.4235428976732</c:v>
                </c:pt>
                <c:pt idx="1">
                  <c:v>965.76575068988166</c:v>
                </c:pt>
              </c:numCache>
            </c:numRef>
          </c:xVal>
          <c:yVal>
            <c:numLit>
              <c:formatCode>General</c:formatCode>
              <c:ptCount val="2"/>
              <c:pt idx="0">
                <c:v>10</c:v>
              </c:pt>
              <c:pt idx="1">
                <c:v>10</c:v>
              </c:pt>
            </c:numLit>
          </c:yVal>
          <c:smooth val="0"/>
          <c:extLst>
            <c:ext xmlns:c16="http://schemas.microsoft.com/office/drawing/2014/chart" uri="{C3380CC4-5D6E-409C-BE32-E72D297353CC}">
              <c16:uniqueId val="{00000004-93D8-4CBB-9052-1C1C134A3CBA}"/>
            </c:ext>
          </c:extLst>
        </c:ser>
        <c:ser>
          <c:idx val="5"/>
          <c:order val="5"/>
          <c:tx>
            <c:v>surv_low</c:v>
          </c:tx>
          <c:spPr>
            <a:ln w="19050" cap="rnd">
              <a:solidFill>
                <a:schemeClr val="tx1"/>
              </a:solidFill>
              <a:round/>
            </a:ln>
            <a:effectLst/>
          </c:spPr>
          <c:marker>
            <c:symbol val="none"/>
          </c:marker>
          <c:xVal>
            <c:numRef>
              <c:f>(UK2014_survey_stats!$B$29,UK2014_survey_stats!$B$29)</c:f>
              <c:numCache>
                <c:formatCode>General</c:formatCode>
                <c:ptCount val="2"/>
                <c:pt idx="0">
                  <c:v>1.8</c:v>
                </c:pt>
                <c:pt idx="1">
                  <c:v>1.8</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5-93D8-4CBB-9052-1C1C134A3CBA}"/>
            </c:ext>
          </c:extLst>
        </c:ser>
        <c:ser>
          <c:idx val="6"/>
          <c:order val="6"/>
          <c:tx>
            <c:v>surv_high</c:v>
          </c:tx>
          <c:spPr>
            <a:ln w="19050" cap="rnd">
              <a:solidFill>
                <a:schemeClr val="tx1"/>
              </a:solidFill>
              <a:round/>
            </a:ln>
            <a:effectLst/>
          </c:spPr>
          <c:marker>
            <c:symbol val="none"/>
          </c:marker>
          <c:xVal>
            <c:numRef>
              <c:f>(UK2014_survey_stats!$C$29,UK2014_survey_stats!$C$29)</c:f>
              <c:numCache>
                <c:formatCode>General</c:formatCode>
                <c:ptCount val="2"/>
                <c:pt idx="0">
                  <c:v>7008.2</c:v>
                </c:pt>
                <c:pt idx="1">
                  <c:v>7008.2</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6-93D8-4CBB-9052-1C1C134A3CBA}"/>
            </c:ext>
          </c:extLst>
        </c:ser>
        <c:ser>
          <c:idx val="7"/>
          <c:order val="7"/>
          <c:tx>
            <c:v>surv_tick_low</c:v>
          </c:tx>
          <c:spPr>
            <a:ln w="19050" cap="rnd">
              <a:solidFill>
                <a:schemeClr val="tx1"/>
              </a:solidFill>
              <a:round/>
            </a:ln>
            <a:effectLst/>
          </c:spPr>
          <c:marker>
            <c:symbol val="none"/>
          </c:marker>
          <c:xVal>
            <c:numRef>
              <c:f>(UK2014_survey_stats!$G$29,UK2014_survey_stats!$B$29)</c:f>
              <c:numCache>
                <c:formatCode>General</c:formatCode>
                <c:ptCount val="2"/>
                <c:pt idx="0">
                  <c:v>-200.4235428976732</c:v>
                </c:pt>
                <c:pt idx="1">
                  <c:v>1.8</c:v>
                </c:pt>
              </c:numCache>
            </c:numRef>
          </c:xVal>
          <c:yVal>
            <c:numLit>
              <c:formatCode>General</c:formatCode>
              <c:ptCount val="2"/>
              <c:pt idx="0">
                <c:v>5</c:v>
              </c:pt>
              <c:pt idx="1">
                <c:v>5</c:v>
              </c:pt>
            </c:numLit>
          </c:yVal>
          <c:smooth val="0"/>
          <c:extLst>
            <c:ext xmlns:c16="http://schemas.microsoft.com/office/drawing/2014/chart" uri="{C3380CC4-5D6E-409C-BE32-E72D297353CC}">
              <c16:uniqueId val="{00000007-93D8-4CBB-9052-1C1C134A3CBA}"/>
            </c:ext>
          </c:extLst>
        </c:ser>
        <c:ser>
          <c:idx val="8"/>
          <c:order val="8"/>
          <c:tx>
            <c:v>surv_tick_high</c:v>
          </c:tx>
          <c:spPr>
            <a:ln w="19050" cap="rnd">
              <a:solidFill>
                <a:schemeClr val="tx1"/>
              </a:solidFill>
              <a:round/>
            </a:ln>
            <a:effectLst/>
          </c:spPr>
          <c:marker>
            <c:symbol val="none"/>
          </c:marker>
          <c:xVal>
            <c:numRef>
              <c:f>(UK2014_survey_stats!$H$29,UK2014_survey_stats!$C$29)</c:f>
              <c:numCache>
                <c:formatCode>General</c:formatCode>
                <c:ptCount val="2"/>
                <c:pt idx="0">
                  <c:v>965.76575068988166</c:v>
                </c:pt>
                <c:pt idx="1">
                  <c:v>7008.2</c:v>
                </c:pt>
              </c:numCache>
            </c:numRef>
          </c:xVal>
          <c:yVal>
            <c:numLit>
              <c:formatCode>General</c:formatCode>
              <c:ptCount val="2"/>
              <c:pt idx="0">
                <c:v>5</c:v>
              </c:pt>
              <c:pt idx="1">
                <c:v>5</c:v>
              </c:pt>
            </c:numLit>
          </c:yVal>
          <c:smooth val="0"/>
          <c:extLst>
            <c:ext xmlns:c16="http://schemas.microsoft.com/office/drawing/2014/chart" uri="{C3380CC4-5D6E-409C-BE32-E72D297353CC}">
              <c16:uniqueId val="{00000008-93D8-4CBB-9052-1C1C134A3CBA}"/>
            </c:ext>
          </c:extLst>
        </c:ser>
        <c:ser>
          <c:idx val="9"/>
          <c:order val="9"/>
          <c:tx>
            <c:v>spec_low</c:v>
          </c:tx>
          <c:spPr>
            <a:ln w="19050" cap="rnd">
              <a:solidFill>
                <a:schemeClr val="tx1"/>
              </a:solidFill>
              <a:prstDash val="dash"/>
              <a:round/>
            </a:ln>
            <a:effectLst/>
          </c:spPr>
          <c:marker>
            <c:symbol val="none"/>
          </c:marker>
          <c:xVal>
            <c:numRef>
              <c:f>(Sheet1!$B$32,Sheet1!$B$32)</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9-93D8-4CBB-9052-1C1C134A3CBA}"/>
            </c:ext>
          </c:extLst>
        </c:ser>
        <c:ser>
          <c:idx val="11"/>
          <c:order val="10"/>
          <c:tx>
            <c:v>spec_max</c:v>
          </c:tx>
          <c:spPr>
            <a:ln w="19050" cap="rnd">
              <a:solidFill>
                <a:schemeClr val="tx1"/>
              </a:solidFill>
              <a:prstDash val="dash"/>
              <a:round/>
            </a:ln>
            <a:effectLst/>
          </c:spPr>
          <c:marker>
            <c:symbol val="none"/>
          </c:marker>
          <c:xVal>
            <c:numRef>
              <c:f>(Sheet1!$C$32,Sheet1!$C$32)</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A-93D8-4CBB-9052-1C1C134A3CBA}"/>
            </c:ext>
          </c:extLst>
        </c:ser>
        <c:ser>
          <c:idx val="10"/>
          <c:order val="11"/>
          <c:tx>
            <c:v>spec_high_s</c:v>
          </c:tx>
          <c:spPr>
            <a:ln w="19050" cap="rnd">
              <a:solidFill>
                <a:schemeClr val="tx1"/>
              </a:solidFill>
              <a:prstDash val="dash"/>
              <a:round/>
            </a:ln>
            <a:effectLst/>
          </c:spPr>
          <c:marker>
            <c:symbol val="none"/>
          </c:marker>
          <c:xVal>
            <c:numRef>
              <c:f>(Sheet1!$B$32,Sheet1!$AB$32)</c:f>
              <c:numCache>
                <c:formatCode>General</c:formatCode>
                <c:ptCount val="2"/>
                <c:pt idx="1">
                  <c:v>1.8</c:v>
                </c:pt>
              </c:numCache>
            </c:numRef>
          </c:xVal>
          <c:yVal>
            <c:numLit>
              <c:formatCode>General</c:formatCode>
              <c:ptCount val="2"/>
              <c:pt idx="0">
                <c:v>5</c:v>
              </c:pt>
              <c:pt idx="1">
                <c:v>5</c:v>
              </c:pt>
            </c:numLit>
          </c:yVal>
          <c:smooth val="0"/>
          <c:extLst>
            <c:ext xmlns:c16="http://schemas.microsoft.com/office/drawing/2014/chart" uri="{C3380CC4-5D6E-409C-BE32-E72D297353CC}">
              <c16:uniqueId val="{0000000B-93D8-4CBB-9052-1C1C134A3CBA}"/>
            </c:ext>
          </c:extLst>
        </c:ser>
        <c:ser>
          <c:idx val="12"/>
          <c:order val="12"/>
          <c:tx>
            <c:v>spec_high_s</c:v>
          </c:tx>
          <c:spPr>
            <a:ln w="19050" cap="rnd">
              <a:solidFill>
                <a:schemeClr val="tx1"/>
              </a:solidFill>
              <a:prstDash val="dash"/>
              <a:round/>
            </a:ln>
            <a:effectLst/>
          </c:spPr>
          <c:marker>
            <c:symbol val="none"/>
          </c:marker>
          <c:xVal>
            <c:numRef>
              <c:f>(Sheet1!$C$32,Sheet1!$AC$32)</c:f>
              <c:numCache>
                <c:formatCode>General</c:formatCode>
                <c:ptCount val="2"/>
                <c:pt idx="1">
                  <c:v>7008.2</c:v>
                </c:pt>
              </c:numCache>
            </c:numRef>
          </c:xVal>
          <c:yVal>
            <c:numLit>
              <c:formatCode>General</c:formatCode>
              <c:ptCount val="2"/>
              <c:pt idx="0">
                <c:v>5</c:v>
              </c:pt>
              <c:pt idx="1">
                <c:v>5</c:v>
              </c:pt>
            </c:numLit>
          </c:yVal>
          <c:smooth val="0"/>
          <c:extLst>
            <c:ext xmlns:c16="http://schemas.microsoft.com/office/drawing/2014/chart" uri="{C3380CC4-5D6E-409C-BE32-E72D297353CC}">
              <c16:uniqueId val="{0000000C-93D8-4CBB-9052-1C1C134A3CBA}"/>
            </c:ext>
          </c:extLst>
        </c:ser>
        <c:ser>
          <c:idx val="14"/>
          <c:order val="13"/>
          <c:tx>
            <c:v>SAF#2</c:v>
          </c:tx>
          <c:spPr>
            <a:ln w="19050" cap="rnd">
              <a:solidFill>
                <a:schemeClr val="accent3">
                  <a:lumMod val="80000"/>
                  <a:lumOff val="20000"/>
                </a:schemeClr>
              </a:solidFill>
              <a:round/>
            </a:ln>
            <a:effectLst/>
          </c:spPr>
          <c:marker>
            <c:symbol val="square"/>
            <c:size val="20"/>
            <c:spPr>
              <a:solidFill>
                <a:srgbClr val="FF0000"/>
              </a:solidFill>
              <a:ln w="9525">
                <a:noFill/>
              </a:ln>
              <a:effectLst/>
            </c:spPr>
          </c:marker>
          <c:dPt>
            <c:idx val="0"/>
            <c:marker>
              <c:symbol val="diamond"/>
              <c:size val="20"/>
              <c:spPr>
                <a:solidFill>
                  <a:srgbClr val="FF0000"/>
                </a:solidFill>
                <a:ln w="9525">
                  <a:noFill/>
                </a:ln>
                <a:effectLst/>
              </c:spPr>
            </c:marker>
            <c:bubble3D val="0"/>
            <c:extLst>
              <c:ext xmlns:c16="http://schemas.microsoft.com/office/drawing/2014/chart" uri="{C3380CC4-5D6E-409C-BE32-E72D297353CC}">
                <c16:uniqueId val="{0000000D-93D8-4CBB-9052-1C1C134A3CBA}"/>
              </c:ext>
            </c:extLst>
          </c:dPt>
          <c:xVal>
            <c:numRef>
              <c:f>Sheet1!$D$32</c:f>
              <c:numCache>
                <c:formatCode>General</c:formatCode>
                <c:ptCount val="1"/>
                <c:pt idx="0">
                  <c:v>0</c:v>
                </c:pt>
              </c:numCache>
            </c:numRef>
          </c:xVal>
          <c:yVal>
            <c:numLit>
              <c:formatCode>General</c:formatCode>
              <c:ptCount val="1"/>
              <c:pt idx="0">
                <c:v>5</c:v>
              </c:pt>
            </c:numLit>
          </c:yVal>
          <c:smooth val="0"/>
          <c:extLst>
            <c:ext xmlns:c16="http://schemas.microsoft.com/office/drawing/2014/chart" uri="{C3380CC4-5D6E-409C-BE32-E72D297353CC}">
              <c16:uniqueId val="{0000000E-93D8-4CBB-9052-1C1C134A3CBA}"/>
            </c:ext>
          </c:extLst>
        </c:ser>
        <c:dLbls>
          <c:showLegendKey val="0"/>
          <c:showVal val="0"/>
          <c:showCatName val="0"/>
          <c:showSerName val="0"/>
          <c:showPercent val="0"/>
          <c:showBubbleSize val="0"/>
        </c:dLbls>
        <c:axId val="463562544"/>
        <c:axId val="463563200"/>
      </c:scatterChart>
      <c:valAx>
        <c:axId val="463562544"/>
        <c:scaling>
          <c:orientation val="minMax"/>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2433777881084E-3"/>
          <c:y val="0.10621722846441953"/>
          <c:w val="0.97229973559578131"/>
          <c:h val="0.72898876404494384"/>
        </c:manualLayout>
      </c:layout>
      <c:scatterChart>
        <c:scatterStyle val="lineMarker"/>
        <c:varyColors val="0"/>
        <c:ser>
          <c:idx val="0"/>
          <c:order val="0"/>
          <c:spPr>
            <a:ln w="19050" cap="rnd">
              <a:solidFill>
                <a:schemeClr val="tx1"/>
              </a:solidFill>
              <a:round/>
            </a:ln>
            <a:effectLst/>
          </c:spPr>
          <c:marker>
            <c:symbol val="none"/>
          </c:marker>
          <c:xVal>
            <c:numRef>
              <c:f>(UK2014_survey_stats!$D$2,UK2014_survey_stats!$D$2)</c:f>
              <c:numCache>
                <c:formatCode>General</c:formatCode>
                <c:ptCount val="2"/>
                <c:pt idx="0">
                  <c:v>26.58467741935484</c:v>
                </c:pt>
                <c:pt idx="1">
                  <c:v>26.58467741935484</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0-7691-4125-88D2-3D83EDE8FD62}"/>
            </c:ext>
          </c:extLst>
        </c:ser>
        <c:ser>
          <c:idx val="1"/>
          <c:order val="1"/>
          <c:tx>
            <c:v>std_box_1</c:v>
          </c:tx>
          <c:spPr>
            <a:ln w="19050" cap="rnd">
              <a:solidFill>
                <a:schemeClr val="tx1"/>
              </a:solidFill>
              <a:round/>
            </a:ln>
            <a:effectLst/>
          </c:spPr>
          <c:marker>
            <c:symbol val="none"/>
          </c:marker>
          <c:xVal>
            <c:numRef>
              <c:f>(UK2014_survey_stats!$G$2,UK2014_survey_stats!$G$2)</c:f>
              <c:numCache>
                <c:formatCode>General</c:formatCode>
                <c:ptCount val="2"/>
                <c:pt idx="0">
                  <c:v>22.614583347553456</c:v>
                </c:pt>
                <c:pt idx="1">
                  <c:v>22.614583347553456</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1-7691-4125-88D2-3D83EDE8FD62}"/>
            </c:ext>
          </c:extLst>
        </c:ser>
        <c:ser>
          <c:idx val="2"/>
          <c:order val="2"/>
          <c:tx>
            <c:v>std2</c:v>
          </c:tx>
          <c:spPr>
            <a:ln w="19050" cap="rnd">
              <a:solidFill>
                <a:schemeClr val="tx1"/>
              </a:solidFill>
              <a:round/>
            </a:ln>
            <a:effectLst/>
          </c:spPr>
          <c:marker>
            <c:symbol val="none"/>
          </c:marker>
          <c:xVal>
            <c:numRef>
              <c:f>(UK2014_survey_stats!$H$2,UK2014_survey_stats!$H$2)</c:f>
              <c:numCache>
                <c:formatCode>General</c:formatCode>
                <c:ptCount val="2"/>
                <c:pt idx="0">
                  <c:v>30.554771491156224</c:v>
                </c:pt>
                <c:pt idx="1">
                  <c:v>30.554771491156224</c:v>
                </c:pt>
              </c:numCache>
            </c:numRef>
          </c:xVal>
          <c:yVal>
            <c:numLit>
              <c:formatCode>General</c:formatCode>
              <c:ptCount val="2"/>
              <c:pt idx="0">
                <c:v>0</c:v>
              </c:pt>
              <c:pt idx="1">
                <c:v>0</c:v>
              </c:pt>
            </c:numLit>
          </c:yVal>
          <c:smooth val="0"/>
          <c:extLst>
            <c:ext xmlns:c16="http://schemas.microsoft.com/office/drawing/2014/chart" uri="{C3380CC4-5D6E-409C-BE32-E72D297353CC}">
              <c16:uniqueId val="{00000002-7691-4125-88D2-3D83EDE8FD62}"/>
            </c:ext>
          </c:extLst>
        </c:ser>
        <c:ser>
          <c:idx val="3"/>
          <c:order val="3"/>
          <c:tx>
            <c:v>std3</c:v>
          </c:tx>
          <c:spPr>
            <a:ln w="19050" cap="rnd">
              <a:solidFill>
                <a:schemeClr val="tx1"/>
              </a:solidFill>
              <a:round/>
            </a:ln>
            <a:effectLst/>
          </c:spPr>
          <c:marker>
            <c:symbol val="none"/>
          </c:marker>
          <c:xVal>
            <c:numRef>
              <c:f>(UK2014_survey_stats!$G$2,UK2014_survey_stats!$H$2)</c:f>
              <c:numCache>
                <c:formatCode>General</c:formatCode>
                <c:ptCount val="2"/>
                <c:pt idx="0">
                  <c:v>22.614583347553456</c:v>
                </c:pt>
                <c:pt idx="1">
                  <c:v>30.554771491156224</c:v>
                </c:pt>
              </c:numCache>
            </c:numRef>
          </c:xVal>
          <c:yVal>
            <c:numLit>
              <c:formatCode>General</c:formatCode>
              <c:ptCount val="2"/>
              <c:pt idx="0">
                <c:v>0</c:v>
              </c:pt>
              <c:pt idx="1">
                <c:v>0</c:v>
              </c:pt>
            </c:numLit>
          </c:yVal>
          <c:smooth val="0"/>
          <c:extLst>
            <c:ext xmlns:c16="http://schemas.microsoft.com/office/drawing/2014/chart" uri="{C3380CC4-5D6E-409C-BE32-E72D297353CC}">
              <c16:uniqueId val="{00000003-7691-4125-88D2-3D83EDE8FD62}"/>
            </c:ext>
          </c:extLst>
        </c:ser>
        <c:ser>
          <c:idx val="4"/>
          <c:order val="4"/>
          <c:tx>
            <c:v>std4</c:v>
          </c:tx>
          <c:spPr>
            <a:ln w="19050" cap="rnd">
              <a:solidFill>
                <a:schemeClr val="tx1"/>
              </a:solidFill>
              <a:round/>
            </a:ln>
            <a:effectLst/>
          </c:spPr>
          <c:marker>
            <c:symbol val="none"/>
          </c:marker>
          <c:xVal>
            <c:numRef>
              <c:f>(UK2014_survey_stats!$G$2,UK2014_survey_stats!$H$2)</c:f>
              <c:numCache>
                <c:formatCode>General</c:formatCode>
                <c:ptCount val="2"/>
                <c:pt idx="0">
                  <c:v>22.614583347553456</c:v>
                </c:pt>
                <c:pt idx="1">
                  <c:v>30.554771491156224</c:v>
                </c:pt>
              </c:numCache>
            </c:numRef>
          </c:xVal>
          <c:yVal>
            <c:numLit>
              <c:formatCode>General</c:formatCode>
              <c:ptCount val="2"/>
              <c:pt idx="0">
                <c:v>10</c:v>
              </c:pt>
              <c:pt idx="1">
                <c:v>10</c:v>
              </c:pt>
            </c:numLit>
          </c:yVal>
          <c:smooth val="0"/>
          <c:extLst>
            <c:ext xmlns:c16="http://schemas.microsoft.com/office/drawing/2014/chart" uri="{C3380CC4-5D6E-409C-BE32-E72D297353CC}">
              <c16:uniqueId val="{00000004-7691-4125-88D2-3D83EDE8FD62}"/>
            </c:ext>
          </c:extLst>
        </c:ser>
        <c:ser>
          <c:idx val="5"/>
          <c:order val="5"/>
          <c:tx>
            <c:v>surv_low</c:v>
          </c:tx>
          <c:spPr>
            <a:ln w="19050" cap="rnd">
              <a:solidFill>
                <a:schemeClr val="tx1"/>
              </a:solidFill>
              <a:round/>
            </a:ln>
            <a:effectLst/>
          </c:spPr>
          <c:marker>
            <c:symbol val="none"/>
          </c:marker>
          <c:xVal>
            <c:numRef>
              <c:f>(UK2014_survey_stats!$B$2,UK2014_survey_stats!$B$2)</c:f>
              <c:numCache>
                <c:formatCode>General</c:formatCode>
                <c:ptCount val="2"/>
                <c:pt idx="0">
                  <c:v>10</c:v>
                </c:pt>
                <c:pt idx="1">
                  <c:v>10</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5-7691-4125-88D2-3D83EDE8FD62}"/>
            </c:ext>
          </c:extLst>
        </c:ser>
        <c:ser>
          <c:idx val="6"/>
          <c:order val="6"/>
          <c:tx>
            <c:v>surv_high</c:v>
          </c:tx>
          <c:spPr>
            <a:ln w="19050" cap="rnd">
              <a:solidFill>
                <a:schemeClr val="tx1"/>
              </a:solidFill>
              <a:round/>
            </a:ln>
            <a:effectLst/>
          </c:spPr>
          <c:marker>
            <c:symbol val="none"/>
          </c:marker>
          <c:xVal>
            <c:numRef>
              <c:f>(UK2014_survey_stats!$C$2,UK2014_survey_stats!$C$2)</c:f>
              <c:numCache>
                <c:formatCode>General</c:formatCode>
                <c:ptCount val="2"/>
                <c:pt idx="0">
                  <c:v>30</c:v>
                </c:pt>
                <c:pt idx="1">
                  <c:v>30</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6-7691-4125-88D2-3D83EDE8FD62}"/>
            </c:ext>
          </c:extLst>
        </c:ser>
        <c:ser>
          <c:idx val="7"/>
          <c:order val="7"/>
          <c:tx>
            <c:v>surv_tick_low</c:v>
          </c:tx>
          <c:spPr>
            <a:ln w="19050" cap="rnd">
              <a:solidFill>
                <a:schemeClr val="tx1"/>
              </a:solidFill>
              <a:round/>
            </a:ln>
            <a:effectLst/>
          </c:spPr>
          <c:marker>
            <c:symbol val="none"/>
          </c:marker>
          <c:xVal>
            <c:numRef>
              <c:f>(UK2014_survey_stats!$G$2,UK2014_survey_stats!$B$2)</c:f>
              <c:numCache>
                <c:formatCode>General</c:formatCode>
                <c:ptCount val="2"/>
                <c:pt idx="0">
                  <c:v>22.614583347553456</c:v>
                </c:pt>
                <c:pt idx="1">
                  <c:v>10</c:v>
                </c:pt>
              </c:numCache>
            </c:numRef>
          </c:xVal>
          <c:yVal>
            <c:numLit>
              <c:formatCode>General</c:formatCode>
              <c:ptCount val="2"/>
              <c:pt idx="0">
                <c:v>5</c:v>
              </c:pt>
              <c:pt idx="1">
                <c:v>5</c:v>
              </c:pt>
            </c:numLit>
          </c:yVal>
          <c:smooth val="0"/>
          <c:extLst>
            <c:ext xmlns:c16="http://schemas.microsoft.com/office/drawing/2014/chart" uri="{C3380CC4-5D6E-409C-BE32-E72D297353CC}">
              <c16:uniqueId val="{00000007-7691-4125-88D2-3D83EDE8FD62}"/>
            </c:ext>
          </c:extLst>
        </c:ser>
        <c:ser>
          <c:idx val="8"/>
          <c:order val="8"/>
          <c:tx>
            <c:v>surv_tick_high</c:v>
          </c:tx>
          <c:spPr>
            <a:ln w="19050" cap="rnd">
              <a:solidFill>
                <a:schemeClr val="tx1"/>
              </a:solidFill>
              <a:round/>
            </a:ln>
            <a:effectLst/>
          </c:spPr>
          <c:marker>
            <c:symbol val="none"/>
          </c:marker>
          <c:xVal>
            <c:numRef>
              <c:f>(UK2014_survey_stats!$H$2,UK2014_survey_stats!$C$2)</c:f>
              <c:numCache>
                <c:formatCode>General</c:formatCode>
                <c:ptCount val="2"/>
                <c:pt idx="0">
                  <c:v>30.554771491156224</c:v>
                </c:pt>
                <c:pt idx="1">
                  <c:v>30</c:v>
                </c:pt>
              </c:numCache>
            </c:numRef>
          </c:xVal>
          <c:yVal>
            <c:numLit>
              <c:formatCode>General</c:formatCode>
              <c:ptCount val="2"/>
              <c:pt idx="0">
                <c:v>5</c:v>
              </c:pt>
              <c:pt idx="1">
                <c:v>5</c:v>
              </c:pt>
            </c:numLit>
          </c:yVal>
          <c:smooth val="0"/>
          <c:extLst>
            <c:ext xmlns:c16="http://schemas.microsoft.com/office/drawing/2014/chart" uri="{C3380CC4-5D6E-409C-BE32-E72D297353CC}">
              <c16:uniqueId val="{00000008-7691-4125-88D2-3D83EDE8FD62}"/>
            </c:ext>
          </c:extLst>
        </c:ser>
        <c:ser>
          <c:idx val="9"/>
          <c:order val="9"/>
          <c:tx>
            <c:v>spec_low</c:v>
          </c:tx>
          <c:spPr>
            <a:ln w="19050" cap="rnd">
              <a:solidFill>
                <a:schemeClr val="tx1"/>
              </a:solidFill>
              <a:prstDash val="dash"/>
              <a:round/>
            </a:ln>
            <a:effectLst/>
          </c:spPr>
          <c:marker>
            <c:symbol val="none"/>
          </c:marker>
          <c:xVal>
            <c:numRef>
              <c:f>(Sheet1!$B$5,Sheet1!$B$5)</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9-7691-4125-88D2-3D83EDE8FD62}"/>
            </c:ext>
          </c:extLst>
        </c:ser>
        <c:ser>
          <c:idx val="11"/>
          <c:order val="10"/>
          <c:tx>
            <c:v>spec_max</c:v>
          </c:tx>
          <c:spPr>
            <a:ln w="19050" cap="rnd">
              <a:solidFill>
                <a:schemeClr val="tx1"/>
              </a:solidFill>
              <a:prstDash val="dash"/>
              <a:round/>
            </a:ln>
            <a:effectLst/>
          </c:spPr>
          <c:marker>
            <c:symbol val="none"/>
          </c:marker>
          <c:xVal>
            <c:numRef>
              <c:f>(Sheet1!$C$5,Sheet1!$C$5)</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A-7691-4125-88D2-3D83EDE8FD62}"/>
            </c:ext>
          </c:extLst>
        </c:ser>
        <c:ser>
          <c:idx val="10"/>
          <c:order val="11"/>
          <c:tx>
            <c:v>spec_high_s</c:v>
          </c:tx>
          <c:spPr>
            <a:ln w="19050" cap="rnd">
              <a:solidFill>
                <a:schemeClr val="tx1"/>
              </a:solidFill>
              <a:prstDash val="dash"/>
              <a:round/>
            </a:ln>
            <a:effectLst/>
          </c:spPr>
          <c:marker>
            <c:symbol val="none"/>
          </c:marker>
          <c:xVal>
            <c:numRef>
              <c:f>(Sheet1!$B$5,Sheet1!$AB$5)</c:f>
              <c:numCache>
                <c:formatCode>General</c:formatCode>
                <c:ptCount val="2"/>
                <c:pt idx="1">
                  <c:v>10</c:v>
                </c:pt>
              </c:numCache>
            </c:numRef>
          </c:xVal>
          <c:yVal>
            <c:numLit>
              <c:formatCode>General</c:formatCode>
              <c:ptCount val="2"/>
              <c:pt idx="0">
                <c:v>5</c:v>
              </c:pt>
              <c:pt idx="1">
                <c:v>5</c:v>
              </c:pt>
            </c:numLit>
          </c:yVal>
          <c:smooth val="0"/>
          <c:extLst>
            <c:ext xmlns:c16="http://schemas.microsoft.com/office/drawing/2014/chart" uri="{C3380CC4-5D6E-409C-BE32-E72D297353CC}">
              <c16:uniqueId val="{0000000B-7691-4125-88D2-3D83EDE8FD62}"/>
            </c:ext>
          </c:extLst>
        </c:ser>
        <c:ser>
          <c:idx val="12"/>
          <c:order val="12"/>
          <c:tx>
            <c:v>spec_high_s</c:v>
          </c:tx>
          <c:spPr>
            <a:ln w="19050" cap="rnd">
              <a:solidFill>
                <a:schemeClr val="tx1"/>
              </a:solidFill>
              <a:prstDash val="dash"/>
              <a:round/>
            </a:ln>
            <a:effectLst/>
          </c:spPr>
          <c:marker>
            <c:symbol val="none"/>
          </c:marker>
          <c:xVal>
            <c:numRef>
              <c:f>(Sheet1!$C$5,Sheet1!$AC$5)</c:f>
              <c:numCache>
                <c:formatCode>General</c:formatCode>
                <c:ptCount val="2"/>
                <c:pt idx="1">
                  <c:v>30</c:v>
                </c:pt>
              </c:numCache>
            </c:numRef>
          </c:xVal>
          <c:yVal>
            <c:numLit>
              <c:formatCode>General</c:formatCode>
              <c:ptCount val="2"/>
              <c:pt idx="0">
                <c:v>5</c:v>
              </c:pt>
              <c:pt idx="1">
                <c:v>5</c:v>
              </c:pt>
            </c:numLit>
          </c:yVal>
          <c:smooth val="0"/>
          <c:extLst>
            <c:ext xmlns:c16="http://schemas.microsoft.com/office/drawing/2014/chart" uri="{C3380CC4-5D6E-409C-BE32-E72D297353CC}">
              <c16:uniqueId val="{0000000C-7691-4125-88D2-3D83EDE8FD62}"/>
            </c:ext>
          </c:extLst>
        </c:ser>
        <c:ser>
          <c:idx val="14"/>
          <c:order val="13"/>
          <c:tx>
            <c:v>SAF#2</c:v>
          </c:tx>
          <c:spPr>
            <a:ln w="19050" cap="rnd">
              <a:solidFill>
                <a:schemeClr val="accent3">
                  <a:lumMod val="80000"/>
                  <a:lumOff val="20000"/>
                </a:schemeClr>
              </a:solidFill>
              <a:round/>
            </a:ln>
            <a:effectLst/>
          </c:spPr>
          <c:marker>
            <c:symbol val="square"/>
            <c:size val="20"/>
            <c:spPr>
              <a:solidFill>
                <a:srgbClr val="00FF00"/>
              </a:solidFill>
              <a:ln w="9525">
                <a:noFill/>
              </a:ln>
              <a:effectLst/>
            </c:spPr>
          </c:marker>
          <c:dPt>
            <c:idx val="0"/>
            <c:marker>
              <c:symbol val="diamond"/>
              <c:size val="20"/>
              <c:spPr>
                <a:solidFill>
                  <a:srgbClr val="FF0000"/>
                </a:solidFill>
                <a:ln w="9525">
                  <a:noFill/>
                </a:ln>
                <a:effectLst/>
              </c:spPr>
            </c:marker>
            <c:bubble3D val="0"/>
            <c:extLst>
              <c:ext xmlns:c16="http://schemas.microsoft.com/office/drawing/2014/chart" uri="{C3380CC4-5D6E-409C-BE32-E72D297353CC}">
                <c16:uniqueId val="{0000000D-7691-4125-88D2-3D83EDE8FD62}"/>
              </c:ext>
            </c:extLst>
          </c:dPt>
          <c:xVal>
            <c:numRef>
              <c:f>Sheet1!$D$5</c:f>
              <c:numCache>
                <c:formatCode>General</c:formatCode>
                <c:ptCount val="1"/>
                <c:pt idx="0">
                  <c:v>30</c:v>
                </c:pt>
              </c:numCache>
            </c:numRef>
          </c:xVal>
          <c:yVal>
            <c:numLit>
              <c:formatCode>General</c:formatCode>
              <c:ptCount val="1"/>
              <c:pt idx="0">
                <c:v>5</c:v>
              </c:pt>
            </c:numLit>
          </c:yVal>
          <c:smooth val="0"/>
          <c:extLst>
            <c:ext xmlns:c16="http://schemas.microsoft.com/office/drawing/2014/chart" uri="{C3380CC4-5D6E-409C-BE32-E72D297353CC}">
              <c16:uniqueId val="{0000000E-7691-4125-88D2-3D83EDE8FD62}"/>
            </c:ext>
          </c:extLst>
        </c:ser>
        <c:dLbls>
          <c:showLegendKey val="0"/>
          <c:showVal val="0"/>
          <c:showCatName val="0"/>
          <c:showSerName val="0"/>
          <c:showPercent val="0"/>
          <c:showBubbleSize val="0"/>
        </c:dLbls>
        <c:axId val="463562544"/>
        <c:axId val="463563200"/>
      </c:scatterChart>
      <c:valAx>
        <c:axId val="463562544"/>
        <c:scaling>
          <c:orientation val="minMax"/>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2433777881084E-3"/>
          <c:y val="0.10621722846441953"/>
          <c:w val="0.97229973559578131"/>
          <c:h val="0.72898876404494384"/>
        </c:manualLayout>
      </c:layout>
      <c:scatterChart>
        <c:scatterStyle val="lineMarker"/>
        <c:varyColors val="0"/>
        <c:ser>
          <c:idx val="0"/>
          <c:order val="0"/>
          <c:spPr>
            <a:ln w="19050" cap="rnd">
              <a:solidFill>
                <a:schemeClr val="tx1"/>
              </a:solidFill>
              <a:round/>
            </a:ln>
            <a:effectLst/>
          </c:spPr>
          <c:marker>
            <c:symbol val="none"/>
          </c:marker>
          <c:xVal>
            <c:numRef>
              <c:f>(UK2014_survey_stats!$D$30,UK2014_survey_stats!$D$30)</c:f>
              <c:numCache>
                <c:formatCode>General</c:formatCode>
                <c:ptCount val="2"/>
                <c:pt idx="0">
                  <c:v>30.366016260162606</c:v>
                </c:pt>
                <c:pt idx="1">
                  <c:v>30.366016260162606</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0-BA22-4FE9-A12A-DDDD3DC0D60C}"/>
            </c:ext>
          </c:extLst>
        </c:ser>
        <c:ser>
          <c:idx val="1"/>
          <c:order val="1"/>
          <c:tx>
            <c:v>std_box_1</c:v>
          </c:tx>
          <c:spPr>
            <a:ln w="19050" cap="rnd">
              <a:solidFill>
                <a:schemeClr val="tx1"/>
              </a:solidFill>
              <a:round/>
            </a:ln>
            <a:effectLst/>
          </c:spPr>
          <c:marker>
            <c:symbol val="none"/>
          </c:marker>
          <c:xVal>
            <c:numRef>
              <c:f>(UK2014_survey_stats!$G$30,UK2014_survey_stats!$G$30)</c:f>
              <c:numCache>
                <c:formatCode>General</c:formatCode>
                <c:ptCount val="2"/>
                <c:pt idx="0">
                  <c:v>-26.44617669055577</c:v>
                </c:pt>
                <c:pt idx="1">
                  <c:v>-26.44617669055577</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1-BA22-4FE9-A12A-DDDD3DC0D60C}"/>
            </c:ext>
          </c:extLst>
        </c:ser>
        <c:ser>
          <c:idx val="2"/>
          <c:order val="2"/>
          <c:tx>
            <c:v>std2</c:v>
          </c:tx>
          <c:spPr>
            <a:ln w="19050" cap="rnd">
              <a:solidFill>
                <a:schemeClr val="tx1"/>
              </a:solidFill>
              <a:round/>
            </a:ln>
            <a:effectLst/>
          </c:spPr>
          <c:marker>
            <c:symbol val="none"/>
          </c:marker>
          <c:xVal>
            <c:numRef>
              <c:f>(UK2014_survey_stats!$H$30,UK2014_survey_stats!$H$30)</c:f>
              <c:numCache>
                <c:formatCode>General</c:formatCode>
                <c:ptCount val="2"/>
                <c:pt idx="0">
                  <c:v>87.178209210880979</c:v>
                </c:pt>
                <c:pt idx="1">
                  <c:v>87.178209210880979</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2-BA22-4FE9-A12A-DDDD3DC0D60C}"/>
            </c:ext>
          </c:extLst>
        </c:ser>
        <c:ser>
          <c:idx val="3"/>
          <c:order val="3"/>
          <c:tx>
            <c:v>std3</c:v>
          </c:tx>
          <c:spPr>
            <a:ln w="19050" cap="rnd">
              <a:solidFill>
                <a:schemeClr val="tx1"/>
              </a:solidFill>
              <a:round/>
            </a:ln>
            <a:effectLst/>
          </c:spPr>
          <c:marker>
            <c:symbol val="none"/>
          </c:marker>
          <c:xVal>
            <c:numRef>
              <c:f>(UK2014_survey_stats!$G$30,UK2014_survey_stats!$H$30)</c:f>
              <c:numCache>
                <c:formatCode>General</c:formatCode>
                <c:ptCount val="2"/>
                <c:pt idx="0">
                  <c:v>-26.44617669055577</c:v>
                </c:pt>
                <c:pt idx="1">
                  <c:v>87.178209210880979</c:v>
                </c:pt>
              </c:numCache>
            </c:numRef>
          </c:xVal>
          <c:yVal>
            <c:numLit>
              <c:formatCode>General</c:formatCode>
              <c:ptCount val="2"/>
              <c:pt idx="0">
                <c:v>0</c:v>
              </c:pt>
              <c:pt idx="1">
                <c:v>0</c:v>
              </c:pt>
            </c:numLit>
          </c:yVal>
          <c:smooth val="0"/>
          <c:extLst>
            <c:ext xmlns:c16="http://schemas.microsoft.com/office/drawing/2014/chart" uri="{C3380CC4-5D6E-409C-BE32-E72D297353CC}">
              <c16:uniqueId val="{00000003-BA22-4FE9-A12A-DDDD3DC0D60C}"/>
            </c:ext>
          </c:extLst>
        </c:ser>
        <c:ser>
          <c:idx val="4"/>
          <c:order val="4"/>
          <c:tx>
            <c:v>std4</c:v>
          </c:tx>
          <c:spPr>
            <a:ln w="19050" cap="rnd">
              <a:solidFill>
                <a:schemeClr val="tx1"/>
              </a:solidFill>
              <a:round/>
            </a:ln>
            <a:effectLst/>
          </c:spPr>
          <c:marker>
            <c:symbol val="none"/>
          </c:marker>
          <c:xVal>
            <c:numRef>
              <c:f>(UK2014_survey_stats!$G$30,UK2014_survey_stats!$H$30)</c:f>
              <c:numCache>
                <c:formatCode>General</c:formatCode>
                <c:ptCount val="2"/>
                <c:pt idx="0">
                  <c:v>-26.44617669055577</c:v>
                </c:pt>
                <c:pt idx="1">
                  <c:v>87.178209210880979</c:v>
                </c:pt>
              </c:numCache>
            </c:numRef>
          </c:xVal>
          <c:yVal>
            <c:numLit>
              <c:formatCode>General</c:formatCode>
              <c:ptCount val="2"/>
              <c:pt idx="0">
                <c:v>10</c:v>
              </c:pt>
              <c:pt idx="1">
                <c:v>10</c:v>
              </c:pt>
            </c:numLit>
          </c:yVal>
          <c:smooth val="0"/>
          <c:extLst>
            <c:ext xmlns:c16="http://schemas.microsoft.com/office/drawing/2014/chart" uri="{C3380CC4-5D6E-409C-BE32-E72D297353CC}">
              <c16:uniqueId val="{00000004-BA22-4FE9-A12A-DDDD3DC0D60C}"/>
            </c:ext>
          </c:extLst>
        </c:ser>
        <c:ser>
          <c:idx val="5"/>
          <c:order val="5"/>
          <c:tx>
            <c:v>surv_low</c:v>
          </c:tx>
          <c:spPr>
            <a:ln w="19050" cap="rnd">
              <a:solidFill>
                <a:schemeClr val="tx1"/>
              </a:solidFill>
              <a:round/>
            </a:ln>
            <a:effectLst/>
          </c:spPr>
          <c:marker>
            <c:symbol val="none"/>
          </c:marker>
          <c:xVal>
            <c:numRef>
              <c:f>(UK2014_survey_stats!$B$30,UK2014_survey_stats!$B$30)</c:f>
              <c:numCache>
                <c:formatCode>General</c:formatCode>
                <c:ptCount val="2"/>
                <c:pt idx="0">
                  <c:v>0.1</c:v>
                </c:pt>
                <c:pt idx="1">
                  <c:v>0.1</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5-BA22-4FE9-A12A-DDDD3DC0D60C}"/>
            </c:ext>
          </c:extLst>
        </c:ser>
        <c:ser>
          <c:idx val="6"/>
          <c:order val="6"/>
          <c:tx>
            <c:v>surv_high</c:v>
          </c:tx>
          <c:spPr>
            <a:ln w="19050" cap="rnd">
              <a:solidFill>
                <a:schemeClr val="tx1"/>
              </a:solidFill>
              <a:round/>
            </a:ln>
            <a:effectLst/>
          </c:spPr>
          <c:marker>
            <c:symbol val="none"/>
          </c:marker>
          <c:xVal>
            <c:numRef>
              <c:f>(UK2014_survey_stats!$C$30,UK2014_survey_stats!$C$30)</c:f>
              <c:numCache>
                <c:formatCode>General</c:formatCode>
                <c:ptCount val="2"/>
                <c:pt idx="0">
                  <c:v>1071.3</c:v>
                </c:pt>
                <c:pt idx="1">
                  <c:v>1071.3</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6-BA22-4FE9-A12A-DDDD3DC0D60C}"/>
            </c:ext>
          </c:extLst>
        </c:ser>
        <c:ser>
          <c:idx val="7"/>
          <c:order val="7"/>
          <c:tx>
            <c:v>surv_tick_low</c:v>
          </c:tx>
          <c:spPr>
            <a:ln w="19050" cap="rnd">
              <a:solidFill>
                <a:schemeClr val="tx1"/>
              </a:solidFill>
              <a:round/>
            </a:ln>
            <a:effectLst/>
          </c:spPr>
          <c:marker>
            <c:symbol val="none"/>
          </c:marker>
          <c:xVal>
            <c:numRef>
              <c:f>(UK2014_survey_stats!$G$30,UK2014_survey_stats!$B$30)</c:f>
              <c:numCache>
                <c:formatCode>General</c:formatCode>
                <c:ptCount val="2"/>
                <c:pt idx="0">
                  <c:v>-26.44617669055577</c:v>
                </c:pt>
                <c:pt idx="1">
                  <c:v>0.1</c:v>
                </c:pt>
              </c:numCache>
            </c:numRef>
          </c:xVal>
          <c:yVal>
            <c:numLit>
              <c:formatCode>General</c:formatCode>
              <c:ptCount val="2"/>
              <c:pt idx="0">
                <c:v>5</c:v>
              </c:pt>
              <c:pt idx="1">
                <c:v>5</c:v>
              </c:pt>
            </c:numLit>
          </c:yVal>
          <c:smooth val="0"/>
          <c:extLst>
            <c:ext xmlns:c16="http://schemas.microsoft.com/office/drawing/2014/chart" uri="{C3380CC4-5D6E-409C-BE32-E72D297353CC}">
              <c16:uniqueId val="{00000007-BA22-4FE9-A12A-DDDD3DC0D60C}"/>
            </c:ext>
          </c:extLst>
        </c:ser>
        <c:ser>
          <c:idx val="8"/>
          <c:order val="8"/>
          <c:tx>
            <c:v>surv_tick_high</c:v>
          </c:tx>
          <c:spPr>
            <a:ln w="19050" cap="rnd">
              <a:solidFill>
                <a:schemeClr val="tx1"/>
              </a:solidFill>
              <a:round/>
            </a:ln>
            <a:effectLst/>
          </c:spPr>
          <c:marker>
            <c:symbol val="none"/>
          </c:marker>
          <c:xVal>
            <c:numRef>
              <c:f>(UK2014_survey_stats!$H$30,UK2014_survey_stats!$C$30)</c:f>
              <c:numCache>
                <c:formatCode>General</c:formatCode>
                <c:ptCount val="2"/>
                <c:pt idx="0">
                  <c:v>87.178209210880979</c:v>
                </c:pt>
                <c:pt idx="1">
                  <c:v>1071.3</c:v>
                </c:pt>
              </c:numCache>
            </c:numRef>
          </c:xVal>
          <c:yVal>
            <c:numLit>
              <c:formatCode>General</c:formatCode>
              <c:ptCount val="2"/>
              <c:pt idx="0">
                <c:v>5</c:v>
              </c:pt>
              <c:pt idx="1">
                <c:v>5</c:v>
              </c:pt>
            </c:numLit>
          </c:yVal>
          <c:smooth val="0"/>
          <c:extLst>
            <c:ext xmlns:c16="http://schemas.microsoft.com/office/drawing/2014/chart" uri="{C3380CC4-5D6E-409C-BE32-E72D297353CC}">
              <c16:uniqueId val="{00000008-BA22-4FE9-A12A-DDDD3DC0D60C}"/>
            </c:ext>
          </c:extLst>
        </c:ser>
        <c:ser>
          <c:idx val="9"/>
          <c:order val="9"/>
          <c:tx>
            <c:v>spec_low</c:v>
          </c:tx>
          <c:spPr>
            <a:ln w="19050" cap="rnd">
              <a:solidFill>
                <a:schemeClr val="tx1"/>
              </a:solidFill>
              <a:prstDash val="dash"/>
              <a:round/>
            </a:ln>
            <a:effectLst/>
          </c:spPr>
          <c:marker>
            <c:symbol val="none"/>
          </c:marker>
          <c:xVal>
            <c:numRef>
              <c:f>(Sheet1!$B$33,Sheet1!$B$33)</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9-BA22-4FE9-A12A-DDDD3DC0D60C}"/>
            </c:ext>
          </c:extLst>
        </c:ser>
        <c:ser>
          <c:idx val="11"/>
          <c:order val="10"/>
          <c:tx>
            <c:v>spec_max</c:v>
          </c:tx>
          <c:spPr>
            <a:ln w="19050" cap="rnd">
              <a:solidFill>
                <a:schemeClr val="tx1"/>
              </a:solidFill>
              <a:prstDash val="dash"/>
              <a:round/>
            </a:ln>
            <a:effectLst/>
          </c:spPr>
          <c:marker>
            <c:symbol val="none"/>
          </c:marker>
          <c:xVal>
            <c:numRef>
              <c:f>(Sheet1!$C$33,Sheet1!$C$33)</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A-BA22-4FE9-A12A-DDDD3DC0D60C}"/>
            </c:ext>
          </c:extLst>
        </c:ser>
        <c:ser>
          <c:idx val="10"/>
          <c:order val="11"/>
          <c:tx>
            <c:v>spec_high_s</c:v>
          </c:tx>
          <c:spPr>
            <a:ln w="19050" cap="rnd">
              <a:solidFill>
                <a:schemeClr val="tx1"/>
              </a:solidFill>
              <a:prstDash val="dash"/>
              <a:round/>
            </a:ln>
            <a:effectLst/>
          </c:spPr>
          <c:marker>
            <c:symbol val="none"/>
          </c:marker>
          <c:xVal>
            <c:numRef>
              <c:f>(Sheet1!$B$33,Sheet1!$AB$33)</c:f>
              <c:numCache>
                <c:formatCode>General</c:formatCode>
                <c:ptCount val="2"/>
                <c:pt idx="1">
                  <c:v>0.1</c:v>
                </c:pt>
              </c:numCache>
            </c:numRef>
          </c:xVal>
          <c:yVal>
            <c:numLit>
              <c:formatCode>General</c:formatCode>
              <c:ptCount val="2"/>
              <c:pt idx="0">
                <c:v>5</c:v>
              </c:pt>
              <c:pt idx="1">
                <c:v>5</c:v>
              </c:pt>
            </c:numLit>
          </c:yVal>
          <c:smooth val="0"/>
          <c:extLst>
            <c:ext xmlns:c16="http://schemas.microsoft.com/office/drawing/2014/chart" uri="{C3380CC4-5D6E-409C-BE32-E72D297353CC}">
              <c16:uniqueId val="{0000000B-BA22-4FE9-A12A-DDDD3DC0D60C}"/>
            </c:ext>
          </c:extLst>
        </c:ser>
        <c:ser>
          <c:idx val="12"/>
          <c:order val="12"/>
          <c:tx>
            <c:v>spec_high_s</c:v>
          </c:tx>
          <c:spPr>
            <a:ln w="19050" cap="rnd">
              <a:solidFill>
                <a:schemeClr val="tx1"/>
              </a:solidFill>
              <a:prstDash val="dash"/>
              <a:round/>
            </a:ln>
            <a:effectLst/>
          </c:spPr>
          <c:marker>
            <c:symbol val="none"/>
          </c:marker>
          <c:xVal>
            <c:numRef>
              <c:f>(Sheet1!$C$33,Sheet1!$AC$33)</c:f>
              <c:numCache>
                <c:formatCode>General</c:formatCode>
                <c:ptCount val="2"/>
                <c:pt idx="1">
                  <c:v>1071.3</c:v>
                </c:pt>
              </c:numCache>
            </c:numRef>
          </c:xVal>
          <c:yVal>
            <c:numLit>
              <c:formatCode>General</c:formatCode>
              <c:ptCount val="2"/>
              <c:pt idx="0">
                <c:v>5</c:v>
              </c:pt>
              <c:pt idx="1">
                <c:v>5</c:v>
              </c:pt>
            </c:numLit>
          </c:yVal>
          <c:smooth val="0"/>
          <c:extLst>
            <c:ext xmlns:c16="http://schemas.microsoft.com/office/drawing/2014/chart" uri="{C3380CC4-5D6E-409C-BE32-E72D297353CC}">
              <c16:uniqueId val="{0000000C-BA22-4FE9-A12A-DDDD3DC0D60C}"/>
            </c:ext>
          </c:extLst>
        </c:ser>
        <c:ser>
          <c:idx val="14"/>
          <c:order val="13"/>
          <c:tx>
            <c:v>SAF#2</c:v>
          </c:tx>
          <c:spPr>
            <a:ln w="19050" cap="rnd">
              <a:solidFill>
                <a:schemeClr val="accent3">
                  <a:lumMod val="80000"/>
                  <a:lumOff val="20000"/>
                </a:schemeClr>
              </a:solidFill>
              <a:round/>
            </a:ln>
            <a:effectLst/>
          </c:spPr>
          <c:marker>
            <c:symbol val="square"/>
            <c:size val="20"/>
            <c:spPr>
              <a:solidFill>
                <a:srgbClr val="FF0000"/>
              </a:solidFill>
              <a:ln w="9525">
                <a:noFill/>
              </a:ln>
              <a:effectLst/>
            </c:spPr>
          </c:marker>
          <c:dPt>
            <c:idx val="0"/>
            <c:marker>
              <c:symbol val="diamond"/>
              <c:size val="20"/>
              <c:spPr>
                <a:solidFill>
                  <a:srgbClr val="FF0000"/>
                </a:solidFill>
                <a:ln w="9525">
                  <a:noFill/>
                </a:ln>
                <a:effectLst/>
              </c:spPr>
            </c:marker>
            <c:bubble3D val="0"/>
            <c:extLst>
              <c:ext xmlns:c16="http://schemas.microsoft.com/office/drawing/2014/chart" uri="{C3380CC4-5D6E-409C-BE32-E72D297353CC}">
                <c16:uniqueId val="{0000000D-BA22-4FE9-A12A-DDDD3DC0D60C}"/>
              </c:ext>
            </c:extLst>
          </c:dPt>
          <c:xVal>
            <c:numRef>
              <c:f>Sheet1!$D$33</c:f>
              <c:numCache>
                <c:formatCode>General</c:formatCode>
                <c:ptCount val="1"/>
                <c:pt idx="0">
                  <c:v>0</c:v>
                </c:pt>
              </c:numCache>
            </c:numRef>
          </c:xVal>
          <c:yVal>
            <c:numLit>
              <c:formatCode>General</c:formatCode>
              <c:ptCount val="1"/>
              <c:pt idx="0">
                <c:v>5</c:v>
              </c:pt>
            </c:numLit>
          </c:yVal>
          <c:smooth val="0"/>
          <c:extLst>
            <c:ext xmlns:c16="http://schemas.microsoft.com/office/drawing/2014/chart" uri="{C3380CC4-5D6E-409C-BE32-E72D297353CC}">
              <c16:uniqueId val="{0000000E-BA22-4FE9-A12A-DDDD3DC0D60C}"/>
            </c:ext>
          </c:extLst>
        </c:ser>
        <c:dLbls>
          <c:showLegendKey val="0"/>
          <c:showVal val="0"/>
          <c:showCatName val="0"/>
          <c:showSerName val="0"/>
          <c:showPercent val="0"/>
          <c:showBubbleSize val="0"/>
        </c:dLbls>
        <c:axId val="463562544"/>
        <c:axId val="463563200"/>
      </c:scatterChart>
      <c:valAx>
        <c:axId val="463562544"/>
        <c:scaling>
          <c:orientation val="minMax"/>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2433777881084E-3"/>
          <c:y val="0.10621722846441953"/>
          <c:w val="0.97229973559578131"/>
          <c:h val="0.72898876404494384"/>
        </c:manualLayout>
      </c:layout>
      <c:scatterChart>
        <c:scatterStyle val="lineMarker"/>
        <c:varyColors val="0"/>
        <c:ser>
          <c:idx val="0"/>
          <c:order val="0"/>
          <c:spPr>
            <a:ln w="19050" cap="rnd">
              <a:solidFill>
                <a:schemeClr val="tx1"/>
              </a:solidFill>
              <a:round/>
            </a:ln>
            <a:effectLst/>
          </c:spPr>
          <c:marker>
            <c:symbol val="none"/>
          </c:marker>
          <c:xVal>
            <c:numRef>
              <c:f>(UK2014_survey_stats!$D$31,UK2014_survey_stats!$D$31)</c:f>
              <c:numCache>
                <c:formatCode>General</c:formatCode>
                <c:ptCount val="2"/>
                <c:pt idx="0">
                  <c:v>9.0782178217821823</c:v>
                </c:pt>
                <c:pt idx="1">
                  <c:v>9.0782178217821823</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0-A172-4057-9EBE-3519042CE6F3}"/>
            </c:ext>
          </c:extLst>
        </c:ser>
        <c:ser>
          <c:idx val="1"/>
          <c:order val="1"/>
          <c:tx>
            <c:v>std_box_1</c:v>
          </c:tx>
          <c:spPr>
            <a:ln w="19050" cap="rnd">
              <a:solidFill>
                <a:schemeClr val="tx1"/>
              </a:solidFill>
              <a:round/>
            </a:ln>
            <a:effectLst/>
          </c:spPr>
          <c:marker>
            <c:symbol val="none"/>
          </c:marker>
          <c:xVal>
            <c:numRef>
              <c:f>(UK2014_survey_stats!$G$31,UK2014_survey_stats!$G$31)</c:f>
              <c:numCache>
                <c:formatCode>General</c:formatCode>
                <c:ptCount val="2"/>
                <c:pt idx="0">
                  <c:v>-12.130060672518766</c:v>
                </c:pt>
                <c:pt idx="1">
                  <c:v>-12.130060672518766</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1-A172-4057-9EBE-3519042CE6F3}"/>
            </c:ext>
          </c:extLst>
        </c:ser>
        <c:ser>
          <c:idx val="2"/>
          <c:order val="2"/>
          <c:tx>
            <c:v>std2</c:v>
          </c:tx>
          <c:spPr>
            <a:ln w="19050" cap="rnd">
              <a:solidFill>
                <a:schemeClr val="tx1"/>
              </a:solidFill>
              <a:round/>
            </a:ln>
            <a:effectLst/>
          </c:spPr>
          <c:marker>
            <c:symbol val="none"/>
          </c:marker>
          <c:xVal>
            <c:numRef>
              <c:f>(UK2014_survey_stats!$H$31,UK2014_survey_stats!$H$31)</c:f>
              <c:numCache>
                <c:formatCode>General</c:formatCode>
                <c:ptCount val="2"/>
                <c:pt idx="0">
                  <c:v>30.286496316083131</c:v>
                </c:pt>
                <c:pt idx="1">
                  <c:v>30.286496316083131</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2-A172-4057-9EBE-3519042CE6F3}"/>
            </c:ext>
          </c:extLst>
        </c:ser>
        <c:ser>
          <c:idx val="3"/>
          <c:order val="3"/>
          <c:tx>
            <c:v>std3</c:v>
          </c:tx>
          <c:spPr>
            <a:ln w="19050" cap="rnd">
              <a:solidFill>
                <a:schemeClr val="tx1"/>
              </a:solidFill>
              <a:round/>
            </a:ln>
            <a:effectLst/>
          </c:spPr>
          <c:marker>
            <c:symbol val="none"/>
          </c:marker>
          <c:xVal>
            <c:numRef>
              <c:f>(UK2014_survey_stats!$G$31,UK2014_survey_stats!$H$31)</c:f>
              <c:numCache>
                <c:formatCode>General</c:formatCode>
                <c:ptCount val="2"/>
                <c:pt idx="0">
                  <c:v>-12.130060672518766</c:v>
                </c:pt>
                <c:pt idx="1">
                  <c:v>30.286496316083131</c:v>
                </c:pt>
              </c:numCache>
            </c:numRef>
          </c:xVal>
          <c:yVal>
            <c:numLit>
              <c:formatCode>General</c:formatCode>
              <c:ptCount val="2"/>
              <c:pt idx="0">
                <c:v>0</c:v>
              </c:pt>
              <c:pt idx="1">
                <c:v>0</c:v>
              </c:pt>
            </c:numLit>
          </c:yVal>
          <c:smooth val="0"/>
          <c:extLst>
            <c:ext xmlns:c16="http://schemas.microsoft.com/office/drawing/2014/chart" uri="{C3380CC4-5D6E-409C-BE32-E72D297353CC}">
              <c16:uniqueId val="{00000003-A172-4057-9EBE-3519042CE6F3}"/>
            </c:ext>
          </c:extLst>
        </c:ser>
        <c:ser>
          <c:idx val="4"/>
          <c:order val="4"/>
          <c:tx>
            <c:v>std4</c:v>
          </c:tx>
          <c:spPr>
            <a:ln w="19050" cap="rnd">
              <a:solidFill>
                <a:schemeClr val="tx1"/>
              </a:solidFill>
              <a:round/>
            </a:ln>
            <a:effectLst/>
          </c:spPr>
          <c:marker>
            <c:symbol val="none"/>
          </c:marker>
          <c:xVal>
            <c:numRef>
              <c:f>(UK2014_survey_stats!$G$31,UK2014_survey_stats!$H$31)</c:f>
              <c:numCache>
                <c:formatCode>General</c:formatCode>
                <c:ptCount val="2"/>
                <c:pt idx="0">
                  <c:v>-12.130060672518766</c:v>
                </c:pt>
                <c:pt idx="1">
                  <c:v>30.286496316083131</c:v>
                </c:pt>
              </c:numCache>
            </c:numRef>
          </c:xVal>
          <c:yVal>
            <c:numLit>
              <c:formatCode>General</c:formatCode>
              <c:ptCount val="2"/>
              <c:pt idx="0">
                <c:v>10</c:v>
              </c:pt>
              <c:pt idx="1">
                <c:v>10</c:v>
              </c:pt>
            </c:numLit>
          </c:yVal>
          <c:smooth val="0"/>
          <c:extLst>
            <c:ext xmlns:c16="http://schemas.microsoft.com/office/drawing/2014/chart" uri="{C3380CC4-5D6E-409C-BE32-E72D297353CC}">
              <c16:uniqueId val="{00000004-A172-4057-9EBE-3519042CE6F3}"/>
            </c:ext>
          </c:extLst>
        </c:ser>
        <c:ser>
          <c:idx val="5"/>
          <c:order val="5"/>
          <c:tx>
            <c:v>surv_low</c:v>
          </c:tx>
          <c:spPr>
            <a:ln w="19050" cap="rnd">
              <a:solidFill>
                <a:schemeClr val="tx1"/>
              </a:solidFill>
              <a:round/>
            </a:ln>
            <a:effectLst/>
          </c:spPr>
          <c:marker>
            <c:symbol val="none"/>
          </c:marker>
          <c:xVal>
            <c:numRef>
              <c:f>(UK2014_survey_stats!$B$31,UK2014_survey_stats!$B$31)</c:f>
              <c:numCache>
                <c:formatCode>General</c:formatCode>
                <c:ptCount val="2"/>
                <c:pt idx="0">
                  <c:v>0</c:v>
                </c:pt>
                <c:pt idx="1">
                  <c:v>0</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5-A172-4057-9EBE-3519042CE6F3}"/>
            </c:ext>
          </c:extLst>
        </c:ser>
        <c:ser>
          <c:idx val="6"/>
          <c:order val="6"/>
          <c:tx>
            <c:v>surv_high</c:v>
          </c:tx>
          <c:spPr>
            <a:ln w="19050" cap="rnd">
              <a:solidFill>
                <a:schemeClr val="tx1"/>
              </a:solidFill>
              <a:round/>
            </a:ln>
            <a:effectLst/>
          </c:spPr>
          <c:marker>
            <c:symbol val="none"/>
          </c:marker>
          <c:xVal>
            <c:numRef>
              <c:f>(UK2014_survey_stats!$C$31,UK2014_survey_stats!$C$31)</c:f>
              <c:numCache>
                <c:formatCode>General</c:formatCode>
                <c:ptCount val="2"/>
                <c:pt idx="0">
                  <c:v>398.9</c:v>
                </c:pt>
                <c:pt idx="1">
                  <c:v>398.9</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6-A172-4057-9EBE-3519042CE6F3}"/>
            </c:ext>
          </c:extLst>
        </c:ser>
        <c:ser>
          <c:idx val="7"/>
          <c:order val="7"/>
          <c:tx>
            <c:v>surv_tick_low</c:v>
          </c:tx>
          <c:spPr>
            <a:ln w="19050" cap="rnd">
              <a:solidFill>
                <a:schemeClr val="tx1"/>
              </a:solidFill>
              <a:round/>
            </a:ln>
            <a:effectLst/>
          </c:spPr>
          <c:marker>
            <c:symbol val="none"/>
          </c:marker>
          <c:xVal>
            <c:numRef>
              <c:f>(UK2014_survey_stats!$G$31,UK2014_survey_stats!$B$31)</c:f>
              <c:numCache>
                <c:formatCode>General</c:formatCode>
                <c:ptCount val="2"/>
                <c:pt idx="0">
                  <c:v>-12.130060672518766</c:v>
                </c:pt>
                <c:pt idx="1">
                  <c:v>0</c:v>
                </c:pt>
              </c:numCache>
            </c:numRef>
          </c:xVal>
          <c:yVal>
            <c:numLit>
              <c:formatCode>General</c:formatCode>
              <c:ptCount val="2"/>
              <c:pt idx="0">
                <c:v>5</c:v>
              </c:pt>
              <c:pt idx="1">
                <c:v>5</c:v>
              </c:pt>
            </c:numLit>
          </c:yVal>
          <c:smooth val="0"/>
          <c:extLst>
            <c:ext xmlns:c16="http://schemas.microsoft.com/office/drawing/2014/chart" uri="{C3380CC4-5D6E-409C-BE32-E72D297353CC}">
              <c16:uniqueId val="{00000007-A172-4057-9EBE-3519042CE6F3}"/>
            </c:ext>
          </c:extLst>
        </c:ser>
        <c:ser>
          <c:idx val="8"/>
          <c:order val="8"/>
          <c:tx>
            <c:v>surv_tick_high</c:v>
          </c:tx>
          <c:spPr>
            <a:ln w="19050" cap="rnd">
              <a:solidFill>
                <a:schemeClr val="tx1"/>
              </a:solidFill>
              <a:round/>
            </a:ln>
            <a:effectLst/>
          </c:spPr>
          <c:marker>
            <c:symbol val="none"/>
          </c:marker>
          <c:xVal>
            <c:numRef>
              <c:f>(UK2014_survey_stats!$H$31,UK2014_survey_stats!$C$31)</c:f>
              <c:numCache>
                <c:formatCode>General</c:formatCode>
                <c:ptCount val="2"/>
                <c:pt idx="0">
                  <c:v>30.286496316083131</c:v>
                </c:pt>
                <c:pt idx="1">
                  <c:v>398.9</c:v>
                </c:pt>
              </c:numCache>
            </c:numRef>
          </c:xVal>
          <c:yVal>
            <c:numLit>
              <c:formatCode>General</c:formatCode>
              <c:ptCount val="2"/>
              <c:pt idx="0">
                <c:v>5</c:v>
              </c:pt>
              <c:pt idx="1">
                <c:v>5</c:v>
              </c:pt>
            </c:numLit>
          </c:yVal>
          <c:smooth val="0"/>
          <c:extLst>
            <c:ext xmlns:c16="http://schemas.microsoft.com/office/drawing/2014/chart" uri="{C3380CC4-5D6E-409C-BE32-E72D297353CC}">
              <c16:uniqueId val="{00000008-A172-4057-9EBE-3519042CE6F3}"/>
            </c:ext>
          </c:extLst>
        </c:ser>
        <c:ser>
          <c:idx val="9"/>
          <c:order val="9"/>
          <c:tx>
            <c:v>spec_low</c:v>
          </c:tx>
          <c:spPr>
            <a:ln w="19050" cap="rnd">
              <a:solidFill>
                <a:schemeClr val="tx1"/>
              </a:solidFill>
              <a:prstDash val="dash"/>
              <a:round/>
            </a:ln>
            <a:effectLst/>
          </c:spPr>
          <c:marker>
            <c:symbol val="none"/>
          </c:marker>
          <c:xVal>
            <c:numRef>
              <c:f>(Sheet1!$B$34,Sheet1!$B$34)</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9-A172-4057-9EBE-3519042CE6F3}"/>
            </c:ext>
          </c:extLst>
        </c:ser>
        <c:ser>
          <c:idx val="11"/>
          <c:order val="10"/>
          <c:tx>
            <c:v>spec_max</c:v>
          </c:tx>
          <c:spPr>
            <a:ln w="19050" cap="rnd">
              <a:solidFill>
                <a:schemeClr val="tx1"/>
              </a:solidFill>
              <a:prstDash val="dash"/>
              <a:round/>
            </a:ln>
            <a:effectLst/>
          </c:spPr>
          <c:marker>
            <c:symbol val="none"/>
          </c:marker>
          <c:xVal>
            <c:numRef>
              <c:f>(Sheet1!$C$34,Sheet1!$C$34)</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A-A172-4057-9EBE-3519042CE6F3}"/>
            </c:ext>
          </c:extLst>
        </c:ser>
        <c:ser>
          <c:idx val="10"/>
          <c:order val="11"/>
          <c:tx>
            <c:v>spec_high_s</c:v>
          </c:tx>
          <c:spPr>
            <a:ln w="19050" cap="rnd">
              <a:solidFill>
                <a:schemeClr val="tx1"/>
              </a:solidFill>
              <a:prstDash val="dash"/>
              <a:round/>
            </a:ln>
            <a:effectLst/>
          </c:spPr>
          <c:marker>
            <c:symbol val="none"/>
          </c:marker>
          <c:xVal>
            <c:numRef>
              <c:f>(Sheet1!$B$34,Sheet1!$AB$34)</c:f>
              <c:numCache>
                <c:formatCode>General</c:formatCode>
                <c:ptCount val="2"/>
                <c:pt idx="1">
                  <c:v>0</c:v>
                </c:pt>
              </c:numCache>
            </c:numRef>
          </c:xVal>
          <c:yVal>
            <c:numLit>
              <c:formatCode>General</c:formatCode>
              <c:ptCount val="2"/>
              <c:pt idx="0">
                <c:v>5</c:v>
              </c:pt>
              <c:pt idx="1">
                <c:v>5</c:v>
              </c:pt>
            </c:numLit>
          </c:yVal>
          <c:smooth val="0"/>
          <c:extLst>
            <c:ext xmlns:c16="http://schemas.microsoft.com/office/drawing/2014/chart" uri="{C3380CC4-5D6E-409C-BE32-E72D297353CC}">
              <c16:uniqueId val="{0000000B-A172-4057-9EBE-3519042CE6F3}"/>
            </c:ext>
          </c:extLst>
        </c:ser>
        <c:ser>
          <c:idx val="12"/>
          <c:order val="12"/>
          <c:tx>
            <c:v>spec_high_s</c:v>
          </c:tx>
          <c:spPr>
            <a:ln w="19050" cap="rnd">
              <a:solidFill>
                <a:schemeClr val="tx1"/>
              </a:solidFill>
              <a:prstDash val="dash"/>
              <a:round/>
            </a:ln>
            <a:effectLst/>
          </c:spPr>
          <c:marker>
            <c:symbol val="none"/>
          </c:marker>
          <c:xVal>
            <c:numRef>
              <c:f>(Sheet1!$C$34,Sheet1!$AC$34)</c:f>
              <c:numCache>
                <c:formatCode>General</c:formatCode>
                <c:ptCount val="2"/>
                <c:pt idx="1">
                  <c:v>398.9</c:v>
                </c:pt>
              </c:numCache>
            </c:numRef>
          </c:xVal>
          <c:yVal>
            <c:numLit>
              <c:formatCode>General</c:formatCode>
              <c:ptCount val="2"/>
              <c:pt idx="0">
                <c:v>5</c:v>
              </c:pt>
              <c:pt idx="1">
                <c:v>5</c:v>
              </c:pt>
            </c:numLit>
          </c:yVal>
          <c:smooth val="0"/>
          <c:extLst>
            <c:ext xmlns:c16="http://schemas.microsoft.com/office/drawing/2014/chart" uri="{C3380CC4-5D6E-409C-BE32-E72D297353CC}">
              <c16:uniqueId val="{0000000C-A172-4057-9EBE-3519042CE6F3}"/>
            </c:ext>
          </c:extLst>
        </c:ser>
        <c:ser>
          <c:idx val="14"/>
          <c:order val="13"/>
          <c:tx>
            <c:v>SAF#2</c:v>
          </c:tx>
          <c:spPr>
            <a:ln w="19050" cap="rnd">
              <a:solidFill>
                <a:schemeClr val="accent3">
                  <a:lumMod val="80000"/>
                  <a:lumOff val="20000"/>
                </a:schemeClr>
              </a:solidFill>
              <a:round/>
            </a:ln>
            <a:effectLst/>
          </c:spPr>
          <c:marker>
            <c:symbol val="square"/>
            <c:size val="20"/>
            <c:spPr>
              <a:solidFill>
                <a:srgbClr val="FF0000"/>
              </a:solidFill>
              <a:ln w="9525">
                <a:noFill/>
              </a:ln>
              <a:effectLst/>
            </c:spPr>
          </c:marker>
          <c:dPt>
            <c:idx val="0"/>
            <c:marker>
              <c:symbol val="diamond"/>
              <c:size val="20"/>
              <c:spPr>
                <a:solidFill>
                  <a:srgbClr val="FF0000"/>
                </a:solidFill>
                <a:ln w="9525">
                  <a:noFill/>
                </a:ln>
                <a:effectLst/>
              </c:spPr>
            </c:marker>
            <c:bubble3D val="0"/>
            <c:extLst>
              <c:ext xmlns:c16="http://schemas.microsoft.com/office/drawing/2014/chart" uri="{C3380CC4-5D6E-409C-BE32-E72D297353CC}">
                <c16:uniqueId val="{0000000D-A172-4057-9EBE-3519042CE6F3}"/>
              </c:ext>
            </c:extLst>
          </c:dPt>
          <c:xVal>
            <c:numRef>
              <c:f>Sheet1!$D$34</c:f>
              <c:numCache>
                <c:formatCode>General</c:formatCode>
                <c:ptCount val="1"/>
                <c:pt idx="0">
                  <c:v>0</c:v>
                </c:pt>
              </c:numCache>
            </c:numRef>
          </c:xVal>
          <c:yVal>
            <c:numLit>
              <c:formatCode>General</c:formatCode>
              <c:ptCount val="1"/>
              <c:pt idx="0">
                <c:v>5</c:v>
              </c:pt>
            </c:numLit>
          </c:yVal>
          <c:smooth val="0"/>
          <c:extLst>
            <c:ext xmlns:c16="http://schemas.microsoft.com/office/drawing/2014/chart" uri="{C3380CC4-5D6E-409C-BE32-E72D297353CC}">
              <c16:uniqueId val="{0000000E-A172-4057-9EBE-3519042CE6F3}"/>
            </c:ext>
          </c:extLst>
        </c:ser>
        <c:dLbls>
          <c:showLegendKey val="0"/>
          <c:showVal val="0"/>
          <c:showCatName val="0"/>
          <c:showSerName val="0"/>
          <c:showPercent val="0"/>
          <c:showBubbleSize val="0"/>
        </c:dLbls>
        <c:axId val="463562544"/>
        <c:axId val="463563200"/>
      </c:scatterChart>
      <c:valAx>
        <c:axId val="463562544"/>
        <c:scaling>
          <c:orientation val="minMax"/>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2433777881084E-3"/>
          <c:y val="0.10621722846441953"/>
          <c:w val="0.97229973559578131"/>
          <c:h val="0.72898876404494384"/>
        </c:manualLayout>
      </c:layout>
      <c:scatterChart>
        <c:scatterStyle val="lineMarker"/>
        <c:varyColors val="0"/>
        <c:ser>
          <c:idx val="0"/>
          <c:order val="0"/>
          <c:spPr>
            <a:ln w="19050" cap="rnd">
              <a:solidFill>
                <a:schemeClr val="tx1"/>
              </a:solidFill>
              <a:round/>
            </a:ln>
            <a:effectLst/>
          </c:spPr>
          <c:marker>
            <c:symbol val="none"/>
          </c:marker>
          <c:xVal>
            <c:numRef>
              <c:f>(UK2014_survey_stats!$D$32,UK2014_survey_stats!$D$32)</c:f>
              <c:numCache>
                <c:formatCode>General</c:formatCode>
                <c:ptCount val="2"/>
                <c:pt idx="0">
                  <c:v>4.9269360269360227</c:v>
                </c:pt>
                <c:pt idx="1">
                  <c:v>4.9269360269360227</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0-75B8-43A8-B9DB-730082A286C7}"/>
            </c:ext>
          </c:extLst>
        </c:ser>
        <c:ser>
          <c:idx val="1"/>
          <c:order val="1"/>
          <c:tx>
            <c:v>std_box_1</c:v>
          </c:tx>
          <c:spPr>
            <a:ln w="19050" cap="rnd">
              <a:solidFill>
                <a:schemeClr val="tx1"/>
              </a:solidFill>
              <a:round/>
            </a:ln>
            <a:effectLst/>
          </c:spPr>
          <c:marker>
            <c:symbol val="none"/>
          </c:marker>
          <c:xVal>
            <c:numRef>
              <c:f>(UK2014_survey_stats!$G$32,UK2014_survey_stats!$G$32)</c:f>
              <c:numCache>
                <c:formatCode>General</c:formatCode>
                <c:ptCount val="2"/>
                <c:pt idx="0">
                  <c:v>-6.2200048666665655</c:v>
                </c:pt>
                <c:pt idx="1">
                  <c:v>-6.2200048666665655</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1-75B8-43A8-B9DB-730082A286C7}"/>
            </c:ext>
          </c:extLst>
        </c:ser>
        <c:ser>
          <c:idx val="2"/>
          <c:order val="2"/>
          <c:tx>
            <c:v>std2</c:v>
          </c:tx>
          <c:spPr>
            <a:ln w="19050" cap="rnd">
              <a:solidFill>
                <a:schemeClr val="tx1"/>
              </a:solidFill>
              <a:round/>
            </a:ln>
            <a:effectLst/>
          </c:spPr>
          <c:marker>
            <c:symbol val="none"/>
          </c:marker>
          <c:xVal>
            <c:numRef>
              <c:f>(UK2014_survey_stats!$H$32,UK2014_survey_stats!$H$32)</c:f>
              <c:numCache>
                <c:formatCode>General</c:formatCode>
                <c:ptCount val="2"/>
                <c:pt idx="0">
                  <c:v>16.073876920538609</c:v>
                </c:pt>
                <c:pt idx="1">
                  <c:v>16.073876920538609</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2-75B8-43A8-B9DB-730082A286C7}"/>
            </c:ext>
          </c:extLst>
        </c:ser>
        <c:ser>
          <c:idx val="3"/>
          <c:order val="3"/>
          <c:tx>
            <c:v>std3</c:v>
          </c:tx>
          <c:spPr>
            <a:ln w="19050" cap="rnd">
              <a:solidFill>
                <a:schemeClr val="tx1"/>
              </a:solidFill>
              <a:round/>
            </a:ln>
            <a:effectLst/>
          </c:spPr>
          <c:marker>
            <c:symbol val="none"/>
          </c:marker>
          <c:xVal>
            <c:numRef>
              <c:f>(UK2014_survey_stats!$G$32,UK2014_survey_stats!$H$32)</c:f>
              <c:numCache>
                <c:formatCode>General</c:formatCode>
                <c:ptCount val="2"/>
                <c:pt idx="0">
                  <c:v>-6.2200048666665655</c:v>
                </c:pt>
                <c:pt idx="1">
                  <c:v>16.073876920538609</c:v>
                </c:pt>
              </c:numCache>
            </c:numRef>
          </c:xVal>
          <c:yVal>
            <c:numLit>
              <c:formatCode>General</c:formatCode>
              <c:ptCount val="2"/>
              <c:pt idx="0">
                <c:v>0</c:v>
              </c:pt>
              <c:pt idx="1">
                <c:v>0</c:v>
              </c:pt>
            </c:numLit>
          </c:yVal>
          <c:smooth val="0"/>
          <c:extLst>
            <c:ext xmlns:c16="http://schemas.microsoft.com/office/drawing/2014/chart" uri="{C3380CC4-5D6E-409C-BE32-E72D297353CC}">
              <c16:uniqueId val="{00000003-75B8-43A8-B9DB-730082A286C7}"/>
            </c:ext>
          </c:extLst>
        </c:ser>
        <c:ser>
          <c:idx val="4"/>
          <c:order val="4"/>
          <c:tx>
            <c:v>std4</c:v>
          </c:tx>
          <c:spPr>
            <a:ln w="19050" cap="rnd">
              <a:solidFill>
                <a:schemeClr val="tx1"/>
              </a:solidFill>
              <a:round/>
            </a:ln>
            <a:effectLst/>
          </c:spPr>
          <c:marker>
            <c:symbol val="none"/>
          </c:marker>
          <c:xVal>
            <c:numRef>
              <c:f>(UK2014_survey_stats!$G$32,UK2014_survey_stats!$H$32)</c:f>
              <c:numCache>
                <c:formatCode>General</c:formatCode>
                <c:ptCount val="2"/>
                <c:pt idx="0">
                  <c:v>-6.2200048666665655</c:v>
                </c:pt>
                <c:pt idx="1">
                  <c:v>16.073876920538609</c:v>
                </c:pt>
              </c:numCache>
            </c:numRef>
          </c:xVal>
          <c:yVal>
            <c:numLit>
              <c:formatCode>General</c:formatCode>
              <c:ptCount val="2"/>
              <c:pt idx="0">
                <c:v>10</c:v>
              </c:pt>
              <c:pt idx="1">
                <c:v>10</c:v>
              </c:pt>
            </c:numLit>
          </c:yVal>
          <c:smooth val="0"/>
          <c:extLst>
            <c:ext xmlns:c16="http://schemas.microsoft.com/office/drawing/2014/chart" uri="{C3380CC4-5D6E-409C-BE32-E72D297353CC}">
              <c16:uniqueId val="{00000004-75B8-43A8-B9DB-730082A286C7}"/>
            </c:ext>
          </c:extLst>
        </c:ser>
        <c:ser>
          <c:idx val="5"/>
          <c:order val="5"/>
          <c:tx>
            <c:v>surv_low</c:v>
          </c:tx>
          <c:spPr>
            <a:ln w="19050" cap="rnd">
              <a:solidFill>
                <a:schemeClr val="tx1"/>
              </a:solidFill>
              <a:round/>
            </a:ln>
            <a:effectLst/>
          </c:spPr>
          <c:marker>
            <c:symbol val="none"/>
          </c:marker>
          <c:xVal>
            <c:numRef>
              <c:f>(UK2014_survey_stats!$B$32,UK2014_survey_stats!$B$32)</c:f>
              <c:numCache>
                <c:formatCode>General</c:formatCode>
                <c:ptCount val="2"/>
                <c:pt idx="0">
                  <c:v>0</c:v>
                </c:pt>
                <c:pt idx="1">
                  <c:v>0</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5-75B8-43A8-B9DB-730082A286C7}"/>
            </c:ext>
          </c:extLst>
        </c:ser>
        <c:ser>
          <c:idx val="6"/>
          <c:order val="6"/>
          <c:tx>
            <c:v>surv_high</c:v>
          </c:tx>
          <c:spPr>
            <a:ln w="19050" cap="rnd">
              <a:solidFill>
                <a:schemeClr val="tx1"/>
              </a:solidFill>
              <a:round/>
            </a:ln>
            <a:effectLst/>
          </c:spPr>
          <c:marker>
            <c:symbol val="none"/>
          </c:marker>
          <c:xVal>
            <c:numRef>
              <c:f>(UK2014_survey_stats!$C$32,UK2014_survey_stats!$C$32)</c:f>
              <c:numCache>
                <c:formatCode>General</c:formatCode>
                <c:ptCount val="2"/>
                <c:pt idx="0">
                  <c:v>185.3</c:v>
                </c:pt>
                <c:pt idx="1">
                  <c:v>185.3</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6-75B8-43A8-B9DB-730082A286C7}"/>
            </c:ext>
          </c:extLst>
        </c:ser>
        <c:ser>
          <c:idx val="7"/>
          <c:order val="7"/>
          <c:tx>
            <c:v>surv_tick_low</c:v>
          </c:tx>
          <c:spPr>
            <a:ln w="19050" cap="rnd">
              <a:solidFill>
                <a:schemeClr val="tx1"/>
              </a:solidFill>
              <a:round/>
            </a:ln>
            <a:effectLst/>
          </c:spPr>
          <c:marker>
            <c:symbol val="none"/>
          </c:marker>
          <c:xVal>
            <c:numRef>
              <c:f>(UK2014_survey_stats!$G$32,UK2014_survey_stats!$B$32)</c:f>
              <c:numCache>
                <c:formatCode>General</c:formatCode>
                <c:ptCount val="2"/>
                <c:pt idx="0">
                  <c:v>-6.2200048666665655</c:v>
                </c:pt>
                <c:pt idx="1">
                  <c:v>0</c:v>
                </c:pt>
              </c:numCache>
            </c:numRef>
          </c:xVal>
          <c:yVal>
            <c:numLit>
              <c:formatCode>General</c:formatCode>
              <c:ptCount val="2"/>
              <c:pt idx="0">
                <c:v>5</c:v>
              </c:pt>
              <c:pt idx="1">
                <c:v>5</c:v>
              </c:pt>
            </c:numLit>
          </c:yVal>
          <c:smooth val="0"/>
          <c:extLst>
            <c:ext xmlns:c16="http://schemas.microsoft.com/office/drawing/2014/chart" uri="{C3380CC4-5D6E-409C-BE32-E72D297353CC}">
              <c16:uniqueId val="{00000007-75B8-43A8-B9DB-730082A286C7}"/>
            </c:ext>
          </c:extLst>
        </c:ser>
        <c:ser>
          <c:idx val="8"/>
          <c:order val="8"/>
          <c:tx>
            <c:v>surv_tick_high</c:v>
          </c:tx>
          <c:spPr>
            <a:ln w="19050" cap="rnd">
              <a:solidFill>
                <a:schemeClr val="tx1"/>
              </a:solidFill>
              <a:round/>
            </a:ln>
            <a:effectLst/>
          </c:spPr>
          <c:marker>
            <c:symbol val="none"/>
          </c:marker>
          <c:xVal>
            <c:numRef>
              <c:f>(UK2014_survey_stats!$H$32,UK2014_survey_stats!$C$32)</c:f>
              <c:numCache>
                <c:formatCode>General</c:formatCode>
                <c:ptCount val="2"/>
                <c:pt idx="0">
                  <c:v>16.073876920538609</c:v>
                </c:pt>
                <c:pt idx="1">
                  <c:v>185.3</c:v>
                </c:pt>
              </c:numCache>
            </c:numRef>
          </c:xVal>
          <c:yVal>
            <c:numLit>
              <c:formatCode>General</c:formatCode>
              <c:ptCount val="2"/>
              <c:pt idx="0">
                <c:v>5</c:v>
              </c:pt>
              <c:pt idx="1">
                <c:v>5</c:v>
              </c:pt>
            </c:numLit>
          </c:yVal>
          <c:smooth val="0"/>
          <c:extLst>
            <c:ext xmlns:c16="http://schemas.microsoft.com/office/drawing/2014/chart" uri="{C3380CC4-5D6E-409C-BE32-E72D297353CC}">
              <c16:uniqueId val="{00000008-75B8-43A8-B9DB-730082A286C7}"/>
            </c:ext>
          </c:extLst>
        </c:ser>
        <c:ser>
          <c:idx val="9"/>
          <c:order val="9"/>
          <c:tx>
            <c:v>spec_low</c:v>
          </c:tx>
          <c:spPr>
            <a:ln w="19050" cap="rnd">
              <a:solidFill>
                <a:schemeClr val="tx1"/>
              </a:solidFill>
              <a:prstDash val="dash"/>
              <a:round/>
            </a:ln>
            <a:effectLst/>
          </c:spPr>
          <c:marker>
            <c:symbol val="none"/>
          </c:marker>
          <c:xVal>
            <c:numRef>
              <c:f>(Sheet1!$B$35,Sheet1!$B$35)</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9-75B8-43A8-B9DB-730082A286C7}"/>
            </c:ext>
          </c:extLst>
        </c:ser>
        <c:ser>
          <c:idx val="11"/>
          <c:order val="10"/>
          <c:tx>
            <c:v>spec_max</c:v>
          </c:tx>
          <c:spPr>
            <a:ln w="19050" cap="rnd">
              <a:solidFill>
                <a:schemeClr val="tx1"/>
              </a:solidFill>
              <a:prstDash val="dash"/>
              <a:round/>
            </a:ln>
            <a:effectLst/>
          </c:spPr>
          <c:marker>
            <c:symbol val="none"/>
          </c:marker>
          <c:xVal>
            <c:numRef>
              <c:f>(Sheet1!$C$35,Sheet1!$C$35)</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A-75B8-43A8-B9DB-730082A286C7}"/>
            </c:ext>
          </c:extLst>
        </c:ser>
        <c:ser>
          <c:idx val="10"/>
          <c:order val="11"/>
          <c:tx>
            <c:v>spec_high_s</c:v>
          </c:tx>
          <c:spPr>
            <a:ln w="19050" cap="rnd">
              <a:solidFill>
                <a:schemeClr val="tx1"/>
              </a:solidFill>
              <a:prstDash val="dash"/>
              <a:round/>
            </a:ln>
            <a:effectLst/>
          </c:spPr>
          <c:marker>
            <c:symbol val="none"/>
          </c:marker>
          <c:xVal>
            <c:numRef>
              <c:f>(Sheet1!$B$35,Sheet1!$AB$35)</c:f>
              <c:numCache>
                <c:formatCode>General</c:formatCode>
                <c:ptCount val="2"/>
                <c:pt idx="1">
                  <c:v>0</c:v>
                </c:pt>
              </c:numCache>
            </c:numRef>
          </c:xVal>
          <c:yVal>
            <c:numLit>
              <c:formatCode>General</c:formatCode>
              <c:ptCount val="2"/>
              <c:pt idx="0">
                <c:v>5</c:v>
              </c:pt>
              <c:pt idx="1">
                <c:v>5</c:v>
              </c:pt>
            </c:numLit>
          </c:yVal>
          <c:smooth val="0"/>
          <c:extLst>
            <c:ext xmlns:c16="http://schemas.microsoft.com/office/drawing/2014/chart" uri="{C3380CC4-5D6E-409C-BE32-E72D297353CC}">
              <c16:uniqueId val="{0000000B-75B8-43A8-B9DB-730082A286C7}"/>
            </c:ext>
          </c:extLst>
        </c:ser>
        <c:ser>
          <c:idx val="12"/>
          <c:order val="12"/>
          <c:tx>
            <c:v>spec_high_s</c:v>
          </c:tx>
          <c:spPr>
            <a:ln w="19050" cap="rnd">
              <a:solidFill>
                <a:schemeClr val="tx1"/>
              </a:solidFill>
              <a:prstDash val="dash"/>
              <a:round/>
            </a:ln>
            <a:effectLst/>
          </c:spPr>
          <c:marker>
            <c:symbol val="none"/>
          </c:marker>
          <c:xVal>
            <c:numRef>
              <c:f>(Sheet1!$C$35,Sheet1!$AC$35)</c:f>
              <c:numCache>
                <c:formatCode>General</c:formatCode>
                <c:ptCount val="2"/>
                <c:pt idx="1">
                  <c:v>185.3</c:v>
                </c:pt>
              </c:numCache>
            </c:numRef>
          </c:xVal>
          <c:yVal>
            <c:numLit>
              <c:formatCode>General</c:formatCode>
              <c:ptCount val="2"/>
              <c:pt idx="0">
                <c:v>5</c:v>
              </c:pt>
              <c:pt idx="1">
                <c:v>5</c:v>
              </c:pt>
            </c:numLit>
          </c:yVal>
          <c:smooth val="0"/>
          <c:extLst>
            <c:ext xmlns:c16="http://schemas.microsoft.com/office/drawing/2014/chart" uri="{C3380CC4-5D6E-409C-BE32-E72D297353CC}">
              <c16:uniqueId val="{0000000C-75B8-43A8-B9DB-730082A286C7}"/>
            </c:ext>
          </c:extLst>
        </c:ser>
        <c:ser>
          <c:idx val="14"/>
          <c:order val="13"/>
          <c:tx>
            <c:v>SAF#2</c:v>
          </c:tx>
          <c:spPr>
            <a:ln w="19050" cap="rnd">
              <a:solidFill>
                <a:schemeClr val="accent3">
                  <a:lumMod val="80000"/>
                  <a:lumOff val="20000"/>
                </a:schemeClr>
              </a:solidFill>
              <a:round/>
            </a:ln>
            <a:effectLst/>
          </c:spPr>
          <c:marker>
            <c:symbol val="square"/>
            <c:size val="20"/>
            <c:spPr>
              <a:solidFill>
                <a:srgbClr val="FF0000"/>
              </a:solidFill>
              <a:ln w="9525">
                <a:noFill/>
              </a:ln>
              <a:effectLst/>
            </c:spPr>
          </c:marker>
          <c:dPt>
            <c:idx val="0"/>
            <c:marker>
              <c:symbol val="diamond"/>
              <c:size val="20"/>
              <c:spPr>
                <a:solidFill>
                  <a:srgbClr val="FF0000"/>
                </a:solidFill>
                <a:ln w="9525">
                  <a:noFill/>
                </a:ln>
                <a:effectLst/>
              </c:spPr>
            </c:marker>
            <c:bubble3D val="0"/>
            <c:extLst>
              <c:ext xmlns:c16="http://schemas.microsoft.com/office/drawing/2014/chart" uri="{C3380CC4-5D6E-409C-BE32-E72D297353CC}">
                <c16:uniqueId val="{0000000D-75B8-43A8-B9DB-730082A286C7}"/>
              </c:ext>
            </c:extLst>
          </c:dPt>
          <c:xVal>
            <c:numRef>
              <c:f>Sheet1!$D$35</c:f>
              <c:numCache>
                <c:formatCode>General</c:formatCode>
                <c:ptCount val="1"/>
                <c:pt idx="0">
                  <c:v>0</c:v>
                </c:pt>
              </c:numCache>
            </c:numRef>
          </c:xVal>
          <c:yVal>
            <c:numLit>
              <c:formatCode>General</c:formatCode>
              <c:ptCount val="1"/>
              <c:pt idx="0">
                <c:v>5</c:v>
              </c:pt>
            </c:numLit>
          </c:yVal>
          <c:smooth val="0"/>
          <c:extLst>
            <c:ext xmlns:c16="http://schemas.microsoft.com/office/drawing/2014/chart" uri="{C3380CC4-5D6E-409C-BE32-E72D297353CC}">
              <c16:uniqueId val="{0000000E-75B8-43A8-B9DB-730082A286C7}"/>
            </c:ext>
          </c:extLst>
        </c:ser>
        <c:dLbls>
          <c:showLegendKey val="0"/>
          <c:showVal val="0"/>
          <c:showCatName val="0"/>
          <c:showSerName val="0"/>
          <c:showPercent val="0"/>
          <c:showBubbleSize val="0"/>
        </c:dLbls>
        <c:axId val="463562544"/>
        <c:axId val="463563200"/>
      </c:scatterChart>
      <c:valAx>
        <c:axId val="463562544"/>
        <c:scaling>
          <c:orientation val="minMax"/>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2433777881084E-3"/>
          <c:y val="0.10621722846441953"/>
          <c:w val="0.97229973559578131"/>
          <c:h val="0.72898876404494384"/>
        </c:manualLayout>
      </c:layout>
      <c:scatterChart>
        <c:scatterStyle val="lineMarker"/>
        <c:varyColors val="0"/>
        <c:ser>
          <c:idx val="0"/>
          <c:order val="0"/>
          <c:spPr>
            <a:ln w="19050" cap="rnd">
              <a:solidFill>
                <a:schemeClr val="tx1"/>
              </a:solidFill>
              <a:round/>
            </a:ln>
            <a:effectLst/>
          </c:spPr>
          <c:marker>
            <c:symbol val="none"/>
          </c:marker>
          <c:xVal>
            <c:numRef>
              <c:f>(UK2014_survey_stats!$D$33,UK2014_survey_stats!$D$33)</c:f>
              <c:numCache>
                <c:formatCode>General</c:formatCode>
                <c:ptCount val="2"/>
                <c:pt idx="0">
                  <c:v>2.6293135435992596</c:v>
                </c:pt>
                <c:pt idx="1">
                  <c:v>2.6293135435992596</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0-EF83-4921-9924-5DD25B546A18}"/>
            </c:ext>
          </c:extLst>
        </c:ser>
        <c:ser>
          <c:idx val="1"/>
          <c:order val="1"/>
          <c:tx>
            <c:v>std_box_1</c:v>
          </c:tx>
          <c:spPr>
            <a:ln w="19050" cap="rnd">
              <a:solidFill>
                <a:schemeClr val="tx1"/>
              </a:solidFill>
              <a:round/>
            </a:ln>
            <a:effectLst/>
          </c:spPr>
          <c:marker>
            <c:symbol val="none"/>
          </c:marker>
          <c:xVal>
            <c:numRef>
              <c:f>(UK2014_survey_stats!$G$33,UK2014_survey_stats!$G$33)</c:f>
              <c:numCache>
                <c:formatCode>General</c:formatCode>
                <c:ptCount val="2"/>
                <c:pt idx="0">
                  <c:v>-2.7294060245475196</c:v>
                </c:pt>
                <c:pt idx="1">
                  <c:v>-2.7294060245475196</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1-EF83-4921-9924-5DD25B546A18}"/>
            </c:ext>
          </c:extLst>
        </c:ser>
        <c:ser>
          <c:idx val="2"/>
          <c:order val="2"/>
          <c:tx>
            <c:v>std2</c:v>
          </c:tx>
          <c:spPr>
            <a:ln w="19050" cap="rnd">
              <a:solidFill>
                <a:schemeClr val="tx1"/>
              </a:solidFill>
              <a:round/>
            </a:ln>
            <a:effectLst/>
          </c:spPr>
          <c:marker>
            <c:symbol val="none"/>
          </c:marker>
          <c:xVal>
            <c:numRef>
              <c:f>(UK2014_survey_stats!$H$33,UK2014_survey_stats!$H$33)</c:f>
              <c:numCache>
                <c:formatCode>General</c:formatCode>
                <c:ptCount val="2"/>
                <c:pt idx="0">
                  <c:v>7.9880331117460388</c:v>
                </c:pt>
                <c:pt idx="1">
                  <c:v>7.9880331117460388</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2-EF83-4921-9924-5DD25B546A18}"/>
            </c:ext>
          </c:extLst>
        </c:ser>
        <c:ser>
          <c:idx val="3"/>
          <c:order val="3"/>
          <c:tx>
            <c:v>std3</c:v>
          </c:tx>
          <c:spPr>
            <a:ln w="19050" cap="rnd">
              <a:solidFill>
                <a:schemeClr val="tx1"/>
              </a:solidFill>
              <a:round/>
            </a:ln>
            <a:effectLst/>
          </c:spPr>
          <c:marker>
            <c:symbol val="none"/>
          </c:marker>
          <c:xVal>
            <c:numRef>
              <c:f>(UK2014_survey_stats!$G$33,UK2014_survey_stats!$H$33)</c:f>
              <c:numCache>
                <c:formatCode>General</c:formatCode>
                <c:ptCount val="2"/>
                <c:pt idx="0">
                  <c:v>-2.7294060245475196</c:v>
                </c:pt>
                <c:pt idx="1">
                  <c:v>7.9880331117460388</c:v>
                </c:pt>
              </c:numCache>
            </c:numRef>
          </c:xVal>
          <c:yVal>
            <c:numLit>
              <c:formatCode>General</c:formatCode>
              <c:ptCount val="2"/>
              <c:pt idx="0">
                <c:v>0</c:v>
              </c:pt>
              <c:pt idx="1">
                <c:v>0</c:v>
              </c:pt>
            </c:numLit>
          </c:yVal>
          <c:smooth val="0"/>
          <c:extLst>
            <c:ext xmlns:c16="http://schemas.microsoft.com/office/drawing/2014/chart" uri="{C3380CC4-5D6E-409C-BE32-E72D297353CC}">
              <c16:uniqueId val="{00000003-EF83-4921-9924-5DD25B546A18}"/>
            </c:ext>
          </c:extLst>
        </c:ser>
        <c:ser>
          <c:idx val="4"/>
          <c:order val="4"/>
          <c:tx>
            <c:v>std4</c:v>
          </c:tx>
          <c:spPr>
            <a:ln w="19050" cap="rnd">
              <a:solidFill>
                <a:schemeClr val="tx1"/>
              </a:solidFill>
              <a:round/>
            </a:ln>
            <a:effectLst/>
          </c:spPr>
          <c:marker>
            <c:symbol val="none"/>
          </c:marker>
          <c:xVal>
            <c:numRef>
              <c:f>(UK2014_survey_stats!$G$33,UK2014_survey_stats!$H$33)</c:f>
              <c:numCache>
                <c:formatCode>General</c:formatCode>
                <c:ptCount val="2"/>
                <c:pt idx="0">
                  <c:v>-2.7294060245475196</c:v>
                </c:pt>
                <c:pt idx="1">
                  <c:v>7.9880331117460388</c:v>
                </c:pt>
              </c:numCache>
            </c:numRef>
          </c:xVal>
          <c:yVal>
            <c:numLit>
              <c:formatCode>General</c:formatCode>
              <c:ptCount val="2"/>
              <c:pt idx="0">
                <c:v>10</c:v>
              </c:pt>
              <c:pt idx="1">
                <c:v>10</c:v>
              </c:pt>
            </c:numLit>
          </c:yVal>
          <c:smooth val="0"/>
          <c:extLst>
            <c:ext xmlns:c16="http://schemas.microsoft.com/office/drawing/2014/chart" uri="{C3380CC4-5D6E-409C-BE32-E72D297353CC}">
              <c16:uniqueId val="{00000004-EF83-4921-9924-5DD25B546A18}"/>
            </c:ext>
          </c:extLst>
        </c:ser>
        <c:ser>
          <c:idx val="5"/>
          <c:order val="5"/>
          <c:tx>
            <c:v>surv_low</c:v>
          </c:tx>
          <c:spPr>
            <a:ln w="19050" cap="rnd">
              <a:solidFill>
                <a:schemeClr val="tx1"/>
              </a:solidFill>
              <a:round/>
            </a:ln>
            <a:effectLst/>
          </c:spPr>
          <c:marker>
            <c:symbol val="none"/>
          </c:marker>
          <c:xVal>
            <c:numRef>
              <c:f>(UK2014_survey_stats!$B$33,UK2014_survey_stats!$B$33)</c:f>
              <c:numCache>
                <c:formatCode>General</c:formatCode>
                <c:ptCount val="2"/>
                <c:pt idx="0">
                  <c:v>0</c:v>
                </c:pt>
                <c:pt idx="1">
                  <c:v>0</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5-EF83-4921-9924-5DD25B546A18}"/>
            </c:ext>
          </c:extLst>
        </c:ser>
        <c:ser>
          <c:idx val="6"/>
          <c:order val="6"/>
          <c:tx>
            <c:v>surv_high</c:v>
          </c:tx>
          <c:spPr>
            <a:ln w="19050" cap="rnd">
              <a:solidFill>
                <a:schemeClr val="tx1"/>
              </a:solidFill>
              <a:round/>
            </a:ln>
            <a:effectLst/>
          </c:spPr>
          <c:marker>
            <c:symbol val="none"/>
          </c:marker>
          <c:xVal>
            <c:numRef>
              <c:f>(UK2014_survey_stats!$C$33,UK2014_survey_stats!$C$33)</c:f>
              <c:numCache>
                <c:formatCode>General</c:formatCode>
                <c:ptCount val="2"/>
                <c:pt idx="0">
                  <c:v>72.599999999999994</c:v>
                </c:pt>
                <c:pt idx="1">
                  <c:v>72.599999999999994</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6-EF83-4921-9924-5DD25B546A18}"/>
            </c:ext>
          </c:extLst>
        </c:ser>
        <c:ser>
          <c:idx val="7"/>
          <c:order val="7"/>
          <c:tx>
            <c:v>surv_tick_low</c:v>
          </c:tx>
          <c:spPr>
            <a:ln w="19050" cap="rnd">
              <a:solidFill>
                <a:schemeClr val="tx1"/>
              </a:solidFill>
              <a:round/>
            </a:ln>
            <a:effectLst/>
          </c:spPr>
          <c:marker>
            <c:symbol val="none"/>
          </c:marker>
          <c:xVal>
            <c:numRef>
              <c:f>(UK2014_survey_stats!$G$33,UK2014_survey_stats!$B$33)</c:f>
              <c:numCache>
                <c:formatCode>General</c:formatCode>
                <c:ptCount val="2"/>
                <c:pt idx="0">
                  <c:v>-2.7294060245475196</c:v>
                </c:pt>
                <c:pt idx="1">
                  <c:v>0</c:v>
                </c:pt>
              </c:numCache>
            </c:numRef>
          </c:xVal>
          <c:yVal>
            <c:numLit>
              <c:formatCode>General</c:formatCode>
              <c:ptCount val="2"/>
              <c:pt idx="0">
                <c:v>5</c:v>
              </c:pt>
              <c:pt idx="1">
                <c:v>5</c:v>
              </c:pt>
            </c:numLit>
          </c:yVal>
          <c:smooth val="0"/>
          <c:extLst>
            <c:ext xmlns:c16="http://schemas.microsoft.com/office/drawing/2014/chart" uri="{C3380CC4-5D6E-409C-BE32-E72D297353CC}">
              <c16:uniqueId val="{00000007-EF83-4921-9924-5DD25B546A18}"/>
            </c:ext>
          </c:extLst>
        </c:ser>
        <c:ser>
          <c:idx val="8"/>
          <c:order val="8"/>
          <c:tx>
            <c:v>surv_tick_high</c:v>
          </c:tx>
          <c:spPr>
            <a:ln w="19050" cap="rnd">
              <a:solidFill>
                <a:schemeClr val="tx1"/>
              </a:solidFill>
              <a:round/>
            </a:ln>
            <a:effectLst/>
          </c:spPr>
          <c:marker>
            <c:symbol val="none"/>
          </c:marker>
          <c:xVal>
            <c:numRef>
              <c:f>(UK2014_survey_stats!$H$33,UK2014_survey_stats!$C$33)</c:f>
              <c:numCache>
                <c:formatCode>General</c:formatCode>
                <c:ptCount val="2"/>
                <c:pt idx="0">
                  <c:v>7.9880331117460388</c:v>
                </c:pt>
                <c:pt idx="1">
                  <c:v>72.599999999999994</c:v>
                </c:pt>
              </c:numCache>
            </c:numRef>
          </c:xVal>
          <c:yVal>
            <c:numLit>
              <c:formatCode>General</c:formatCode>
              <c:ptCount val="2"/>
              <c:pt idx="0">
                <c:v>5</c:v>
              </c:pt>
              <c:pt idx="1">
                <c:v>5</c:v>
              </c:pt>
            </c:numLit>
          </c:yVal>
          <c:smooth val="0"/>
          <c:extLst>
            <c:ext xmlns:c16="http://schemas.microsoft.com/office/drawing/2014/chart" uri="{C3380CC4-5D6E-409C-BE32-E72D297353CC}">
              <c16:uniqueId val="{00000008-EF83-4921-9924-5DD25B546A18}"/>
            </c:ext>
          </c:extLst>
        </c:ser>
        <c:ser>
          <c:idx val="9"/>
          <c:order val="9"/>
          <c:tx>
            <c:v>spec_low</c:v>
          </c:tx>
          <c:spPr>
            <a:ln w="19050" cap="rnd">
              <a:solidFill>
                <a:schemeClr val="tx1"/>
              </a:solidFill>
              <a:prstDash val="dash"/>
              <a:round/>
            </a:ln>
            <a:effectLst/>
          </c:spPr>
          <c:marker>
            <c:symbol val="none"/>
          </c:marker>
          <c:xVal>
            <c:numRef>
              <c:f>(Sheet1!$B$36,Sheet1!$B$36)</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9-EF83-4921-9924-5DD25B546A18}"/>
            </c:ext>
          </c:extLst>
        </c:ser>
        <c:ser>
          <c:idx val="11"/>
          <c:order val="10"/>
          <c:tx>
            <c:v>spec_max</c:v>
          </c:tx>
          <c:spPr>
            <a:ln w="19050" cap="rnd">
              <a:solidFill>
                <a:schemeClr val="tx1"/>
              </a:solidFill>
              <a:prstDash val="dash"/>
              <a:round/>
            </a:ln>
            <a:effectLst/>
          </c:spPr>
          <c:marker>
            <c:symbol val="none"/>
          </c:marker>
          <c:xVal>
            <c:numRef>
              <c:f>(Sheet1!$C$36,Sheet1!$C$36)</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A-EF83-4921-9924-5DD25B546A18}"/>
            </c:ext>
          </c:extLst>
        </c:ser>
        <c:ser>
          <c:idx val="10"/>
          <c:order val="11"/>
          <c:tx>
            <c:v>spec_high_s</c:v>
          </c:tx>
          <c:spPr>
            <a:ln w="19050" cap="rnd">
              <a:solidFill>
                <a:schemeClr val="tx1"/>
              </a:solidFill>
              <a:prstDash val="dash"/>
              <a:round/>
            </a:ln>
            <a:effectLst/>
          </c:spPr>
          <c:marker>
            <c:symbol val="none"/>
          </c:marker>
          <c:xVal>
            <c:numRef>
              <c:f>(Sheet1!$B$36,Sheet1!$AB$36)</c:f>
              <c:numCache>
                <c:formatCode>General</c:formatCode>
                <c:ptCount val="2"/>
              </c:numCache>
            </c:numRef>
          </c:xVal>
          <c:yVal>
            <c:numLit>
              <c:formatCode>General</c:formatCode>
              <c:ptCount val="2"/>
              <c:pt idx="0">
                <c:v>5</c:v>
              </c:pt>
              <c:pt idx="1">
                <c:v>5</c:v>
              </c:pt>
            </c:numLit>
          </c:yVal>
          <c:smooth val="0"/>
          <c:extLst>
            <c:ext xmlns:c16="http://schemas.microsoft.com/office/drawing/2014/chart" uri="{C3380CC4-5D6E-409C-BE32-E72D297353CC}">
              <c16:uniqueId val="{0000000B-EF83-4921-9924-5DD25B546A18}"/>
            </c:ext>
          </c:extLst>
        </c:ser>
        <c:ser>
          <c:idx val="12"/>
          <c:order val="12"/>
          <c:tx>
            <c:v>spec_high_s</c:v>
          </c:tx>
          <c:spPr>
            <a:ln w="19050" cap="rnd">
              <a:solidFill>
                <a:schemeClr val="tx1"/>
              </a:solidFill>
              <a:prstDash val="dash"/>
              <a:round/>
            </a:ln>
            <a:effectLst/>
          </c:spPr>
          <c:marker>
            <c:symbol val="none"/>
          </c:marker>
          <c:xVal>
            <c:numRef>
              <c:f>(Sheet1!$C$36,Sheet1!$AC$36)</c:f>
              <c:numCache>
                <c:formatCode>General</c:formatCode>
                <c:ptCount val="2"/>
              </c:numCache>
            </c:numRef>
          </c:xVal>
          <c:yVal>
            <c:numLit>
              <c:formatCode>General</c:formatCode>
              <c:ptCount val="2"/>
              <c:pt idx="0">
                <c:v>5</c:v>
              </c:pt>
              <c:pt idx="1">
                <c:v>5</c:v>
              </c:pt>
            </c:numLit>
          </c:yVal>
          <c:smooth val="0"/>
          <c:extLst>
            <c:ext xmlns:c16="http://schemas.microsoft.com/office/drawing/2014/chart" uri="{C3380CC4-5D6E-409C-BE32-E72D297353CC}">
              <c16:uniqueId val="{0000000C-EF83-4921-9924-5DD25B546A18}"/>
            </c:ext>
          </c:extLst>
        </c:ser>
        <c:ser>
          <c:idx val="14"/>
          <c:order val="13"/>
          <c:tx>
            <c:v>SAF#2</c:v>
          </c:tx>
          <c:spPr>
            <a:ln w="19050" cap="rnd">
              <a:solidFill>
                <a:schemeClr val="accent3">
                  <a:lumMod val="80000"/>
                  <a:lumOff val="20000"/>
                </a:schemeClr>
              </a:solidFill>
              <a:round/>
            </a:ln>
            <a:effectLst/>
          </c:spPr>
          <c:marker>
            <c:symbol val="square"/>
            <c:size val="20"/>
            <c:spPr>
              <a:solidFill>
                <a:srgbClr val="FF0000"/>
              </a:solidFill>
              <a:ln w="9525">
                <a:noFill/>
              </a:ln>
              <a:effectLst/>
            </c:spPr>
          </c:marker>
          <c:dPt>
            <c:idx val="0"/>
            <c:marker>
              <c:symbol val="diamond"/>
              <c:size val="20"/>
              <c:spPr>
                <a:solidFill>
                  <a:srgbClr val="FF0000"/>
                </a:solidFill>
                <a:ln w="9525">
                  <a:noFill/>
                </a:ln>
                <a:effectLst/>
              </c:spPr>
            </c:marker>
            <c:bubble3D val="0"/>
            <c:extLst>
              <c:ext xmlns:c16="http://schemas.microsoft.com/office/drawing/2014/chart" uri="{C3380CC4-5D6E-409C-BE32-E72D297353CC}">
                <c16:uniqueId val="{0000000D-EF83-4921-9924-5DD25B546A18}"/>
              </c:ext>
            </c:extLst>
          </c:dPt>
          <c:xVal>
            <c:numRef>
              <c:f>Sheet1!$D$36</c:f>
              <c:numCache>
                <c:formatCode>General</c:formatCode>
                <c:ptCount val="1"/>
                <c:pt idx="0">
                  <c:v>0</c:v>
                </c:pt>
              </c:numCache>
            </c:numRef>
          </c:xVal>
          <c:yVal>
            <c:numLit>
              <c:formatCode>General</c:formatCode>
              <c:ptCount val="1"/>
              <c:pt idx="0">
                <c:v>5</c:v>
              </c:pt>
            </c:numLit>
          </c:yVal>
          <c:smooth val="0"/>
          <c:extLst>
            <c:ext xmlns:c16="http://schemas.microsoft.com/office/drawing/2014/chart" uri="{C3380CC4-5D6E-409C-BE32-E72D297353CC}">
              <c16:uniqueId val="{0000000E-EF83-4921-9924-5DD25B546A18}"/>
            </c:ext>
          </c:extLst>
        </c:ser>
        <c:dLbls>
          <c:showLegendKey val="0"/>
          <c:showVal val="0"/>
          <c:showCatName val="0"/>
          <c:showSerName val="0"/>
          <c:showPercent val="0"/>
          <c:showBubbleSize val="0"/>
        </c:dLbls>
        <c:axId val="463562544"/>
        <c:axId val="463563200"/>
      </c:scatterChart>
      <c:valAx>
        <c:axId val="463562544"/>
        <c:scaling>
          <c:orientation val="minMax"/>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2433777881084E-3"/>
          <c:y val="0.10621722846441953"/>
          <c:w val="0.97229973559578131"/>
          <c:h val="0.72898876404494384"/>
        </c:manualLayout>
      </c:layout>
      <c:scatterChart>
        <c:scatterStyle val="lineMarker"/>
        <c:varyColors val="0"/>
        <c:ser>
          <c:idx val="0"/>
          <c:order val="0"/>
          <c:spPr>
            <a:ln w="19050" cap="rnd">
              <a:solidFill>
                <a:schemeClr val="tx1"/>
              </a:solidFill>
              <a:round/>
            </a:ln>
            <a:effectLst/>
          </c:spPr>
          <c:marker>
            <c:symbol val="none"/>
          </c:marker>
          <c:xVal>
            <c:numRef>
              <c:f>(UK2014_survey_stats!$D$3,UK2014_survey_stats!$D$3)</c:f>
              <c:numCache>
                <c:formatCode>General</c:formatCode>
                <c:ptCount val="2"/>
                <c:pt idx="0">
                  <c:v>4.1509751176865778E-3</c:v>
                </c:pt>
                <c:pt idx="1">
                  <c:v>4.1509751176865778E-3</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0-E69D-48A5-9723-FE617E00D9B4}"/>
            </c:ext>
          </c:extLst>
        </c:ser>
        <c:ser>
          <c:idx val="1"/>
          <c:order val="1"/>
          <c:tx>
            <c:v>std_box_1</c:v>
          </c:tx>
          <c:spPr>
            <a:ln w="19050" cap="rnd">
              <a:solidFill>
                <a:schemeClr val="tx1"/>
              </a:solidFill>
              <a:round/>
            </a:ln>
            <a:effectLst/>
          </c:spPr>
          <c:marker>
            <c:symbol val="none"/>
          </c:marker>
          <c:xVal>
            <c:numRef>
              <c:f>(UK2014_survey_stats!$G$3,UK2014_survey_stats!$G$3)</c:f>
              <c:numCache>
                <c:formatCode>General</c:formatCode>
                <c:ptCount val="2"/>
                <c:pt idx="0">
                  <c:v>1.4979343192445789E-3</c:v>
                </c:pt>
                <c:pt idx="1">
                  <c:v>1.4979343192445789E-3</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1-E69D-48A5-9723-FE617E00D9B4}"/>
            </c:ext>
          </c:extLst>
        </c:ser>
        <c:ser>
          <c:idx val="2"/>
          <c:order val="2"/>
          <c:tx>
            <c:v>std2</c:v>
          </c:tx>
          <c:spPr>
            <a:ln w="19050" cap="rnd">
              <a:solidFill>
                <a:schemeClr val="tx1"/>
              </a:solidFill>
              <a:round/>
            </a:ln>
            <a:effectLst/>
          </c:spPr>
          <c:marker>
            <c:symbol val="none"/>
          </c:marker>
          <c:xVal>
            <c:numRef>
              <c:f>(UK2014_survey_stats!$H$3,UK2014_survey_stats!$H$3)</c:f>
              <c:numCache>
                <c:formatCode>General</c:formatCode>
                <c:ptCount val="2"/>
                <c:pt idx="0">
                  <c:v>6.8040159161285767E-3</c:v>
                </c:pt>
                <c:pt idx="1">
                  <c:v>6.8040159161285767E-3</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2-E69D-48A5-9723-FE617E00D9B4}"/>
            </c:ext>
          </c:extLst>
        </c:ser>
        <c:ser>
          <c:idx val="3"/>
          <c:order val="3"/>
          <c:tx>
            <c:v>std3</c:v>
          </c:tx>
          <c:spPr>
            <a:ln w="19050" cap="rnd">
              <a:solidFill>
                <a:schemeClr val="tx1"/>
              </a:solidFill>
              <a:round/>
            </a:ln>
            <a:effectLst/>
          </c:spPr>
          <c:marker>
            <c:symbol val="none"/>
          </c:marker>
          <c:xVal>
            <c:numRef>
              <c:f>(UK2014_survey_stats!$G$3,UK2014_survey_stats!$H$3)</c:f>
              <c:numCache>
                <c:formatCode>General</c:formatCode>
                <c:ptCount val="2"/>
                <c:pt idx="0">
                  <c:v>1.4979343192445789E-3</c:v>
                </c:pt>
                <c:pt idx="1">
                  <c:v>6.8040159161285767E-3</c:v>
                </c:pt>
              </c:numCache>
            </c:numRef>
          </c:xVal>
          <c:yVal>
            <c:numLit>
              <c:formatCode>General</c:formatCode>
              <c:ptCount val="2"/>
              <c:pt idx="0">
                <c:v>0</c:v>
              </c:pt>
              <c:pt idx="1">
                <c:v>0</c:v>
              </c:pt>
            </c:numLit>
          </c:yVal>
          <c:smooth val="0"/>
          <c:extLst>
            <c:ext xmlns:c16="http://schemas.microsoft.com/office/drawing/2014/chart" uri="{C3380CC4-5D6E-409C-BE32-E72D297353CC}">
              <c16:uniqueId val="{00000003-E69D-48A5-9723-FE617E00D9B4}"/>
            </c:ext>
          </c:extLst>
        </c:ser>
        <c:ser>
          <c:idx val="4"/>
          <c:order val="4"/>
          <c:tx>
            <c:v>std4</c:v>
          </c:tx>
          <c:spPr>
            <a:ln w="19050" cap="rnd">
              <a:solidFill>
                <a:schemeClr val="tx1"/>
              </a:solidFill>
              <a:round/>
            </a:ln>
            <a:effectLst/>
          </c:spPr>
          <c:marker>
            <c:symbol val="none"/>
          </c:marker>
          <c:xVal>
            <c:numRef>
              <c:f>(UK2014_survey_stats!$G$3,UK2014_survey_stats!$H$3)</c:f>
              <c:numCache>
                <c:formatCode>General</c:formatCode>
                <c:ptCount val="2"/>
                <c:pt idx="0">
                  <c:v>1.4979343192445789E-3</c:v>
                </c:pt>
                <c:pt idx="1">
                  <c:v>6.8040159161285767E-3</c:v>
                </c:pt>
              </c:numCache>
            </c:numRef>
          </c:xVal>
          <c:yVal>
            <c:numLit>
              <c:formatCode>General</c:formatCode>
              <c:ptCount val="2"/>
              <c:pt idx="0">
                <c:v>10</c:v>
              </c:pt>
              <c:pt idx="1">
                <c:v>10</c:v>
              </c:pt>
            </c:numLit>
          </c:yVal>
          <c:smooth val="0"/>
          <c:extLst>
            <c:ext xmlns:c16="http://schemas.microsoft.com/office/drawing/2014/chart" uri="{C3380CC4-5D6E-409C-BE32-E72D297353CC}">
              <c16:uniqueId val="{00000004-E69D-48A5-9723-FE617E00D9B4}"/>
            </c:ext>
          </c:extLst>
        </c:ser>
        <c:ser>
          <c:idx val="5"/>
          <c:order val="5"/>
          <c:tx>
            <c:v>surv_low</c:v>
          </c:tx>
          <c:spPr>
            <a:ln w="19050" cap="rnd">
              <a:solidFill>
                <a:schemeClr val="tx1"/>
              </a:solidFill>
              <a:round/>
            </a:ln>
            <a:effectLst/>
          </c:spPr>
          <c:marker>
            <c:symbol val="none"/>
          </c:marker>
          <c:xVal>
            <c:numRef>
              <c:f>(UK2014_survey_stats!$B$3,UK2014_survey_stats!$B$3)</c:f>
              <c:numCache>
                <c:formatCode>General</c:formatCode>
                <c:ptCount val="2"/>
                <c:pt idx="0">
                  <c:v>0</c:v>
                </c:pt>
                <c:pt idx="1">
                  <c:v>0</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5-E69D-48A5-9723-FE617E00D9B4}"/>
            </c:ext>
          </c:extLst>
        </c:ser>
        <c:ser>
          <c:idx val="6"/>
          <c:order val="6"/>
          <c:tx>
            <c:v>surv_high</c:v>
          </c:tx>
          <c:spPr>
            <a:ln w="19050" cap="rnd">
              <a:solidFill>
                <a:schemeClr val="tx1"/>
              </a:solidFill>
              <a:round/>
            </a:ln>
            <a:effectLst/>
          </c:spPr>
          <c:marker>
            <c:symbol val="none"/>
          </c:marker>
          <c:xVal>
            <c:numRef>
              <c:f>(UK2014_survey_stats!$C$3,UK2014_survey_stats!$C$3)</c:f>
              <c:numCache>
                <c:formatCode>General</c:formatCode>
                <c:ptCount val="2"/>
                <c:pt idx="0">
                  <c:v>1.4999999999999999E-2</c:v>
                </c:pt>
                <c:pt idx="1">
                  <c:v>1.4999999999999999E-2</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6-E69D-48A5-9723-FE617E00D9B4}"/>
            </c:ext>
          </c:extLst>
        </c:ser>
        <c:ser>
          <c:idx val="7"/>
          <c:order val="7"/>
          <c:tx>
            <c:v>surv_tick_low</c:v>
          </c:tx>
          <c:spPr>
            <a:ln w="19050" cap="rnd">
              <a:solidFill>
                <a:schemeClr val="tx1"/>
              </a:solidFill>
              <a:round/>
            </a:ln>
            <a:effectLst/>
          </c:spPr>
          <c:marker>
            <c:symbol val="none"/>
          </c:marker>
          <c:xVal>
            <c:numRef>
              <c:f>(UK2014_survey_stats!$G$3,UK2014_survey_stats!$B$3)</c:f>
              <c:numCache>
                <c:formatCode>General</c:formatCode>
                <c:ptCount val="2"/>
                <c:pt idx="0">
                  <c:v>1.4979343192445789E-3</c:v>
                </c:pt>
                <c:pt idx="1">
                  <c:v>0</c:v>
                </c:pt>
              </c:numCache>
            </c:numRef>
          </c:xVal>
          <c:yVal>
            <c:numLit>
              <c:formatCode>General</c:formatCode>
              <c:ptCount val="2"/>
              <c:pt idx="0">
                <c:v>5</c:v>
              </c:pt>
              <c:pt idx="1">
                <c:v>5</c:v>
              </c:pt>
            </c:numLit>
          </c:yVal>
          <c:smooth val="0"/>
          <c:extLst>
            <c:ext xmlns:c16="http://schemas.microsoft.com/office/drawing/2014/chart" uri="{C3380CC4-5D6E-409C-BE32-E72D297353CC}">
              <c16:uniqueId val="{00000007-E69D-48A5-9723-FE617E00D9B4}"/>
            </c:ext>
          </c:extLst>
        </c:ser>
        <c:ser>
          <c:idx val="8"/>
          <c:order val="8"/>
          <c:tx>
            <c:v>surv_tick_high</c:v>
          </c:tx>
          <c:spPr>
            <a:ln w="19050" cap="rnd">
              <a:solidFill>
                <a:schemeClr val="tx1"/>
              </a:solidFill>
              <a:round/>
            </a:ln>
            <a:effectLst/>
          </c:spPr>
          <c:marker>
            <c:symbol val="none"/>
          </c:marker>
          <c:xVal>
            <c:numRef>
              <c:f>(UK2014_survey_stats!$H$3,UK2014_survey_stats!$C$3)</c:f>
              <c:numCache>
                <c:formatCode>General</c:formatCode>
                <c:ptCount val="2"/>
                <c:pt idx="0">
                  <c:v>6.8040159161285767E-3</c:v>
                </c:pt>
                <c:pt idx="1">
                  <c:v>1.4999999999999999E-2</c:v>
                </c:pt>
              </c:numCache>
            </c:numRef>
          </c:xVal>
          <c:yVal>
            <c:numLit>
              <c:formatCode>General</c:formatCode>
              <c:ptCount val="2"/>
              <c:pt idx="0">
                <c:v>5</c:v>
              </c:pt>
              <c:pt idx="1">
                <c:v>5</c:v>
              </c:pt>
            </c:numLit>
          </c:yVal>
          <c:smooth val="0"/>
          <c:extLst>
            <c:ext xmlns:c16="http://schemas.microsoft.com/office/drawing/2014/chart" uri="{C3380CC4-5D6E-409C-BE32-E72D297353CC}">
              <c16:uniqueId val="{00000008-E69D-48A5-9723-FE617E00D9B4}"/>
            </c:ext>
          </c:extLst>
        </c:ser>
        <c:ser>
          <c:idx val="9"/>
          <c:order val="9"/>
          <c:tx>
            <c:v>spec_low</c:v>
          </c:tx>
          <c:spPr>
            <a:ln w="19050" cap="rnd">
              <a:solidFill>
                <a:schemeClr val="tx1"/>
              </a:solidFill>
              <a:prstDash val="dash"/>
              <a:round/>
            </a:ln>
            <a:effectLst/>
          </c:spPr>
          <c:marker>
            <c:symbol val="none"/>
          </c:marker>
          <c:xVal>
            <c:numRef>
              <c:f>(Sheet1!$B$6,Sheet1!$B$6)</c:f>
              <c:numCache>
                <c:formatCode>General</c:formatCode>
                <c:ptCount val="2"/>
                <c:pt idx="0">
                  <c:v>0</c:v>
                </c:pt>
                <c:pt idx="1">
                  <c:v>0</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9-E69D-48A5-9723-FE617E00D9B4}"/>
            </c:ext>
          </c:extLst>
        </c:ser>
        <c:ser>
          <c:idx val="11"/>
          <c:order val="10"/>
          <c:tx>
            <c:v>spec_max</c:v>
          </c:tx>
          <c:spPr>
            <a:ln w="19050" cap="rnd">
              <a:solidFill>
                <a:schemeClr val="tx1"/>
              </a:solidFill>
              <a:prstDash val="dash"/>
              <a:round/>
            </a:ln>
            <a:effectLst/>
          </c:spPr>
          <c:marker>
            <c:symbol val="none"/>
          </c:marker>
          <c:xVal>
            <c:numRef>
              <c:f>(Sheet1!$C$6,Sheet1!$C$6)</c:f>
              <c:numCache>
                <c:formatCode>General</c:formatCode>
                <c:ptCount val="2"/>
                <c:pt idx="0">
                  <c:v>1.4999999999999999E-2</c:v>
                </c:pt>
                <c:pt idx="1">
                  <c:v>1.4999999999999999E-2</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A-E69D-48A5-9723-FE617E00D9B4}"/>
            </c:ext>
          </c:extLst>
        </c:ser>
        <c:ser>
          <c:idx val="10"/>
          <c:order val="11"/>
          <c:tx>
            <c:v>spec_high_s</c:v>
          </c:tx>
          <c:spPr>
            <a:ln w="19050" cap="rnd">
              <a:solidFill>
                <a:schemeClr val="tx1"/>
              </a:solidFill>
              <a:prstDash val="dash"/>
              <a:round/>
            </a:ln>
            <a:effectLst/>
          </c:spPr>
          <c:marker>
            <c:symbol val="none"/>
          </c:marker>
          <c:xVal>
            <c:numRef>
              <c:f>(Sheet1!$B$6,Sheet1!$AB$6)</c:f>
              <c:numCache>
                <c:formatCode>General</c:formatCode>
                <c:ptCount val="2"/>
                <c:pt idx="0">
                  <c:v>0</c:v>
                </c:pt>
                <c:pt idx="1">
                  <c:v>0</c:v>
                </c:pt>
              </c:numCache>
            </c:numRef>
          </c:xVal>
          <c:yVal>
            <c:numLit>
              <c:formatCode>General</c:formatCode>
              <c:ptCount val="2"/>
              <c:pt idx="0">
                <c:v>5</c:v>
              </c:pt>
              <c:pt idx="1">
                <c:v>5</c:v>
              </c:pt>
            </c:numLit>
          </c:yVal>
          <c:smooth val="0"/>
          <c:extLst>
            <c:ext xmlns:c16="http://schemas.microsoft.com/office/drawing/2014/chart" uri="{C3380CC4-5D6E-409C-BE32-E72D297353CC}">
              <c16:uniqueId val="{0000000B-E69D-48A5-9723-FE617E00D9B4}"/>
            </c:ext>
          </c:extLst>
        </c:ser>
        <c:ser>
          <c:idx val="12"/>
          <c:order val="12"/>
          <c:tx>
            <c:v>spec_high_s</c:v>
          </c:tx>
          <c:spPr>
            <a:ln w="19050" cap="rnd">
              <a:solidFill>
                <a:schemeClr val="tx1"/>
              </a:solidFill>
              <a:prstDash val="dash"/>
              <a:round/>
            </a:ln>
            <a:effectLst/>
          </c:spPr>
          <c:marker>
            <c:symbol val="none"/>
          </c:marker>
          <c:xVal>
            <c:numRef>
              <c:f>(Sheet1!$C$6,Sheet1!$AC$6)</c:f>
              <c:numCache>
                <c:formatCode>General</c:formatCode>
                <c:ptCount val="2"/>
                <c:pt idx="0">
                  <c:v>1.4999999999999999E-2</c:v>
                </c:pt>
                <c:pt idx="1">
                  <c:v>1.4999999999999999E-2</c:v>
                </c:pt>
              </c:numCache>
            </c:numRef>
          </c:xVal>
          <c:yVal>
            <c:numLit>
              <c:formatCode>General</c:formatCode>
              <c:ptCount val="2"/>
              <c:pt idx="0">
                <c:v>5</c:v>
              </c:pt>
              <c:pt idx="1">
                <c:v>5</c:v>
              </c:pt>
            </c:numLit>
          </c:yVal>
          <c:smooth val="0"/>
          <c:extLst>
            <c:ext xmlns:c16="http://schemas.microsoft.com/office/drawing/2014/chart" uri="{C3380CC4-5D6E-409C-BE32-E72D297353CC}">
              <c16:uniqueId val="{0000000C-E69D-48A5-9723-FE617E00D9B4}"/>
            </c:ext>
          </c:extLst>
        </c:ser>
        <c:ser>
          <c:idx val="14"/>
          <c:order val="13"/>
          <c:tx>
            <c:v>SAF#2</c:v>
          </c:tx>
          <c:spPr>
            <a:ln w="19050" cap="rnd">
              <a:solidFill>
                <a:schemeClr val="accent3">
                  <a:lumMod val="80000"/>
                  <a:lumOff val="20000"/>
                </a:schemeClr>
              </a:solidFill>
              <a:round/>
            </a:ln>
            <a:effectLst/>
          </c:spPr>
          <c:marker>
            <c:symbol val="square"/>
            <c:size val="20"/>
            <c:spPr>
              <a:solidFill>
                <a:srgbClr val="FF0000"/>
              </a:solidFill>
              <a:ln w="9525">
                <a:noFill/>
              </a:ln>
              <a:effectLst/>
            </c:spPr>
          </c:marker>
          <c:dPt>
            <c:idx val="0"/>
            <c:marker>
              <c:symbol val="diamond"/>
              <c:size val="20"/>
              <c:spPr>
                <a:solidFill>
                  <a:srgbClr val="FF0000"/>
                </a:solidFill>
                <a:ln w="9525">
                  <a:noFill/>
                </a:ln>
                <a:effectLst/>
              </c:spPr>
            </c:marker>
            <c:bubble3D val="0"/>
            <c:extLst>
              <c:ext xmlns:c16="http://schemas.microsoft.com/office/drawing/2014/chart" uri="{C3380CC4-5D6E-409C-BE32-E72D297353CC}">
                <c16:uniqueId val="{0000000D-E69D-48A5-9723-FE617E00D9B4}"/>
              </c:ext>
            </c:extLst>
          </c:dPt>
          <c:xVal>
            <c:numRef>
              <c:f>Sheet1!$D$6</c:f>
              <c:numCache>
                <c:formatCode>General</c:formatCode>
                <c:ptCount val="1"/>
                <c:pt idx="0">
                  <c:v>3.0000000000000001E-3</c:v>
                </c:pt>
              </c:numCache>
            </c:numRef>
          </c:xVal>
          <c:yVal>
            <c:numLit>
              <c:formatCode>General</c:formatCode>
              <c:ptCount val="1"/>
              <c:pt idx="0">
                <c:v>5</c:v>
              </c:pt>
            </c:numLit>
          </c:yVal>
          <c:smooth val="0"/>
          <c:extLst>
            <c:ext xmlns:c16="http://schemas.microsoft.com/office/drawing/2014/chart" uri="{C3380CC4-5D6E-409C-BE32-E72D297353CC}">
              <c16:uniqueId val="{0000000E-E69D-48A5-9723-FE617E00D9B4}"/>
            </c:ext>
          </c:extLst>
        </c:ser>
        <c:dLbls>
          <c:showLegendKey val="0"/>
          <c:showVal val="0"/>
          <c:showCatName val="0"/>
          <c:showSerName val="0"/>
          <c:showPercent val="0"/>
          <c:showBubbleSize val="0"/>
        </c:dLbls>
        <c:axId val="463562544"/>
        <c:axId val="463563200"/>
      </c:scatterChart>
      <c:valAx>
        <c:axId val="463562544"/>
        <c:scaling>
          <c:orientation val="minMax"/>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2433777881084E-3"/>
          <c:y val="0.10621722846441953"/>
          <c:w val="0.97229973559578131"/>
          <c:h val="0.72898876404494384"/>
        </c:manualLayout>
      </c:layout>
      <c:scatterChart>
        <c:scatterStyle val="lineMarker"/>
        <c:varyColors val="0"/>
        <c:ser>
          <c:idx val="0"/>
          <c:order val="0"/>
          <c:spPr>
            <a:ln w="19050" cap="rnd">
              <a:solidFill>
                <a:schemeClr val="tx1"/>
              </a:solidFill>
              <a:round/>
            </a:ln>
            <a:effectLst/>
          </c:spPr>
          <c:marker>
            <c:symbol val="none"/>
          </c:marker>
          <c:xVal>
            <c:numRef>
              <c:f>(UK2014_survey_stats!$D$4,UK2014_survey_stats!$D$4)</c:f>
              <c:numCache>
                <c:formatCode>General</c:formatCode>
                <c:ptCount val="2"/>
                <c:pt idx="0">
                  <c:v>17.95803364289565</c:v>
                </c:pt>
                <c:pt idx="1">
                  <c:v>17.95803364289565</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0-B723-44C0-9520-8E0B037C8DCF}"/>
            </c:ext>
          </c:extLst>
        </c:ser>
        <c:ser>
          <c:idx val="1"/>
          <c:order val="1"/>
          <c:tx>
            <c:v>std_box_1</c:v>
          </c:tx>
          <c:spPr>
            <a:ln w="19050" cap="rnd">
              <a:solidFill>
                <a:schemeClr val="tx1"/>
              </a:solidFill>
              <a:round/>
            </a:ln>
            <a:effectLst/>
          </c:spPr>
          <c:marker>
            <c:symbol val="none"/>
          </c:marker>
          <c:xVal>
            <c:numRef>
              <c:f>(UK2014_survey_stats!$G$4,UK2014_survey_stats!$G$4)</c:f>
              <c:numCache>
                <c:formatCode>General</c:formatCode>
                <c:ptCount val="2"/>
                <c:pt idx="0">
                  <c:v>16.139986576619091</c:v>
                </c:pt>
                <c:pt idx="1">
                  <c:v>16.139986576619091</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1-B723-44C0-9520-8E0B037C8DCF}"/>
            </c:ext>
          </c:extLst>
        </c:ser>
        <c:ser>
          <c:idx val="2"/>
          <c:order val="2"/>
          <c:tx>
            <c:v>std2</c:v>
          </c:tx>
          <c:spPr>
            <a:ln w="19050" cap="rnd">
              <a:solidFill>
                <a:schemeClr val="tx1"/>
              </a:solidFill>
              <a:round/>
            </a:ln>
            <a:effectLst/>
          </c:spPr>
          <c:marker>
            <c:symbol val="none"/>
          </c:marker>
          <c:xVal>
            <c:numRef>
              <c:f>(UK2014_survey_stats!$H$4,UK2014_survey_stats!$H$4)</c:f>
              <c:numCache>
                <c:formatCode>General</c:formatCode>
                <c:ptCount val="2"/>
                <c:pt idx="0">
                  <c:v>19.776080709172209</c:v>
                </c:pt>
                <c:pt idx="1">
                  <c:v>19.776080709172209</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2-B723-44C0-9520-8E0B037C8DCF}"/>
            </c:ext>
          </c:extLst>
        </c:ser>
        <c:ser>
          <c:idx val="3"/>
          <c:order val="3"/>
          <c:tx>
            <c:v>std3</c:v>
          </c:tx>
          <c:spPr>
            <a:ln w="19050" cap="rnd">
              <a:solidFill>
                <a:schemeClr val="tx1"/>
              </a:solidFill>
              <a:round/>
            </a:ln>
            <a:effectLst/>
          </c:spPr>
          <c:marker>
            <c:symbol val="none"/>
          </c:marker>
          <c:xVal>
            <c:numRef>
              <c:f>(UK2014_survey_stats!$G$4,UK2014_survey_stats!$H$4)</c:f>
              <c:numCache>
                <c:formatCode>General</c:formatCode>
                <c:ptCount val="2"/>
                <c:pt idx="0">
                  <c:v>16.139986576619091</c:v>
                </c:pt>
                <c:pt idx="1">
                  <c:v>19.776080709172209</c:v>
                </c:pt>
              </c:numCache>
            </c:numRef>
          </c:xVal>
          <c:yVal>
            <c:numLit>
              <c:formatCode>General</c:formatCode>
              <c:ptCount val="2"/>
              <c:pt idx="0">
                <c:v>0</c:v>
              </c:pt>
              <c:pt idx="1">
                <c:v>0</c:v>
              </c:pt>
            </c:numLit>
          </c:yVal>
          <c:smooth val="0"/>
          <c:extLst>
            <c:ext xmlns:c16="http://schemas.microsoft.com/office/drawing/2014/chart" uri="{C3380CC4-5D6E-409C-BE32-E72D297353CC}">
              <c16:uniqueId val="{00000003-B723-44C0-9520-8E0B037C8DCF}"/>
            </c:ext>
          </c:extLst>
        </c:ser>
        <c:ser>
          <c:idx val="4"/>
          <c:order val="4"/>
          <c:tx>
            <c:v>std4</c:v>
          </c:tx>
          <c:spPr>
            <a:ln w="19050" cap="rnd">
              <a:solidFill>
                <a:schemeClr val="tx1"/>
              </a:solidFill>
              <a:round/>
            </a:ln>
            <a:effectLst/>
          </c:spPr>
          <c:marker>
            <c:symbol val="none"/>
          </c:marker>
          <c:xVal>
            <c:numRef>
              <c:f>(UK2014_survey_stats!$G$4,UK2014_survey_stats!$H$4)</c:f>
              <c:numCache>
                <c:formatCode>General</c:formatCode>
                <c:ptCount val="2"/>
                <c:pt idx="0">
                  <c:v>16.139986576619091</c:v>
                </c:pt>
                <c:pt idx="1">
                  <c:v>19.776080709172209</c:v>
                </c:pt>
              </c:numCache>
            </c:numRef>
          </c:xVal>
          <c:yVal>
            <c:numLit>
              <c:formatCode>General</c:formatCode>
              <c:ptCount val="2"/>
              <c:pt idx="0">
                <c:v>10</c:v>
              </c:pt>
              <c:pt idx="1">
                <c:v>10</c:v>
              </c:pt>
            </c:numLit>
          </c:yVal>
          <c:smooth val="0"/>
          <c:extLst>
            <c:ext xmlns:c16="http://schemas.microsoft.com/office/drawing/2014/chart" uri="{C3380CC4-5D6E-409C-BE32-E72D297353CC}">
              <c16:uniqueId val="{00000004-B723-44C0-9520-8E0B037C8DCF}"/>
            </c:ext>
          </c:extLst>
        </c:ser>
        <c:ser>
          <c:idx val="5"/>
          <c:order val="5"/>
          <c:tx>
            <c:v>surv_low</c:v>
          </c:tx>
          <c:spPr>
            <a:ln w="19050" cap="rnd">
              <a:solidFill>
                <a:schemeClr val="tx1"/>
              </a:solidFill>
              <a:round/>
            </a:ln>
            <a:effectLst/>
          </c:spPr>
          <c:marker>
            <c:symbol val="none"/>
          </c:marker>
          <c:xVal>
            <c:numRef>
              <c:f>(UK2014_survey_stats!$B$4,UK2014_survey_stats!$B$4)</c:f>
              <c:numCache>
                <c:formatCode>General</c:formatCode>
                <c:ptCount val="2"/>
                <c:pt idx="0">
                  <c:v>11.2</c:v>
                </c:pt>
                <c:pt idx="1">
                  <c:v>11.2</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5-B723-44C0-9520-8E0B037C8DCF}"/>
            </c:ext>
          </c:extLst>
        </c:ser>
        <c:ser>
          <c:idx val="6"/>
          <c:order val="6"/>
          <c:tx>
            <c:v>surv_high</c:v>
          </c:tx>
          <c:spPr>
            <a:ln w="19050" cap="rnd">
              <a:solidFill>
                <a:schemeClr val="tx1"/>
              </a:solidFill>
              <a:round/>
            </a:ln>
            <a:effectLst/>
          </c:spPr>
          <c:marker>
            <c:symbol val="none"/>
          </c:marker>
          <c:xVal>
            <c:numRef>
              <c:f>(UK2014_survey_stats!$C$4,UK2014_survey_stats!$C$4)</c:f>
              <c:numCache>
                <c:formatCode>General</c:formatCode>
                <c:ptCount val="2"/>
                <c:pt idx="0">
                  <c:v>25</c:v>
                </c:pt>
                <c:pt idx="1">
                  <c:v>25</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6-B723-44C0-9520-8E0B037C8DCF}"/>
            </c:ext>
          </c:extLst>
        </c:ser>
        <c:ser>
          <c:idx val="7"/>
          <c:order val="7"/>
          <c:tx>
            <c:v>surv_tick_low</c:v>
          </c:tx>
          <c:spPr>
            <a:ln w="19050" cap="rnd">
              <a:solidFill>
                <a:schemeClr val="tx1"/>
              </a:solidFill>
              <a:round/>
            </a:ln>
            <a:effectLst/>
          </c:spPr>
          <c:marker>
            <c:symbol val="none"/>
          </c:marker>
          <c:xVal>
            <c:numRef>
              <c:f>(UK2014_survey_stats!$G$4,UK2014_survey_stats!$B$4)</c:f>
              <c:numCache>
                <c:formatCode>General</c:formatCode>
                <c:ptCount val="2"/>
                <c:pt idx="0">
                  <c:v>16.139986576619091</c:v>
                </c:pt>
                <c:pt idx="1">
                  <c:v>11.2</c:v>
                </c:pt>
              </c:numCache>
            </c:numRef>
          </c:xVal>
          <c:yVal>
            <c:numLit>
              <c:formatCode>General</c:formatCode>
              <c:ptCount val="2"/>
              <c:pt idx="0">
                <c:v>5</c:v>
              </c:pt>
              <c:pt idx="1">
                <c:v>5</c:v>
              </c:pt>
            </c:numLit>
          </c:yVal>
          <c:smooth val="0"/>
          <c:extLst>
            <c:ext xmlns:c16="http://schemas.microsoft.com/office/drawing/2014/chart" uri="{C3380CC4-5D6E-409C-BE32-E72D297353CC}">
              <c16:uniqueId val="{00000007-B723-44C0-9520-8E0B037C8DCF}"/>
            </c:ext>
          </c:extLst>
        </c:ser>
        <c:ser>
          <c:idx val="8"/>
          <c:order val="8"/>
          <c:tx>
            <c:v>surv_tick_high</c:v>
          </c:tx>
          <c:spPr>
            <a:ln w="19050" cap="rnd">
              <a:solidFill>
                <a:schemeClr val="tx1"/>
              </a:solidFill>
              <a:round/>
            </a:ln>
            <a:effectLst/>
          </c:spPr>
          <c:marker>
            <c:symbol val="none"/>
          </c:marker>
          <c:xVal>
            <c:numRef>
              <c:f>(UK2014_survey_stats!$H$4,UK2014_survey_stats!$C$4)</c:f>
              <c:numCache>
                <c:formatCode>General</c:formatCode>
                <c:ptCount val="2"/>
                <c:pt idx="0">
                  <c:v>19.776080709172209</c:v>
                </c:pt>
                <c:pt idx="1">
                  <c:v>25</c:v>
                </c:pt>
              </c:numCache>
            </c:numRef>
          </c:xVal>
          <c:yVal>
            <c:numLit>
              <c:formatCode>General</c:formatCode>
              <c:ptCount val="2"/>
              <c:pt idx="0">
                <c:v>5</c:v>
              </c:pt>
              <c:pt idx="1">
                <c:v>5</c:v>
              </c:pt>
            </c:numLit>
          </c:yVal>
          <c:smooth val="0"/>
          <c:extLst>
            <c:ext xmlns:c16="http://schemas.microsoft.com/office/drawing/2014/chart" uri="{C3380CC4-5D6E-409C-BE32-E72D297353CC}">
              <c16:uniqueId val="{00000008-B723-44C0-9520-8E0B037C8DCF}"/>
            </c:ext>
          </c:extLst>
        </c:ser>
        <c:ser>
          <c:idx val="9"/>
          <c:order val="9"/>
          <c:tx>
            <c:v>spec_low</c:v>
          </c:tx>
          <c:spPr>
            <a:ln w="19050" cap="rnd">
              <a:solidFill>
                <a:schemeClr val="tx1"/>
              </a:solidFill>
              <a:prstDash val="dash"/>
              <a:round/>
            </a:ln>
            <a:effectLst/>
          </c:spPr>
          <c:marker>
            <c:symbol val="none"/>
          </c:marker>
          <c:xVal>
            <c:numRef>
              <c:f>(Sheet1!$B$7,Sheet1!$B$7)</c:f>
              <c:numCache>
                <c:formatCode>General</c:formatCode>
                <c:ptCount val="2"/>
                <c:pt idx="0">
                  <c:v>0</c:v>
                </c:pt>
                <c:pt idx="1">
                  <c:v>0</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9-B723-44C0-9520-8E0B037C8DCF}"/>
            </c:ext>
          </c:extLst>
        </c:ser>
        <c:ser>
          <c:idx val="11"/>
          <c:order val="10"/>
          <c:tx>
            <c:v>spec_max</c:v>
          </c:tx>
          <c:spPr>
            <a:ln w="19050" cap="rnd">
              <a:solidFill>
                <a:schemeClr val="tx1"/>
              </a:solidFill>
              <a:prstDash val="dash"/>
              <a:round/>
            </a:ln>
            <a:effectLst/>
          </c:spPr>
          <c:marker>
            <c:symbol val="none"/>
          </c:marker>
          <c:xVal>
            <c:numRef>
              <c:f>(Sheet1!$C$7,Sheet1!$C$7)</c:f>
              <c:numCache>
                <c:formatCode>General</c:formatCode>
                <c:ptCount val="2"/>
                <c:pt idx="0">
                  <c:v>25</c:v>
                </c:pt>
                <c:pt idx="1">
                  <c:v>25</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A-B723-44C0-9520-8E0B037C8DCF}"/>
            </c:ext>
          </c:extLst>
        </c:ser>
        <c:ser>
          <c:idx val="10"/>
          <c:order val="11"/>
          <c:tx>
            <c:v>spec_high_s</c:v>
          </c:tx>
          <c:spPr>
            <a:ln w="19050" cap="rnd">
              <a:solidFill>
                <a:schemeClr val="tx1"/>
              </a:solidFill>
              <a:prstDash val="dash"/>
              <a:round/>
            </a:ln>
            <a:effectLst/>
          </c:spPr>
          <c:marker>
            <c:symbol val="none"/>
          </c:marker>
          <c:xVal>
            <c:numRef>
              <c:f>(Sheet1!$B$7,Sheet1!$AB$7)</c:f>
              <c:numCache>
                <c:formatCode>General</c:formatCode>
                <c:ptCount val="2"/>
                <c:pt idx="0">
                  <c:v>0</c:v>
                </c:pt>
                <c:pt idx="1">
                  <c:v>11.2</c:v>
                </c:pt>
              </c:numCache>
            </c:numRef>
          </c:xVal>
          <c:yVal>
            <c:numLit>
              <c:formatCode>General</c:formatCode>
              <c:ptCount val="2"/>
              <c:pt idx="0">
                <c:v>5</c:v>
              </c:pt>
              <c:pt idx="1">
                <c:v>5</c:v>
              </c:pt>
            </c:numLit>
          </c:yVal>
          <c:smooth val="0"/>
          <c:extLst>
            <c:ext xmlns:c16="http://schemas.microsoft.com/office/drawing/2014/chart" uri="{C3380CC4-5D6E-409C-BE32-E72D297353CC}">
              <c16:uniqueId val="{0000000B-B723-44C0-9520-8E0B037C8DCF}"/>
            </c:ext>
          </c:extLst>
        </c:ser>
        <c:ser>
          <c:idx val="12"/>
          <c:order val="12"/>
          <c:tx>
            <c:v>spec_high_s</c:v>
          </c:tx>
          <c:spPr>
            <a:ln w="19050" cap="rnd">
              <a:solidFill>
                <a:schemeClr val="tx1"/>
              </a:solidFill>
              <a:prstDash val="dash"/>
              <a:round/>
            </a:ln>
            <a:effectLst/>
          </c:spPr>
          <c:marker>
            <c:symbol val="none"/>
          </c:marker>
          <c:xVal>
            <c:numRef>
              <c:f>(Sheet1!$C$7,Sheet1!$AC$7)</c:f>
              <c:numCache>
                <c:formatCode>General</c:formatCode>
                <c:ptCount val="2"/>
                <c:pt idx="0">
                  <c:v>25</c:v>
                </c:pt>
                <c:pt idx="1">
                  <c:v>25</c:v>
                </c:pt>
              </c:numCache>
            </c:numRef>
          </c:xVal>
          <c:yVal>
            <c:numLit>
              <c:formatCode>General</c:formatCode>
              <c:ptCount val="2"/>
              <c:pt idx="0">
                <c:v>5</c:v>
              </c:pt>
              <c:pt idx="1">
                <c:v>5</c:v>
              </c:pt>
            </c:numLit>
          </c:yVal>
          <c:smooth val="0"/>
          <c:extLst>
            <c:ext xmlns:c16="http://schemas.microsoft.com/office/drawing/2014/chart" uri="{C3380CC4-5D6E-409C-BE32-E72D297353CC}">
              <c16:uniqueId val="{0000000C-B723-44C0-9520-8E0B037C8DCF}"/>
            </c:ext>
          </c:extLst>
        </c:ser>
        <c:ser>
          <c:idx val="14"/>
          <c:order val="13"/>
          <c:tx>
            <c:v>SAF#2</c:v>
          </c:tx>
          <c:spPr>
            <a:ln w="19050" cap="rnd">
              <a:solidFill>
                <a:schemeClr val="accent3">
                  <a:lumMod val="80000"/>
                  <a:lumOff val="20000"/>
                </a:schemeClr>
              </a:solidFill>
              <a:round/>
            </a:ln>
            <a:effectLst/>
          </c:spPr>
          <c:marker>
            <c:symbol val="square"/>
            <c:size val="20"/>
            <c:spPr>
              <a:solidFill>
                <a:srgbClr val="FF0000"/>
              </a:solidFill>
              <a:ln w="9525">
                <a:noFill/>
              </a:ln>
              <a:effectLst/>
            </c:spPr>
          </c:marker>
          <c:dPt>
            <c:idx val="0"/>
            <c:marker>
              <c:symbol val="diamond"/>
              <c:size val="20"/>
              <c:spPr>
                <a:solidFill>
                  <a:srgbClr val="FF0000"/>
                </a:solidFill>
                <a:ln w="9525">
                  <a:noFill/>
                </a:ln>
                <a:effectLst/>
              </c:spPr>
            </c:marker>
            <c:bubble3D val="0"/>
            <c:extLst>
              <c:ext xmlns:c16="http://schemas.microsoft.com/office/drawing/2014/chart" uri="{C3380CC4-5D6E-409C-BE32-E72D297353CC}">
                <c16:uniqueId val="{0000000D-B723-44C0-9520-8E0B037C8DCF}"/>
              </c:ext>
            </c:extLst>
          </c:dPt>
          <c:xVal>
            <c:numRef>
              <c:f>Sheet1!$D$7</c:f>
              <c:numCache>
                <c:formatCode>General</c:formatCode>
                <c:ptCount val="1"/>
                <c:pt idx="0">
                  <c:v>18.399999999999999</c:v>
                </c:pt>
              </c:numCache>
            </c:numRef>
          </c:xVal>
          <c:yVal>
            <c:numLit>
              <c:formatCode>General</c:formatCode>
              <c:ptCount val="1"/>
              <c:pt idx="0">
                <c:v>5</c:v>
              </c:pt>
            </c:numLit>
          </c:yVal>
          <c:smooth val="0"/>
          <c:extLst>
            <c:ext xmlns:c16="http://schemas.microsoft.com/office/drawing/2014/chart" uri="{C3380CC4-5D6E-409C-BE32-E72D297353CC}">
              <c16:uniqueId val="{0000000E-B723-44C0-9520-8E0B037C8DCF}"/>
            </c:ext>
          </c:extLst>
        </c:ser>
        <c:dLbls>
          <c:showLegendKey val="0"/>
          <c:showVal val="0"/>
          <c:showCatName val="0"/>
          <c:showSerName val="0"/>
          <c:showPercent val="0"/>
          <c:showBubbleSize val="0"/>
        </c:dLbls>
        <c:axId val="463562544"/>
        <c:axId val="463563200"/>
      </c:scatterChart>
      <c:valAx>
        <c:axId val="463562544"/>
        <c:scaling>
          <c:orientation val="minMax"/>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2433777881084E-3"/>
          <c:y val="0.10621722846441953"/>
          <c:w val="0.97229973559578131"/>
          <c:h val="0.72898876404494384"/>
        </c:manualLayout>
      </c:layout>
      <c:scatterChart>
        <c:scatterStyle val="lineMarker"/>
        <c:varyColors val="0"/>
        <c:ser>
          <c:idx val="0"/>
          <c:order val="0"/>
          <c:spPr>
            <a:ln w="19050" cap="rnd">
              <a:solidFill>
                <a:schemeClr val="tx1"/>
              </a:solidFill>
              <a:round/>
            </a:ln>
            <a:effectLst/>
          </c:spPr>
          <c:marker>
            <c:symbol val="none"/>
          </c:marker>
          <c:xVal>
            <c:numRef>
              <c:f>(UK2014_survey_stats!$D$5,UK2014_survey_stats!$D$5)</c:f>
              <c:numCache>
                <c:formatCode>General</c:formatCode>
                <c:ptCount val="2"/>
                <c:pt idx="0">
                  <c:v>5.980067294751059E-2</c:v>
                </c:pt>
                <c:pt idx="1">
                  <c:v>5.980067294751059E-2</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0-D7F6-46C0-A928-D6D98A12FFAB}"/>
            </c:ext>
          </c:extLst>
        </c:ser>
        <c:ser>
          <c:idx val="1"/>
          <c:order val="1"/>
          <c:tx>
            <c:v>std_box_1</c:v>
          </c:tx>
          <c:spPr>
            <a:ln w="19050" cap="rnd">
              <a:solidFill>
                <a:schemeClr val="tx1"/>
              </a:solidFill>
              <a:round/>
            </a:ln>
            <a:effectLst/>
          </c:spPr>
          <c:marker>
            <c:symbol val="none"/>
          </c:marker>
          <c:xVal>
            <c:numRef>
              <c:f>(UK2014_survey_stats!$G$5,UK2014_survey_stats!$G$5)</c:f>
              <c:numCache>
                <c:formatCode>General</c:formatCode>
                <c:ptCount val="2"/>
                <c:pt idx="0">
                  <c:v>8.5172251462016235E-3</c:v>
                </c:pt>
                <c:pt idx="1">
                  <c:v>8.5172251462016235E-3</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1-D7F6-46C0-A928-D6D98A12FFAB}"/>
            </c:ext>
          </c:extLst>
        </c:ser>
        <c:ser>
          <c:idx val="2"/>
          <c:order val="2"/>
          <c:tx>
            <c:v>std2</c:v>
          </c:tx>
          <c:spPr>
            <a:ln w="19050" cap="rnd">
              <a:solidFill>
                <a:schemeClr val="tx1"/>
              </a:solidFill>
              <a:round/>
            </a:ln>
            <a:effectLst/>
          </c:spPr>
          <c:marker>
            <c:symbol val="none"/>
          </c:marker>
          <c:xVal>
            <c:numRef>
              <c:f>(UK2014_survey_stats!$H$5,UK2014_survey_stats!$H$5)</c:f>
              <c:numCache>
                <c:formatCode>General</c:formatCode>
                <c:ptCount val="2"/>
                <c:pt idx="0">
                  <c:v>0.11108412074881956</c:v>
                </c:pt>
                <c:pt idx="1">
                  <c:v>0.11108412074881956</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2-D7F6-46C0-A928-D6D98A12FFAB}"/>
            </c:ext>
          </c:extLst>
        </c:ser>
        <c:ser>
          <c:idx val="3"/>
          <c:order val="3"/>
          <c:tx>
            <c:v>std3</c:v>
          </c:tx>
          <c:spPr>
            <a:ln w="19050" cap="rnd">
              <a:solidFill>
                <a:schemeClr val="tx1"/>
              </a:solidFill>
              <a:round/>
            </a:ln>
            <a:effectLst/>
          </c:spPr>
          <c:marker>
            <c:symbol val="none"/>
          </c:marker>
          <c:xVal>
            <c:numRef>
              <c:f>(UK2014_survey_stats!$G$5,UK2014_survey_stats!$H$5)</c:f>
              <c:numCache>
                <c:formatCode>General</c:formatCode>
                <c:ptCount val="2"/>
                <c:pt idx="0">
                  <c:v>8.5172251462016235E-3</c:v>
                </c:pt>
                <c:pt idx="1">
                  <c:v>0.11108412074881956</c:v>
                </c:pt>
              </c:numCache>
            </c:numRef>
          </c:xVal>
          <c:yVal>
            <c:numLit>
              <c:formatCode>General</c:formatCode>
              <c:ptCount val="2"/>
              <c:pt idx="0">
                <c:v>0</c:v>
              </c:pt>
              <c:pt idx="1">
                <c:v>0</c:v>
              </c:pt>
            </c:numLit>
          </c:yVal>
          <c:smooth val="0"/>
          <c:extLst>
            <c:ext xmlns:c16="http://schemas.microsoft.com/office/drawing/2014/chart" uri="{C3380CC4-5D6E-409C-BE32-E72D297353CC}">
              <c16:uniqueId val="{00000003-D7F6-46C0-A928-D6D98A12FFAB}"/>
            </c:ext>
          </c:extLst>
        </c:ser>
        <c:ser>
          <c:idx val="4"/>
          <c:order val="4"/>
          <c:tx>
            <c:v>std4</c:v>
          </c:tx>
          <c:spPr>
            <a:ln w="19050" cap="rnd">
              <a:solidFill>
                <a:schemeClr val="tx1"/>
              </a:solidFill>
              <a:round/>
            </a:ln>
            <a:effectLst/>
          </c:spPr>
          <c:marker>
            <c:symbol val="none"/>
          </c:marker>
          <c:xVal>
            <c:numRef>
              <c:f>(UK2014_survey_stats!$G$5,UK2014_survey_stats!$H$5)</c:f>
              <c:numCache>
                <c:formatCode>General</c:formatCode>
                <c:ptCount val="2"/>
                <c:pt idx="0">
                  <c:v>8.5172251462016235E-3</c:v>
                </c:pt>
                <c:pt idx="1">
                  <c:v>0.11108412074881956</c:v>
                </c:pt>
              </c:numCache>
            </c:numRef>
          </c:xVal>
          <c:yVal>
            <c:numLit>
              <c:formatCode>General</c:formatCode>
              <c:ptCount val="2"/>
              <c:pt idx="0">
                <c:v>10</c:v>
              </c:pt>
              <c:pt idx="1">
                <c:v>10</c:v>
              </c:pt>
            </c:numLit>
          </c:yVal>
          <c:smooth val="0"/>
          <c:extLst>
            <c:ext xmlns:c16="http://schemas.microsoft.com/office/drawing/2014/chart" uri="{C3380CC4-5D6E-409C-BE32-E72D297353CC}">
              <c16:uniqueId val="{00000004-D7F6-46C0-A928-D6D98A12FFAB}"/>
            </c:ext>
          </c:extLst>
        </c:ser>
        <c:ser>
          <c:idx val="5"/>
          <c:order val="5"/>
          <c:tx>
            <c:v>surv_low</c:v>
          </c:tx>
          <c:spPr>
            <a:ln w="19050" cap="rnd">
              <a:solidFill>
                <a:schemeClr val="tx1"/>
              </a:solidFill>
              <a:round/>
            </a:ln>
            <a:effectLst/>
          </c:spPr>
          <c:marker>
            <c:symbol val="none"/>
          </c:marker>
          <c:xVal>
            <c:numRef>
              <c:f>(UK2014_survey_stats!$B$5,UK2014_survey_stats!$B$5)</c:f>
              <c:numCache>
                <c:formatCode>General</c:formatCode>
                <c:ptCount val="2"/>
                <c:pt idx="0">
                  <c:v>5.0000000000000001E-4</c:v>
                </c:pt>
                <c:pt idx="1">
                  <c:v>5.0000000000000001E-4</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5-D7F6-46C0-A928-D6D98A12FFAB}"/>
            </c:ext>
          </c:extLst>
        </c:ser>
        <c:ser>
          <c:idx val="6"/>
          <c:order val="6"/>
          <c:tx>
            <c:v>surv_high</c:v>
          </c:tx>
          <c:spPr>
            <a:ln w="19050" cap="rnd">
              <a:solidFill>
                <a:schemeClr val="tx1"/>
              </a:solidFill>
              <a:round/>
            </a:ln>
            <a:effectLst/>
          </c:spPr>
          <c:marker>
            <c:symbol val="none"/>
          </c:marker>
          <c:xVal>
            <c:numRef>
              <c:f>(UK2014_survey_stats!$C$5,UK2014_survey_stats!$C$5)</c:f>
              <c:numCache>
                <c:formatCode>General</c:formatCode>
                <c:ptCount val="2"/>
                <c:pt idx="0">
                  <c:v>0.22</c:v>
                </c:pt>
                <c:pt idx="1">
                  <c:v>0.22</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6-D7F6-46C0-A928-D6D98A12FFAB}"/>
            </c:ext>
          </c:extLst>
        </c:ser>
        <c:ser>
          <c:idx val="7"/>
          <c:order val="7"/>
          <c:tx>
            <c:v>surv_tick_low</c:v>
          </c:tx>
          <c:spPr>
            <a:ln w="19050" cap="rnd">
              <a:solidFill>
                <a:schemeClr val="tx1"/>
              </a:solidFill>
              <a:round/>
            </a:ln>
            <a:effectLst/>
          </c:spPr>
          <c:marker>
            <c:symbol val="none"/>
          </c:marker>
          <c:xVal>
            <c:numRef>
              <c:f>(UK2014_survey_stats!$G$5,UK2014_survey_stats!$B$5)</c:f>
              <c:numCache>
                <c:formatCode>General</c:formatCode>
                <c:ptCount val="2"/>
                <c:pt idx="0">
                  <c:v>8.5172251462016235E-3</c:v>
                </c:pt>
                <c:pt idx="1">
                  <c:v>5.0000000000000001E-4</c:v>
                </c:pt>
              </c:numCache>
            </c:numRef>
          </c:xVal>
          <c:yVal>
            <c:numLit>
              <c:formatCode>General</c:formatCode>
              <c:ptCount val="2"/>
              <c:pt idx="0">
                <c:v>5</c:v>
              </c:pt>
              <c:pt idx="1">
                <c:v>5</c:v>
              </c:pt>
            </c:numLit>
          </c:yVal>
          <c:smooth val="0"/>
          <c:extLst>
            <c:ext xmlns:c16="http://schemas.microsoft.com/office/drawing/2014/chart" uri="{C3380CC4-5D6E-409C-BE32-E72D297353CC}">
              <c16:uniqueId val="{00000007-D7F6-46C0-A928-D6D98A12FFAB}"/>
            </c:ext>
          </c:extLst>
        </c:ser>
        <c:ser>
          <c:idx val="8"/>
          <c:order val="8"/>
          <c:tx>
            <c:v>surv_tick_high</c:v>
          </c:tx>
          <c:spPr>
            <a:ln w="19050" cap="rnd">
              <a:solidFill>
                <a:schemeClr val="tx1"/>
              </a:solidFill>
              <a:round/>
            </a:ln>
            <a:effectLst/>
          </c:spPr>
          <c:marker>
            <c:symbol val="none"/>
          </c:marker>
          <c:xVal>
            <c:numRef>
              <c:f>(UK2014_survey_stats!$H$5,UK2014_survey_stats!$C$5)</c:f>
              <c:numCache>
                <c:formatCode>General</c:formatCode>
                <c:ptCount val="2"/>
                <c:pt idx="0">
                  <c:v>0.11108412074881956</c:v>
                </c:pt>
                <c:pt idx="1">
                  <c:v>0.22</c:v>
                </c:pt>
              </c:numCache>
            </c:numRef>
          </c:xVal>
          <c:yVal>
            <c:numLit>
              <c:formatCode>General</c:formatCode>
              <c:ptCount val="2"/>
              <c:pt idx="0">
                <c:v>5</c:v>
              </c:pt>
              <c:pt idx="1">
                <c:v>5</c:v>
              </c:pt>
            </c:numLit>
          </c:yVal>
          <c:smooth val="0"/>
          <c:extLst>
            <c:ext xmlns:c16="http://schemas.microsoft.com/office/drawing/2014/chart" uri="{C3380CC4-5D6E-409C-BE32-E72D297353CC}">
              <c16:uniqueId val="{00000008-D7F6-46C0-A928-D6D98A12FFAB}"/>
            </c:ext>
          </c:extLst>
        </c:ser>
        <c:ser>
          <c:idx val="9"/>
          <c:order val="9"/>
          <c:tx>
            <c:v>spec_low</c:v>
          </c:tx>
          <c:spPr>
            <a:ln w="19050" cap="rnd">
              <a:solidFill>
                <a:schemeClr val="tx1"/>
              </a:solidFill>
              <a:prstDash val="dash"/>
              <a:round/>
            </a:ln>
            <a:effectLst/>
          </c:spPr>
          <c:marker>
            <c:symbol val="none"/>
          </c:marker>
          <c:xVal>
            <c:numRef>
              <c:f>(Sheet1!$B$8,Sheet1!$B$8)</c:f>
              <c:numCache>
                <c:formatCode>General</c:formatCode>
                <c:ptCount val="2"/>
                <c:pt idx="0">
                  <c:v>0</c:v>
                </c:pt>
                <c:pt idx="1">
                  <c:v>0</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9-D7F6-46C0-A928-D6D98A12FFAB}"/>
            </c:ext>
          </c:extLst>
        </c:ser>
        <c:ser>
          <c:idx val="11"/>
          <c:order val="10"/>
          <c:tx>
            <c:v>spec_max</c:v>
          </c:tx>
          <c:spPr>
            <a:ln w="19050" cap="rnd">
              <a:solidFill>
                <a:schemeClr val="tx1"/>
              </a:solidFill>
              <a:prstDash val="dash"/>
              <a:round/>
            </a:ln>
            <a:effectLst/>
          </c:spPr>
          <c:marker>
            <c:symbol val="none"/>
          </c:marker>
          <c:xVal>
            <c:numRef>
              <c:f>(Sheet1!$C$8,Sheet1!$C$8)</c:f>
              <c:numCache>
                <c:formatCode>General</c:formatCode>
                <c:ptCount val="2"/>
                <c:pt idx="0">
                  <c:v>0.3</c:v>
                </c:pt>
                <c:pt idx="1">
                  <c:v>0.3</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A-D7F6-46C0-A928-D6D98A12FFAB}"/>
            </c:ext>
          </c:extLst>
        </c:ser>
        <c:ser>
          <c:idx val="10"/>
          <c:order val="11"/>
          <c:tx>
            <c:v>spec_high_s</c:v>
          </c:tx>
          <c:spPr>
            <a:ln w="19050" cap="rnd">
              <a:solidFill>
                <a:schemeClr val="tx1"/>
              </a:solidFill>
              <a:prstDash val="dash"/>
              <a:round/>
            </a:ln>
            <a:effectLst/>
          </c:spPr>
          <c:marker>
            <c:symbol val="none"/>
          </c:marker>
          <c:xVal>
            <c:numRef>
              <c:f>(Sheet1!$B$8,Sheet1!$AB$8)</c:f>
              <c:numCache>
                <c:formatCode>General</c:formatCode>
                <c:ptCount val="2"/>
                <c:pt idx="0">
                  <c:v>0</c:v>
                </c:pt>
                <c:pt idx="1">
                  <c:v>5.0000000000000001E-4</c:v>
                </c:pt>
              </c:numCache>
            </c:numRef>
          </c:xVal>
          <c:yVal>
            <c:numLit>
              <c:formatCode>General</c:formatCode>
              <c:ptCount val="2"/>
              <c:pt idx="0">
                <c:v>5</c:v>
              </c:pt>
              <c:pt idx="1">
                <c:v>5</c:v>
              </c:pt>
            </c:numLit>
          </c:yVal>
          <c:smooth val="0"/>
          <c:extLst>
            <c:ext xmlns:c16="http://schemas.microsoft.com/office/drawing/2014/chart" uri="{C3380CC4-5D6E-409C-BE32-E72D297353CC}">
              <c16:uniqueId val="{0000000B-D7F6-46C0-A928-D6D98A12FFAB}"/>
            </c:ext>
          </c:extLst>
        </c:ser>
        <c:ser>
          <c:idx val="12"/>
          <c:order val="12"/>
          <c:tx>
            <c:v>spec_high_s</c:v>
          </c:tx>
          <c:spPr>
            <a:ln w="19050" cap="rnd">
              <a:solidFill>
                <a:schemeClr val="tx1"/>
              </a:solidFill>
              <a:prstDash val="dash"/>
              <a:round/>
            </a:ln>
            <a:effectLst/>
          </c:spPr>
          <c:marker>
            <c:symbol val="none"/>
          </c:marker>
          <c:xVal>
            <c:numRef>
              <c:f>(Sheet1!$C$8,Sheet1!$AC$8)</c:f>
              <c:numCache>
                <c:formatCode>General</c:formatCode>
                <c:ptCount val="2"/>
                <c:pt idx="0">
                  <c:v>0.3</c:v>
                </c:pt>
                <c:pt idx="1">
                  <c:v>0.22</c:v>
                </c:pt>
              </c:numCache>
            </c:numRef>
          </c:xVal>
          <c:yVal>
            <c:numLit>
              <c:formatCode>General</c:formatCode>
              <c:ptCount val="2"/>
              <c:pt idx="0">
                <c:v>5</c:v>
              </c:pt>
              <c:pt idx="1">
                <c:v>5</c:v>
              </c:pt>
            </c:numLit>
          </c:yVal>
          <c:smooth val="0"/>
          <c:extLst>
            <c:ext xmlns:c16="http://schemas.microsoft.com/office/drawing/2014/chart" uri="{C3380CC4-5D6E-409C-BE32-E72D297353CC}">
              <c16:uniqueId val="{0000000C-D7F6-46C0-A928-D6D98A12FFAB}"/>
            </c:ext>
          </c:extLst>
        </c:ser>
        <c:ser>
          <c:idx val="14"/>
          <c:order val="13"/>
          <c:tx>
            <c:v>SAF#2</c:v>
          </c:tx>
          <c:spPr>
            <a:ln w="19050" cap="rnd">
              <a:solidFill>
                <a:schemeClr val="accent3">
                  <a:lumMod val="80000"/>
                  <a:lumOff val="20000"/>
                </a:schemeClr>
              </a:solidFill>
              <a:round/>
            </a:ln>
            <a:effectLst/>
          </c:spPr>
          <c:marker>
            <c:symbol val="square"/>
            <c:size val="20"/>
            <c:spPr>
              <a:solidFill>
                <a:srgbClr val="FF0000"/>
              </a:solidFill>
              <a:ln w="9525">
                <a:noFill/>
              </a:ln>
              <a:effectLst/>
            </c:spPr>
          </c:marker>
          <c:dPt>
            <c:idx val="0"/>
            <c:marker>
              <c:symbol val="diamond"/>
              <c:size val="20"/>
              <c:spPr>
                <a:solidFill>
                  <a:srgbClr val="FF0000"/>
                </a:solidFill>
                <a:ln w="9525">
                  <a:noFill/>
                </a:ln>
                <a:effectLst/>
              </c:spPr>
            </c:marker>
            <c:bubble3D val="0"/>
            <c:extLst>
              <c:ext xmlns:c16="http://schemas.microsoft.com/office/drawing/2014/chart" uri="{C3380CC4-5D6E-409C-BE32-E72D297353CC}">
                <c16:uniqueId val="{0000000D-D7F6-46C0-A928-D6D98A12FFAB}"/>
              </c:ext>
            </c:extLst>
          </c:dPt>
          <c:xVal>
            <c:numRef>
              <c:f>Sheet1!$D$8</c:f>
              <c:numCache>
                <c:formatCode>General</c:formatCode>
                <c:ptCount val="1"/>
                <c:pt idx="0">
                  <c:v>2.3E-2</c:v>
                </c:pt>
              </c:numCache>
            </c:numRef>
          </c:xVal>
          <c:yVal>
            <c:numLit>
              <c:formatCode>General</c:formatCode>
              <c:ptCount val="1"/>
              <c:pt idx="0">
                <c:v>5</c:v>
              </c:pt>
            </c:numLit>
          </c:yVal>
          <c:smooth val="0"/>
          <c:extLst>
            <c:ext xmlns:c16="http://schemas.microsoft.com/office/drawing/2014/chart" uri="{C3380CC4-5D6E-409C-BE32-E72D297353CC}">
              <c16:uniqueId val="{0000000E-D7F6-46C0-A928-D6D98A12FFAB}"/>
            </c:ext>
          </c:extLst>
        </c:ser>
        <c:dLbls>
          <c:showLegendKey val="0"/>
          <c:showVal val="0"/>
          <c:showCatName val="0"/>
          <c:showSerName val="0"/>
          <c:showPercent val="0"/>
          <c:showBubbleSize val="0"/>
        </c:dLbls>
        <c:axId val="463562544"/>
        <c:axId val="463563200"/>
      </c:scatterChart>
      <c:valAx>
        <c:axId val="463562544"/>
        <c:scaling>
          <c:orientation val="minMax"/>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2433777881084E-3"/>
          <c:y val="0.10621722846441953"/>
          <c:w val="0.97229973559578131"/>
          <c:h val="0.72898876404494384"/>
        </c:manualLayout>
      </c:layout>
      <c:scatterChart>
        <c:scatterStyle val="lineMarker"/>
        <c:varyColors val="0"/>
        <c:ser>
          <c:idx val="0"/>
          <c:order val="0"/>
          <c:spPr>
            <a:ln w="19050" cap="rnd">
              <a:solidFill>
                <a:schemeClr val="tx1"/>
              </a:solidFill>
              <a:round/>
            </a:ln>
            <a:effectLst/>
          </c:spPr>
          <c:marker>
            <c:symbol val="none"/>
          </c:marker>
          <c:xVal>
            <c:numRef>
              <c:f>(UK2014_survey_stats!$D$6,UK2014_survey_stats!$D$6)</c:f>
              <c:numCache>
                <c:formatCode>General</c:formatCode>
                <c:ptCount val="2"/>
                <c:pt idx="0">
                  <c:v>8.0486322188449684E-4</c:v>
                </c:pt>
                <c:pt idx="1">
                  <c:v>8.0486322188449684E-4</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0-0EA0-480D-A906-C09B22E49A10}"/>
            </c:ext>
          </c:extLst>
        </c:ser>
        <c:ser>
          <c:idx val="1"/>
          <c:order val="1"/>
          <c:tx>
            <c:v>std_box_1</c:v>
          </c:tx>
          <c:spPr>
            <a:ln w="19050" cap="rnd">
              <a:solidFill>
                <a:schemeClr val="tx1"/>
              </a:solidFill>
              <a:round/>
            </a:ln>
            <a:effectLst/>
          </c:spPr>
          <c:marker>
            <c:symbol val="none"/>
          </c:marker>
          <c:xVal>
            <c:numRef>
              <c:f>(UK2014_survey_stats!$G$6,UK2014_survey_stats!$G$6)</c:f>
              <c:numCache>
                <c:formatCode>General</c:formatCode>
                <c:ptCount val="2"/>
                <c:pt idx="0">
                  <c:v>3.7185735637069501E-4</c:v>
                </c:pt>
                <c:pt idx="1">
                  <c:v>3.7185735637069501E-4</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1-0EA0-480D-A906-C09B22E49A10}"/>
            </c:ext>
          </c:extLst>
        </c:ser>
        <c:ser>
          <c:idx val="2"/>
          <c:order val="2"/>
          <c:tx>
            <c:v>std2</c:v>
          </c:tx>
          <c:spPr>
            <a:ln w="19050" cap="rnd">
              <a:solidFill>
                <a:schemeClr val="tx1"/>
              </a:solidFill>
              <a:round/>
            </a:ln>
            <a:effectLst/>
          </c:spPr>
          <c:marker>
            <c:symbol val="none"/>
          </c:marker>
          <c:xVal>
            <c:numRef>
              <c:f>(UK2014_survey_stats!$H$6,UK2014_survey_stats!$H$6)</c:f>
              <c:numCache>
                <c:formatCode>General</c:formatCode>
                <c:ptCount val="2"/>
                <c:pt idx="0">
                  <c:v>1.2378690873982986E-3</c:v>
                </c:pt>
                <c:pt idx="1">
                  <c:v>1.2378690873982986E-3</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2-0EA0-480D-A906-C09B22E49A10}"/>
            </c:ext>
          </c:extLst>
        </c:ser>
        <c:ser>
          <c:idx val="3"/>
          <c:order val="3"/>
          <c:tx>
            <c:v>std3</c:v>
          </c:tx>
          <c:spPr>
            <a:ln w="19050" cap="rnd">
              <a:solidFill>
                <a:schemeClr val="tx1"/>
              </a:solidFill>
              <a:round/>
            </a:ln>
            <a:effectLst/>
          </c:spPr>
          <c:marker>
            <c:symbol val="none"/>
          </c:marker>
          <c:xVal>
            <c:numRef>
              <c:f>(UK2014_survey_stats!$G$6,UK2014_survey_stats!$H$6)</c:f>
              <c:numCache>
                <c:formatCode>General</c:formatCode>
                <c:ptCount val="2"/>
                <c:pt idx="0">
                  <c:v>3.7185735637069501E-4</c:v>
                </c:pt>
                <c:pt idx="1">
                  <c:v>1.2378690873982986E-3</c:v>
                </c:pt>
              </c:numCache>
            </c:numRef>
          </c:xVal>
          <c:yVal>
            <c:numLit>
              <c:formatCode>General</c:formatCode>
              <c:ptCount val="2"/>
              <c:pt idx="0">
                <c:v>0</c:v>
              </c:pt>
              <c:pt idx="1">
                <c:v>0</c:v>
              </c:pt>
            </c:numLit>
          </c:yVal>
          <c:smooth val="0"/>
          <c:extLst>
            <c:ext xmlns:c16="http://schemas.microsoft.com/office/drawing/2014/chart" uri="{C3380CC4-5D6E-409C-BE32-E72D297353CC}">
              <c16:uniqueId val="{00000003-0EA0-480D-A906-C09B22E49A10}"/>
            </c:ext>
          </c:extLst>
        </c:ser>
        <c:ser>
          <c:idx val="4"/>
          <c:order val="4"/>
          <c:tx>
            <c:v>std4</c:v>
          </c:tx>
          <c:spPr>
            <a:ln w="19050" cap="rnd">
              <a:solidFill>
                <a:schemeClr val="tx1"/>
              </a:solidFill>
              <a:round/>
            </a:ln>
            <a:effectLst/>
          </c:spPr>
          <c:marker>
            <c:symbol val="none"/>
          </c:marker>
          <c:xVal>
            <c:numRef>
              <c:f>(UK2014_survey_stats!$G$6,UK2014_survey_stats!$H$6)</c:f>
              <c:numCache>
                <c:formatCode>General</c:formatCode>
                <c:ptCount val="2"/>
                <c:pt idx="0">
                  <c:v>3.7185735637069501E-4</c:v>
                </c:pt>
                <c:pt idx="1">
                  <c:v>1.2378690873982986E-3</c:v>
                </c:pt>
              </c:numCache>
            </c:numRef>
          </c:xVal>
          <c:yVal>
            <c:numLit>
              <c:formatCode>General</c:formatCode>
              <c:ptCount val="2"/>
              <c:pt idx="0">
                <c:v>10</c:v>
              </c:pt>
              <c:pt idx="1">
                <c:v>10</c:v>
              </c:pt>
            </c:numLit>
          </c:yVal>
          <c:smooth val="0"/>
          <c:extLst>
            <c:ext xmlns:c16="http://schemas.microsoft.com/office/drawing/2014/chart" uri="{C3380CC4-5D6E-409C-BE32-E72D297353CC}">
              <c16:uniqueId val="{00000004-0EA0-480D-A906-C09B22E49A10}"/>
            </c:ext>
          </c:extLst>
        </c:ser>
        <c:ser>
          <c:idx val="5"/>
          <c:order val="5"/>
          <c:tx>
            <c:v>surv_low</c:v>
          </c:tx>
          <c:spPr>
            <a:ln w="19050" cap="rnd">
              <a:solidFill>
                <a:schemeClr val="tx1"/>
              </a:solidFill>
              <a:round/>
            </a:ln>
            <a:effectLst/>
          </c:spPr>
          <c:marker>
            <c:symbol val="none"/>
          </c:marker>
          <c:xVal>
            <c:numRef>
              <c:f>(UK2014_survey_stats!$B$6,UK2014_survey_stats!$B$6)</c:f>
              <c:numCache>
                <c:formatCode>General</c:formatCode>
                <c:ptCount val="2"/>
                <c:pt idx="0">
                  <c:v>1E-4</c:v>
                </c:pt>
                <c:pt idx="1">
                  <c:v>1E-4</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5-0EA0-480D-A906-C09B22E49A10}"/>
            </c:ext>
          </c:extLst>
        </c:ser>
        <c:ser>
          <c:idx val="6"/>
          <c:order val="6"/>
          <c:tx>
            <c:v>surv_high</c:v>
          </c:tx>
          <c:spPr>
            <a:ln w="19050" cap="rnd">
              <a:solidFill>
                <a:schemeClr val="tx1"/>
              </a:solidFill>
              <a:round/>
            </a:ln>
            <a:effectLst/>
          </c:spPr>
          <c:marker>
            <c:symbol val="none"/>
          </c:marker>
          <c:xVal>
            <c:numRef>
              <c:f>(UK2014_survey_stats!$C$6,UK2014_survey_stats!$C$6)</c:f>
              <c:numCache>
                <c:formatCode>General</c:formatCode>
                <c:ptCount val="2"/>
                <c:pt idx="0">
                  <c:v>2.5999999999999999E-3</c:v>
                </c:pt>
                <c:pt idx="1">
                  <c:v>2.5999999999999999E-3</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6-0EA0-480D-A906-C09B22E49A10}"/>
            </c:ext>
          </c:extLst>
        </c:ser>
        <c:ser>
          <c:idx val="7"/>
          <c:order val="7"/>
          <c:tx>
            <c:v>surv_tick_low</c:v>
          </c:tx>
          <c:spPr>
            <a:ln w="19050" cap="rnd">
              <a:solidFill>
                <a:schemeClr val="tx1"/>
              </a:solidFill>
              <a:round/>
            </a:ln>
            <a:effectLst/>
          </c:spPr>
          <c:marker>
            <c:symbol val="none"/>
          </c:marker>
          <c:xVal>
            <c:numRef>
              <c:f>(UK2014_survey_stats!$G$6,UK2014_survey_stats!$B$6)</c:f>
              <c:numCache>
                <c:formatCode>General</c:formatCode>
                <c:ptCount val="2"/>
                <c:pt idx="0">
                  <c:v>3.7185735637069501E-4</c:v>
                </c:pt>
                <c:pt idx="1">
                  <c:v>1E-4</c:v>
                </c:pt>
              </c:numCache>
            </c:numRef>
          </c:xVal>
          <c:yVal>
            <c:numLit>
              <c:formatCode>General</c:formatCode>
              <c:ptCount val="2"/>
              <c:pt idx="0">
                <c:v>5</c:v>
              </c:pt>
              <c:pt idx="1">
                <c:v>5</c:v>
              </c:pt>
            </c:numLit>
          </c:yVal>
          <c:smooth val="0"/>
          <c:extLst>
            <c:ext xmlns:c16="http://schemas.microsoft.com/office/drawing/2014/chart" uri="{C3380CC4-5D6E-409C-BE32-E72D297353CC}">
              <c16:uniqueId val="{00000007-0EA0-480D-A906-C09B22E49A10}"/>
            </c:ext>
          </c:extLst>
        </c:ser>
        <c:ser>
          <c:idx val="8"/>
          <c:order val="8"/>
          <c:tx>
            <c:v>surv_tick_high</c:v>
          </c:tx>
          <c:spPr>
            <a:ln w="19050" cap="rnd">
              <a:solidFill>
                <a:schemeClr val="tx1"/>
              </a:solidFill>
              <a:round/>
            </a:ln>
            <a:effectLst/>
          </c:spPr>
          <c:marker>
            <c:symbol val="none"/>
          </c:marker>
          <c:xVal>
            <c:numRef>
              <c:f>(UK2014_survey_stats!$H$6,UK2014_survey_stats!$C$6)</c:f>
              <c:numCache>
                <c:formatCode>General</c:formatCode>
                <c:ptCount val="2"/>
                <c:pt idx="0">
                  <c:v>1.2378690873982986E-3</c:v>
                </c:pt>
                <c:pt idx="1">
                  <c:v>2.5999999999999999E-3</c:v>
                </c:pt>
              </c:numCache>
            </c:numRef>
          </c:xVal>
          <c:yVal>
            <c:numLit>
              <c:formatCode>General</c:formatCode>
              <c:ptCount val="2"/>
              <c:pt idx="0">
                <c:v>5</c:v>
              </c:pt>
              <c:pt idx="1">
                <c:v>5</c:v>
              </c:pt>
            </c:numLit>
          </c:yVal>
          <c:smooth val="0"/>
          <c:extLst>
            <c:ext xmlns:c16="http://schemas.microsoft.com/office/drawing/2014/chart" uri="{C3380CC4-5D6E-409C-BE32-E72D297353CC}">
              <c16:uniqueId val="{00000008-0EA0-480D-A906-C09B22E49A10}"/>
            </c:ext>
          </c:extLst>
        </c:ser>
        <c:ser>
          <c:idx val="9"/>
          <c:order val="9"/>
          <c:tx>
            <c:v>spec_low</c:v>
          </c:tx>
          <c:spPr>
            <a:ln w="19050" cap="rnd">
              <a:solidFill>
                <a:schemeClr val="tx1"/>
              </a:solidFill>
              <a:prstDash val="dash"/>
              <a:round/>
            </a:ln>
            <a:effectLst/>
          </c:spPr>
          <c:marker>
            <c:symbol val="none"/>
          </c:marker>
          <c:xVal>
            <c:numRef>
              <c:f>(Sheet1!$B$9,Sheet1!$B$9)</c:f>
              <c:numCache>
                <c:formatCode>General</c:formatCode>
                <c:ptCount val="2"/>
                <c:pt idx="0">
                  <c:v>0</c:v>
                </c:pt>
                <c:pt idx="1">
                  <c:v>0</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9-0EA0-480D-A906-C09B22E49A10}"/>
            </c:ext>
          </c:extLst>
        </c:ser>
        <c:ser>
          <c:idx val="11"/>
          <c:order val="10"/>
          <c:tx>
            <c:v>spec_max</c:v>
          </c:tx>
          <c:spPr>
            <a:ln w="19050" cap="rnd">
              <a:solidFill>
                <a:schemeClr val="tx1"/>
              </a:solidFill>
              <a:prstDash val="dash"/>
              <a:round/>
            </a:ln>
            <a:effectLst/>
          </c:spPr>
          <c:marker>
            <c:symbol val="none"/>
          </c:marker>
          <c:xVal>
            <c:numRef>
              <c:f>(Sheet1!$C$9,Sheet1!$C$9)</c:f>
              <c:numCache>
                <c:formatCode>General</c:formatCode>
                <c:ptCount val="2"/>
                <c:pt idx="0">
                  <c:v>3.0000000000000001E-3</c:v>
                </c:pt>
                <c:pt idx="1">
                  <c:v>3.0000000000000001E-3</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A-0EA0-480D-A906-C09B22E49A10}"/>
            </c:ext>
          </c:extLst>
        </c:ser>
        <c:ser>
          <c:idx val="10"/>
          <c:order val="11"/>
          <c:tx>
            <c:v>spec_high_s</c:v>
          </c:tx>
          <c:spPr>
            <a:ln w="19050" cap="rnd">
              <a:solidFill>
                <a:schemeClr val="tx1"/>
              </a:solidFill>
              <a:prstDash val="dash"/>
              <a:round/>
            </a:ln>
            <a:effectLst/>
          </c:spPr>
          <c:marker>
            <c:symbol val="none"/>
          </c:marker>
          <c:xVal>
            <c:numRef>
              <c:f>(Sheet1!$B$9,Sheet1!$AB$9)</c:f>
              <c:numCache>
                <c:formatCode>General</c:formatCode>
                <c:ptCount val="2"/>
                <c:pt idx="0">
                  <c:v>0</c:v>
                </c:pt>
                <c:pt idx="1">
                  <c:v>1E-4</c:v>
                </c:pt>
              </c:numCache>
            </c:numRef>
          </c:xVal>
          <c:yVal>
            <c:numLit>
              <c:formatCode>General</c:formatCode>
              <c:ptCount val="2"/>
              <c:pt idx="0">
                <c:v>5</c:v>
              </c:pt>
              <c:pt idx="1">
                <c:v>5</c:v>
              </c:pt>
            </c:numLit>
          </c:yVal>
          <c:smooth val="0"/>
          <c:extLst>
            <c:ext xmlns:c16="http://schemas.microsoft.com/office/drawing/2014/chart" uri="{C3380CC4-5D6E-409C-BE32-E72D297353CC}">
              <c16:uniqueId val="{0000000B-0EA0-480D-A906-C09B22E49A10}"/>
            </c:ext>
          </c:extLst>
        </c:ser>
        <c:ser>
          <c:idx val="12"/>
          <c:order val="12"/>
          <c:tx>
            <c:v>spec_high_s</c:v>
          </c:tx>
          <c:spPr>
            <a:ln w="19050" cap="rnd">
              <a:solidFill>
                <a:schemeClr val="tx1"/>
              </a:solidFill>
              <a:prstDash val="dash"/>
              <a:round/>
            </a:ln>
            <a:effectLst/>
          </c:spPr>
          <c:marker>
            <c:symbol val="none"/>
          </c:marker>
          <c:xVal>
            <c:numRef>
              <c:f>(Sheet1!$C$9,Sheet1!$AC$9)</c:f>
              <c:numCache>
                <c:formatCode>General</c:formatCode>
                <c:ptCount val="2"/>
                <c:pt idx="0">
                  <c:v>3.0000000000000001E-3</c:v>
                </c:pt>
                <c:pt idx="1">
                  <c:v>2.5999999999999999E-3</c:v>
                </c:pt>
              </c:numCache>
            </c:numRef>
          </c:xVal>
          <c:yVal>
            <c:numLit>
              <c:formatCode>General</c:formatCode>
              <c:ptCount val="2"/>
              <c:pt idx="0">
                <c:v>5</c:v>
              </c:pt>
              <c:pt idx="1">
                <c:v>5</c:v>
              </c:pt>
            </c:numLit>
          </c:yVal>
          <c:smooth val="0"/>
          <c:extLst>
            <c:ext xmlns:c16="http://schemas.microsoft.com/office/drawing/2014/chart" uri="{C3380CC4-5D6E-409C-BE32-E72D297353CC}">
              <c16:uniqueId val="{0000000C-0EA0-480D-A906-C09B22E49A10}"/>
            </c:ext>
          </c:extLst>
        </c:ser>
        <c:ser>
          <c:idx val="14"/>
          <c:order val="13"/>
          <c:tx>
            <c:v>SAF#2</c:v>
          </c:tx>
          <c:spPr>
            <a:ln w="19050" cap="rnd">
              <a:solidFill>
                <a:schemeClr val="accent3">
                  <a:lumMod val="80000"/>
                  <a:lumOff val="20000"/>
                </a:schemeClr>
              </a:solidFill>
              <a:round/>
            </a:ln>
            <a:effectLst/>
          </c:spPr>
          <c:marker>
            <c:symbol val="square"/>
            <c:size val="20"/>
            <c:spPr>
              <a:solidFill>
                <a:srgbClr val="FF0000"/>
              </a:solidFill>
              <a:ln w="9525">
                <a:noFill/>
              </a:ln>
              <a:effectLst/>
            </c:spPr>
          </c:marker>
          <c:dPt>
            <c:idx val="0"/>
            <c:marker>
              <c:symbol val="diamond"/>
              <c:size val="20"/>
              <c:spPr>
                <a:solidFill>
                  <a:srgbClr val="FF0000"/>
                </a:solidFill>
                <a:ln w="9525">
                  <a:noFill/>
                </a:ln>
                <a:effectLst/>
              </c:spPr>
            </c:marker>
            <c:bubble3D val="0"/>
            <c:extLst>
              <c:ext xmlns:c16="http://schemas.microsoft.com/office/drawing/2014/chart" uri="{C3380CC4-5D6E-409C-BE32-E72D297353CC}">
                <c16:uniqueId val="{0000000D-0EA0-480D-A906-C09B22E49A10}"/>
              </c:ext>
            </c:extLst>
          </c:dPt>
          <c:xVal>
            <c:numRef>
              <c:f>Sheet1!$D$9</c:f>
              <c:numCache>
                <c:formatCode>General</c:formatCode>
                <c:ptCount val="1"/>
                <c:pt idx="0">
                  <c:v>0</c:v>
                </c:pt>
              </c:numCache>
            </c:numRef>
          </c:xVal>
          <c:yVal>
            <c:numLit>
              <c:formatCode>General</c:formatCode>
              <c:ptCount val="1"/>
              <c:pt idx="0">
                <c:v>5</c:v>
              </c:pt>
            </c:numLit>
          </c:yVal>
          <c:smooth val="0"/>
          <c:extLst>
            <c:ext xmlns:c16="http://schemas.microsoft.com/office/drawing/2014/chart" uri="{C3380CC4-5D6E-409C-BE32-E72D297353CC}">
              <c16:uniqueId val="{0000000E-0EA0-480D-A906-C09B22E49A10}"/>
            </c:ext>
          </c:extLst>
        </c:ser>
        <c:dLbls>
          <c:showLegendKey val="0"/>
          <c:showVal val="0"/>
          <c:showCatName val="0"/>
          <c:showSerName val="0"/>
          <c:showPercent val="0"/>
          <c:showBubbleSize val="0"/>
        </c:dLbls>
        <c:axId val="463562544"/>
        <c:axId val="463563200"/>
      </c:scatterChart>
      <c:valAx>
        <c:axId val="463562544"/>
        <c:scaling>
          <c:orientation val="minMax"/>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2433777881084E-3"/>
          <c:y val="0.10621722846441953"/>
          <c:w val="0.97229973559578131"/>
          <c:h val="0.72898876404494384"/>
        </c:manualLayout>
      </c:layout>
      <c:scatterChart>
        <c:scatterStyle val="lineMarker"/>
        <c:varyColors val="0"/>
        <c:ser>
          <c:idx val="0"/>
          <c:order val="0"/>
          <c:spPr>
            <a:ln w="19050" cap="rnd">
              <a:solidFill>
                <a:schemeClr val="tx1"/>
              </a:solidFill>
              <a:round/>
            </a:ln>
            <a:effectLst/>
          </c:spPr>
          <c:marker>
            <c:symbol val="none"/>
          </c:marker>
          <c:xVal>
            <c:numRef>
              <c:f>(UK2014_survey_stats!$D$7,UK2014_survey_stats!$D$7)</c:f>
              <c:numCache>
                <c:formatCode>General</c:formatCode>
                <c:ptCount val="2"/>
                <c:pt idx="0">
                  <c:v>148.29932795698909</c:v>
                </c:pt>
                <c:pt idx="1">
                  <c:v>148.29932795698909</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0-A62E-4576-803A-D2D2B96426FC}"/>
            </c:ext>
          </c:extLst>
        </c:ser>
        <c:ser>
          <c:idx val="1"/>
          <c:order val="1"/>
          <c:tx>
            <c:v>std_box_1</c:v>
          </c:tx>
          <c:spPr>
            <a:ln w="19050" cap="rnd">
              <a:solidFill>
                <a:schemeClr val="tx1"/>
              </a:solidFill>
              <a:round/>
            </a:ln>
            <a:effectLst/>
          </c:spPr>
          <c:marker>
            <c:symbol val="none"/>
          </c:marker>
          <c:xVal>
            <c:numRef>
              <c:f>(UK2014_survey_stats!$G$7,UK2014_survey_stats!$G$7)</c:f>
              <c:numCache>
                <c:formatCode>General</c:formatCode>
                <c:ptCount val="2"/>
                <c:pt idx="0">
                  <c:v>144.57592592838168</c:v>
                </c:pt>
                <c:pt idx="1">
                  <c:v>144.57592592838168</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1-A62E-4576-803A-D2D2B96426FC}"/>
            </c:ext>
          </c:extLst>
        </c:ser>
        <c:ser>
          <c:idx val="2"/>
          <c:order val="2"/>
          <c:tx>
            <c:v>std2</c:v>
          </c:tx>
          <c:spPr>
            <a:ln w="19050" cap="rnd">
              <a:solidFill>
                <a:schemeClr val="tx1"/>
              </a:solidFill>
              <a:round/>
            </a:ln>
            <a:effectLst/>
          </c:spPr>
          <c:marker>
            <c:symbol val="none"/>
          </c:marker>
          <c:xVal>
            <c:numRef>
              <c:f>(UK2014_survey_stats!$H$7,UK2014_survey_stats!$H$7)</c:f>
              <c:numCache>
                <c:formatCode>General</c:formatCode>
                <c:ptCount val="2"/>
                <c:pt idx="0">
                  <c:v>152.0227299855965</c:v>
                </c:pt>
                <c:pt idx="1">
                  <c:v>152.0227299855965</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2-A62E-4576-803A-D2D2B96426FC}"/>
            </c:ext>
          </c:extLst>
        </c:ser>
        <c:ser>
          <c:idx val="3"/>
          <c:order val="3"/>
          <c:tx>
            <c:v>std3</c:v>
          </c:tx>
          <c:spPr>
            <a:ln w="19050" cap="rnd">
              <a:solidFill>
                <a:schemeClr val="tx1"/>
              </a:solidFill>
              <a:round/>
            </a:ln>
            <a:effectLst/>
          </c:spPr>
          <c:marker>
            <c:symbol val="none"/>
          </c:marker>
          <c:xVal>
            <c:numRef>
              <c:f>(UK2014_survey_stats!$G$7,UK2014_survey_stats!$H$7)</c:f>
              <c:numCache>
                <c:formatCode>General</c:formatCode>
                <c:ptCount val="2"/>
                <c:pt idx="0">
                  <c:v>144.57592592838168</c:v>
                </c:pt>
                <c:pt idx="1">
                  <c:v>152.0227299855965</c:v>
                </c:pt>
              </c:numCache>
            </c:numRef>
          </c:xVal>
          <c:yVal>
            <c:numLit>
              <c:formatCode>General</c:formatCode>
              <c:ptCount val="2"/>
              <c:pt idx="0">
                <c:v>0</c:v>
              </c:pt>
              <c:pt idx="1">
                <c:v>0</c:v>
              </c:pt>
            </c:numLit>
          </c:yVal>
          <c:smooth val="0"/>
          <c:extLst>
            <c:ext xmlns:c16="http://schemas.microsoft.com/office/drawing/2014/chart" uri="{C3380CC4-5D6E-409C-BE32-E72D297353CC}">
              <c16:uniqueId val="{00000003-A62E-4576-803A-D2D2B96426FC}"/>
            </c:ext>
          </c:extLst>
        </c:ser>
        <c:ser>
          <c:idx val="4"/>
          <c:order val="4"/>
          <c:tx>
            <c:v>std4</c:v>
          </c:tx>
          <c:spPr>
            <a:ln w="19050" cap="rnd">
              <a:solidFill>
                <a:schemeClr val="tx1"/>
              </a:solidFill>
              <a:round/>
            </a:ln>
            <a:effectLst/>
          </c:spPr>
          <c:marker>
            <c:symbol val="none"/>
          </c:marker>
          <c:xVal>
            <c:numRef>
              <c:f>(UK2014_survey_stats!$G$7,UK2014_survey_stats!$H$7)</c:f>
              <c:numCache>
                <c:formatCode>General</c:formatCode>
                <c:ptCount val="2"/>
                <c:pt idx="0">
                  <c:v>144.57592592838168</c:v>
                </c:pt>
                <c:pt idx="1">
                  <c:v>152.0227299855965</c:v>
                </c:pt>
              </c:numCache>
            </c:numRef>
          </c:xVal>
          <c:yVal>
            <c:numLit>
              <c:formatCode>General</c:formatCode>
              <c:ptCount val="2"/>
              <c:pt idx="0">
                <c:v>10</c:v>
              </c:pt>
              <c:pt idx="1">
                <c:v>10</c:v>
              </c:pt>
            </c:numLit>
          </c:yVal>
          <c:smooth val="0"/>
          <c:extLst>
            <c:ext xmlns:c16="http://schemas.microsoft.com/office/drawing/2014/chart" uri="{C3380CC4-5D6E-409C-BE32-E72D297353CC}">
              <c16:uniqueId val="{00000004-A62E-4576-803A-D2D2B96426FC}"/>
            </c:ext>
          </c:extLst>
        </c:ser>
        <c:ser>
          <c:idx val="5"/>
          <c:order val="5"/>
          <c:tx>
            <c:v>surv_low</c:v>
          </c:tx>
          <c:spPr>
            <a:ln w="19050" cap="rnd">
              <a:solidFill>
                <a:schemeClr val="tx1"/>
              </a:solidFill>
              <a:round/>
            </a:ln>
            <a:effectLst/>
          </c:spPr>
          <c:marker>
            <c:symbol val="none"/>
          </c:marker>
          <c:xVal>
            <c:numRef>
              <c:f>(UK2014_survey_stats!$B$7,UK2014_survey_stats!$B$7)</c:f>
              <c:numCache>
                <c:formatCode>General</c:formatCode>
                <c:ptCount val="2"/>
                <c:pt idx="0">
                  <c:v>137.80000000000001</c:v>
                </c:pt>
                <c:pt idx="1">
                  <c:v>137.80000000000001</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5-A62E-4576-803A-D2D2B96426FC}"/>
            </c:ext>
          </c:extLst>
        </c:ser>
        <c:ser>
          <c:idx val="6"/>
          <c:order val="6"/>
          <c:tx>
            <c:v>surv_high</c:v>
          </c:tx>
          <c:spPr>
            <a:ln w="19050" cap="rnd">
              <a:solidFill>
                <a:schemeClr val="tx1"/>
              </a:solidFill>
              <a:round/>
            </a:ln>
            <a:effectLst/>
          </c:spPr>
          <c:marker>
            <c:symbol val="none"/>
          </c:marker>
          <c:xVal>
            <c:numRef>
              <c:f>(UK2014_survey_stats!$C$7,UK2014_survey_stats!$C$7)</c:f>
              <c:numCache>
                <c:formatCode>General</c:formatCode>
                <c:ptCount val="2"/>
                <c:pt idx="0">
                  <c:v>162.4</c:v>
                </c:pt>
                <c:pt idx="1">
                  <c:v>162.4</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6-A62E-4576-803A-D2D2B96426FC}"/>
            </c:ext>
          </c:extLst>
        </c:ser>
        <c:ser>
          <c:idx val="7"/>
          <c:order val="7"/>
          <c:tx>
            <c:v>surv_tick_low</c:v>
          </c:tx>
          <c:spPr>
            <a:ln w="19050" cap="rnd">
              <a:solidFill>
                <a:schemeClr val="tx1"/>
              </a:solidFill>
              <a:round/>
            </a:ln>
            <a:effectLst/>
          </c:spPr>
          <c:marker>
            <c:symbol val="none"/>
          </c:marker>
          <c:xVal>
            <c:numRef>
              <c:f>(UK2014_survey_stats!$G$7,UK2014_survey_stats!$B$7)</c:f>
              <c:numCache>
                <c:formatCode>General</c:formatCode>
                <c:ptCount val="2"/>
                <c:pt idx="0">
                  <c:v>144.57592592838168</c:v>
                </c:pt>
                <c:pt idx="1">
                  <c:v>137.80000000000001</c:v>
                </c:pt>
              </c:numCache>
            </c:numRef>
          </c:xVal>
          <c:yVal>
            <c:numLit>
              <c:formatCode>General</c:formatCode>
              <c:ptCount val="2"/>
              <c:pt idx="0">
                <c:v>5</c:v>
              </c:pt>
              <c:pt idx="1">
                <c:v>5</c:v>
              </c:pt>
            </c:numLit>
          </c:yVal>
          <c:smooth val="0"/>
          <c:extLst>
            <c:ext xmlns:c16="http://schemas.microsoft.com/office/drawing/2014/chart" uri="{C3380CC4-5D6E-409C-BE32-E72D297353CC}">
              <c16:uniqueId val="{00000007-A62E-4576-803A-D2D2B96426FC}"/>
            </c:ext>
          </c:extLst>
        </c:ser>
        <c:ser>
          <c:idx val="8"/>
          <c:order val="8"/>
          <c:tx>
            <c:v>surv_tick_high</c:v>
          </c:tx>
          <c:spPr>
            <a:ln w="19050" cap="rnd">
              <a:solidFill>
                <a:schemeClr val="tx1"/>
              </a:solidFill>
              <a:round/>
            </a:ln>
            <a:effectLst/>
          </c:spPr>
          <c:marker>
            <c:symbol val="none"/>
          </c:marker>
          <c:xVal>
            <c:numRef>
              <c:f>(UK2014_survey_stats!$H$7,UK2014_survey_stats!$C$7)</c:f>
              <c:numCache>
                <c:formatCode>General</c:formatCode>
                <c:ptCount val="2"/>
                <c:pt idx="0">
                  <c:v>152.0227299855965</c:v>
                </c:pt>
                <c:pt idx="1">
                  <c:v>162.4</c:v>
                </c:pt>
              </c:numCache>
            </c:numRef>
          </c:xVal>
          <c:yVal>
            <c:numLit>
              <c:formatCode>General</c:formatCode>
              <c:ptCount val="2"/>
              <c:pt idx="0">
                <c:v>5</c:v>
              </c:pt>
              <c:pt idx="1">
                <c:v>5</c:v>
              </c:pt>
            </c:numLit>
          </c:yVal>
          <c:smooth val="0"/>
          <c:extLst>
            <c:ext xmlns:c16="http://schemas.microsoft.com/office/drawing/2014/chart" uri="{C3380CC4-5D6E-409C-BE32-E72D297353CC}">
              <c16:uniqueId val="{00000008-A62E-4576-803A-D2D2B96426FC}"/>
            </c:ext>
          </c:extLst>
        </c:ser>
        <c:ser>
          <c:idx val="9"/>
          <c:order val="9"/>
          <c:tx>
            <c:v>spec_low</c:v>
          </c:tx>
          <c:spPr>
            <a:ln w="19050" cap="rnd">
              <a:solidFill>
                <a:schemeClr val="tx1"/>
              </a:solidFill>
              <a:prstDash val="dash"/>
              <a:round/>
            </a:ln>
            <a:effectLst/>
          </c:spPr>
          <c:marker>
            <c:symbol val="none"/>
          </c:marker>
          <c:xVal>
            <c:numRef>
              <c:f>(Sheet1!$B$10,Sheet1!$B$10)</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9-A62E-4576-803A-D2D2B96426FC}"/>
            </c:ext>
          </c:extLst>
        </c:ser>
        <c:ser>
          <c:idx val="11"/>
          <c:order val="10"/>
          <c:tx>
            <c:v>spec_max</c:v>
          </c:tx>
          <c:spPr>
            <a:ln w="19050" cap="rnd">
              <a:solidFill>
                <a:schemeClr val="tx1"/>
              </a:solidFill>
              <a:prstDash val="dash"/>
              <a:round/>
            </a:ln>
            <a:effectLst/>
          </c:spPr>
          <c:marker>
            <c:symbol val="none"/>
          </c:marker>
          <c:xVal>
            <c:numRef>
              <c:f>(Sheet1!$C$10,Sheet1!$C$10)</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A-A62E-4576-803A-D2D2B96426FC}"/>
            </c:ext>
          </c:extLst>
        </c:ser>
        <c:ser>
          <c:idx val="10"/>
          <c:order val="11"/>
          <c:tx>
            <c:v>spec_high_s</c:v>
          </c:tx>
          <c:spPr>
            <a:ln w="19050" cap="rnd">
              <a:solidFill>
                <a:schemeClr val="tx1"/>
              </a:solidFill>
              <a:prstDash val="dash"/>
              <a:round/>
            </a:ln>
            <a:effectLst/>
          </c:spPr>
          <c:marker>
            <c:symbol val="none"/>
          </c:marker>
          <c:xVal>
            <c:numRef>
              <c:f>(Sheet1!$B$10,Sheet1!$AB$10)</c:f>
              <c:numCache>
                <c:formatCode>General</c:formatCode>
                <c:ptCount val="2"/>
                <c:pt idx="1">
                  <c:v>137.80000000000001</c:v>
                </c:pt>
              </c:numCache>
            </c:numRef>
          </c:xVal>
          <c:yVal>
            <c:numLit>
              <c:formatCode>General</c:formatCode>
              <c:ptCount val="2"/>
              <c:pt idx="0">
                <c:v>5</c:v>
              </c:pt>
              <c:pt idx="1">
                <c:v>5</c:v>
              </c:pt>
            </c:numLit>
          </c:yVal>
          <c:smooth val="0"/>
          <c:extLst>
            <c:ext xmlns:c16="http://schemas.microsoft.com/office/drawing/2014/chart" uri="{C3380CC4-5D6E-409C-BE32-E72D297353CC}">
              <c16:uniqueId val="{0000000B-A62E-4576-803A-D2D2B96426FC}"/>
            </c:ext>
          </c:extLst>
        </c:ser>
        <c:ser>
          <c:idx val="12"/>
          <c:order val="12"/>
          <c:tx>
            <c:v>spec_high_s</c:v>
          </c:tx>
          <c:spPr>
            <a:ln w="19050" cap="rnd">
              <a:solidFill>
                <a:schemeClr val="tx1"/>
              </a:solidFill>
              <a:prstDash val="dash"/>
              <a:round/>
            </a:ln>
            <a:effectLst/>
          </c:spPr>
          <c:marker>
            <c:symbol val="none"/>
          </c:marker>
          <c:xVal>
            <c:numRef>
              <c:f>(Sheet1!$C$10,Sheet1!$AC$10)</c:f>
              <c:numCache>
                <c:formatCode>General</c:formatCode>
                <c:ptCount val="2"/>
                <c:pt idx="1">
                  <c:v>162.4</c:v>
                </c:pt>
              </c:numCache>
            </c:numRef>
          </c:xVal>
          <c:yVal>
            <c:numLit>
              <c:formatCode>General</c:formatCode>
              <c:ptCount val="2"/>
              <c:pt idx="0">
                <c:v>5</c:v>
              </c:pt>
              <c:pt idx="1">
                <c:v>5</c:v>
              </c:pt>
            </c:numLit>
          </c:yVal>
          <c:smooth val="0"/>
          <c:extLst>
            <c:ext xmlns:c16="http://schemas.microsoft.com/office/drawing/2014/chart" uri="{C3380CC4-5D6E-409C-BE32-E72D297353CC}">
              <c16:uniqueId val="{0000000C-A62E-4576-803A-D2D2B96426FC}"/>
            </c:ext>
          </c:extLst>
        </c:ser>
        <c:ser>
          <c:idx val="14"/>
          <c:order val="13"/>
          <c:tx>
            <c:v>SAF#2</c:v>
          </c:tx>
          <c:spPr>
            <a:ln w="19050" cap="rnd">
              <a:solidFill>
                <a:schemeClr val="accent3">
                  <a:lumMod val="80000"/>
                  <a:lumOff val="20000"/>
                </a:schemeClr>
              </a:solidFill>
              <a:round/>
            </a:ln>
            <a:effectLst/>
          </c:spPr>
          <c:marker>
            <c:symbol val="square"/>
            <c:size val="20"/>
            <c:spPr>
              <a:solidFill>
                <a:srgbClr val="FF0000"/>
              </a:solidFill>
              <a:ln w="9525">
                <a:noFill/>
              </a:ln>
              <a:effectLst/>
            </c:spPr>
          </c:marker>
          <c:dPt>
            <c:idx val="0"/>
            <c:marker>
              <c:symbol val="diamond"/>
              <c:size val="20"/>
              <c:spPr>
                <a:solidFill>
                  <a:srgbClr val="FF0000"/>
                </a:solidFill>
                <a:ln w="9525">
                  <a:noFill/>
                </a:ln>
                <a:effectLst/>
              </c:spPr>
            </c:marker>
            <c:bubble3D val="0"/>
            <c:extLst>
              <c:ext xmlns:c16="http://schemas.microsoft.com/office/drawing/2014/chart" uri="{C3380CC4-5D6E-409C-BE32-E72D297353CC}">
                <c16:uniqueId val="{0000000D-A62E-4576-803A-D2D2B96426FC}"/>
              </c:ext>
            </c:extLst>
          </c:dPt>
          <c:xVal>
            <c:numRef>
              <c:f>Sheet1!$D$10</c:f>
              <c:numCache>
                <c:formatCode>General</c:formatCode>
                <c:ptCount val="1"/>
                <c:pt idx="0">
                  <c:v>147.80000000000001</c:v>
                </c:pt>
              </c:numCache>
            </c:numRef>
          </c:xVal>
          <c:yVal>
            <c:numLit>
              <c:formatCode>General</c:formatCode>
              <c:ptCount val="1"/>
              <c:pt idx="0">
                <c:v>5</c:v>
              </c:pt>
            </c:numLit>
          </c:yVal>
          <c:smooth val="0"/>
          <c:extLst>
            <c:ext xmlns:c16="http://schemas.microsoft.com/office/drawing/2014/chart" uri="{C3380CC4-5D6E-409C-BE32-E72D297353CC}">
              <c16:uniqueId val="{0000000E-A62E-4576-803A-D2D2B96426FC}"/>
            </c:ext>
          </c:extLst>
        </c:ser>
        <c:dLbls>
          <c:showLegendKey val="0"/>
          <c:showVal val="0"/>
          <c:showCatName val="0"/>
          <c:showSerName val="0"/>
          <c:showPercent val="0"/>
          <c:showBubbleSize val="0"/>
        </c:dLbls>
        <c:axId val="463562544"/>
        <c:axId val="463563200"/>
      </c:scatterChart>
      <c:valAx>
        <c:axId val="463562544"/>
        <c:scaling>
          <c:orientation val="minMax"/>
          <c:max val="320"/>
          <c:min val="120"/>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2433777881084E-3"/>
          <c:y val="0.10621722846441953"/>
          <c:w val="0.97229973559578131"/>
          <c:h val="0.72898876404494384"/>
        </c:manualLayout>
      </c:layout>
      <c:scatterChart>
        <c:scatterStyle val="lineMarker"/>
        <c:varyColors val="0"/>
        <c:ser>
          <c:idx val="0"/>
          <c:order val="0"/>
          <c:spPr>
            <a:ln w="19050" cap="rnd">
              <a:solidFill>
                <a:schemeClr val="tx1"/>
              </a:solidFill>
              <a:round/>
            </a:ln>
            <a:effectLst/>
          </c:spPr>
          <c:marker>
            <c:symbol val="none"/>
          </c:marker>
          <c:xVal>
            <c:numRef>
              <c:f>(UK2014_survey_stats!$D$8,UK2014_survey_stats!$D$8)</c:f>
              <c:numCache>
                <c:formatCode>General</c:formatCode>
                <c:ptCount val="2"/>
                <c:pt idx="0">
                  <c:v>166.53393817204309</c:v>
                </c:pt>
                <c:pt idx="1">
                  <c:v>166.53393817204309</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0-1FD4-4A00-B8E8-F8A5FC183301}"/>
            </c:ext>
          </c:extLst>
        </c:ser>
        <c:ser>
          <c:idx val="1"/>
          <c:order val="1"/>
          <c:tx>
            <c:v>std_box_1</c:v>
          </c:tx>
          <c:spPr>
            <a:ln w="19050" cap="rnd">
              <a:solidFill>
                <a:schemeClr val="tx1"/>
              </a:solidFill>
              <a:round/>
            </a:ln>
            <a:effectLst/>
          </c:spPr>
          <c:marker>
            <c:symbol val="none"/>
          </c:marker>
          <c:xVal>
            <c:numRef>
              <c:f>(UK2014_survey_stats!$G$8,UK2014_survey_stats!$G$8)</c:f>
              <c:numCache>
                <c:formatCode>General</c:formatCode>
                <c:ptCount val="2"/>
                <c:pt idx="0">
                  <c:v>162.69791094053019</c:v>
                </c:pt>
                <c:pt idx="1">
                  <c:v>162.69791094053019</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1-1FD4-4A00-B8E8-F8A5FC183301}"/>
            </c:ext>
          </c:extLst>
        </c:ser>
        <c:ser>
          <c:idx val="2"/>
          <c:order val="2"/>
          <c:tx>
            <c:v>std2</c:v>
          </c:tx>
          <c:spPr>
            <a:ln w="19050" cap="rnd">
              <a:solidFill>
                <a:schemeClr val="tx1"/>
              </a:solidFill>
              <a:round/>
            </a:ln>
            <a:effectLst/>
          </c:spPr>
          <c:marker>
            <c:symbol val="none"/>
          </c:marker>
          <c:xVal>
            <c:numRef>
              <c:f>(UK2014_survey_stats!$H$8,UK2014_survey_stats!$H$8)</c:f>
              <c:numCache>
                <c:formatCode>General</c:formatCode>
                <c:ptCount val="2"/>
                <c:pt idx="0">
                  <c:v>170.36996540355599</c:v>
                </c:pt>
                <c:pt idx="1">
                  <c:v>170.36996540355599</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2-1FD4-4A00-B8E8-F8A5FC183301}"/>
            </c:ext>
          </c:extLst>
        </c:ser>
        <c:ser>
          <c:idx val="3"/>
          <c:order val="3"/>
          <c:tx>
            <c:v>std3</c:v>
          </c:tx>
          <c:spPr>
            <a:ln w="19050" cap="rnd">
              <a:solidFill>
                <a:schemeClr val="tx1"/>
              </a:solidFill>
              <a:round/>
            </a:ln>
            <a:effectLst/>
          </c:spPr>
          <c:marker>
            <c:symbol val="none"/>
          </c:marker>
          <c:xVal>
            <c:numRef>
              <c:f>(UK2014_survey_stats!$G$8,UK2014_survey_stats!$H$8)</c:f>
              <c:numCache>
                <c:formatCode>General</c:formatCode>
                <c:ptCount val="2"/>
                <c:pt idx="0">
                  <c:v>162.69791094053019</c:v>
                </c:pt>
                <c:pt idx="1">
                  <c:v>170.36996540355599</c:v>
                </c:pt>
              </c:numCache>
            </c:numRef>
          </c:xVal>
          <c:yVal>
            <c:numLit>
              <c:formatCode>General</c:formatCode>
              <c:ptCount val="2"/>
              <c:pt idx="0">
                <c:v>0</c:v>
              </c:pt>
              <c:pt idx="1">
                <c:v>0</c:v>
              </c:pt>
            </c:numLit>
          </c:yVal>
          <c:smooth val="0"/>
          <c:extLst>
            <c:ext xmlns:c16="http://schemas.microsoft.com/office/drawing/2014/chart" uri="{C3380CC4-5D6E-409C-BE32-E72D297353CC}">
              <c16:uniqueId val="{00000003-1FD4-4A00-B8E8-F8A5FC183301}"/>
            </c:ext>
          </c:extLst>
        </c:ser>
        <c:ser>
          <c:idx val="4"/>
          <c:order val="4"/>
          <c:tx>
            <c:v>std4</c:v>
          </c:tx>
          <c:spPr>
            <a:ln w="19050" cap="rnd">
              <a:solidFill>
                <a:schemeClr val="tx1"/>
              </a:solidFill>
              <a:round/>
            </a:ln>
            <a:effectLst/>
          </c:spPr>
          <c:marker>
            <c:symbol val="none"/>
          </c:marker>
          <c:xVal>
            <c:numRef>
              <c:f>(UK2014_survey_stats!$G$8,UK2014_survey_stats!$H$8)</c:f>
              <c:numCache>
                <c:formatCode>General</c:formatCode>
                <c:ptCount val="2"/>
                <c:pt idx="0">
                  <c:v>162.69791094053019</c:v>
                </c:pt>
                <c:pt idx="1">
                  <c:v>170.36996540355599</c:v>
                </c:pt>
              </c:numCache>
            </c:numRef>
          </c:xVal>
          <c:yVal>
            <c:numLit>
              <c:formatCode>General</c:formatCode>
              <c:ptCount val="2"/>
              <c:pt idx="0">
                <c:v>10</c:v>
              </c:pt>
              <c:pt idx="1">
                <c:v>10</c:v>
              </c:pt>
            </c:numLit>
          </c:yVal>
          <c:smooth val="0"/>
          <c:extLst>
            <c:ext xmlns:c16="http://schemas.microsoft.com/office/drawing/2014/chart" uri="{C3380CC4-5D6E-409C-BE32-E72D297353CC}">
              <c16:uniqueId val="{00000004-1FD4-4A00-B8E8-F8A5FC183301}"/>
            </c:ext>
          </c:extLst>
        </c:ser>
        <c:ser>
          <c:idx val="5"/>
          <c:order val="5"/>
          <c:tx>
            <c:v>surv_low</c:v>
          </c:tx>
          <c:spPr>
            <a:ln w="19050" cap="rnd">
              <a:solidFill>
                <a:schemeClr val="tx1"/>
              </a:solidFill>
              <a:round/>
            </a:ln>
            <a:effectLst/>
          </c:spPr>
          <c:marker>
            <c:symbol val="none"/>
          </c:marker>
          <c:xVal>
            <c:numRef>
              <c:f>(UK2014_survey_stats!$B$8,UK2014_survey_stats!$B$8)</c:f>
              <c:numCache>
                <c:formatCode>General</c:formatCode>
                <c:ptCount val="2"/>
                <c:pt idx="0">
                  <c:v>159.19999999999999</c:v>
                </c:pt>
                <c:pt idx="1">
                  <c:v>159.19999999999999</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5-1FD4-4A00-B8E8-F8A5FC183301}"/>
            </c:ext>
          </c:extLst>
        </c:ser>
        <c:ser>
          <c:idx val="6"/>
          <c:order val="6"/>
          <c:tx>
            <c:v>surv_high</c:v>
          </c:tx>
          <c:spPr>
            <a:ln w="19050" cap="rnd">
              <a:solidFill>
                <a:schemeClr val="tx1"/>
              </a:solidFill>
              <a:round/>
            </a:ln>
            <a:effectLst/>
          </c:spPr>
          <c:marker>
            <c:symbol val="none"/>
          </c:marker>
          <c:xVal>
            <c:numRef>
              <c:f>(UK2014_survey_stats!$C$8,UK2014_survey_stats!$C$8)</c:f>
              <c:numCache>
                <c:formatCode>General</c:formatCode>
                <c:ptCount val="2"/>
                <c:pt idx="0">
                  <c:v>182.2</c:v>
                </c:pt>
                <c:pt idx="1">
                  <c:v>182.2</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6-1FD4-4A00-B8E8-F8A5FC183301}"/>
            </c:ext>
          </c:extLst>
        </c:ser>
        <c:ser>
          <c:idx val="7"/>
          <c:order val="7"/>
          <c:tx>
            <c:v>surv_tick_low</c:v>
          </c:tx>
          <c:spPr>
            <a:ln w="19050" cap="rnd">
              <a:solidFill>
                <a:schemeClr val="tx1"/>
              </a:solidFill>
              <a:round/>
            </a:ln>
            <a:effectLst/>
          </c:spPr>
          <c:marker>
            <c:symbol val="none"/>
          </c:marker>
          <c:xVal>
            <c:numRef>
              <c:f>(UK2014_survey_stats!$G$8,UK2014_survey_stats!$B$8)</c:f>
              <c:numCache>
                <c:formatCode>General</c:formatCode>
                <c:ptCount val="2"/>
                <c:pt idx="0">
                  <c:v>162.69791094053019</c:v>
                </c:pt>
                <c:pt idx="1">
                  <c:v>159.19999999999999</c:v>
                </c:pt>
              </c:numCache>
            </c:numRef>
          </c:xVal>
          <c:yVal>
            <c:numLit>
              <c:formatCode>General</c:formatCode>
              <c:ptCount val="2"/>
              <c:pt idx="0">
                <c:v>5</c:v>
              </c:pt>
              <c:pt idx="1">
                <c:v>5</c:v>
              </c:pt>
            </c:numLit>
          </c:yVal>
          <c:smooth val="0"/>
          <c:extLst>
            <c:ext xmlns:c16="http://schemas.microsoft.com/office/drawing/2014/chart" uri="{C3380CC4-5D6E-409C-BE32-E72D297353CC}">
              <c16:uniqueId val="{00000007-1FD4-4A00-B8E8-F8A5FC183301}"/>
            </c:ext>
          </c:extLst>
        </c:ser>
        <c:ser>
          <c:idx val="8"/>
          <c:order val="8"/>
          <c:tx>
            <c:v>surv_tick_high</c:v>
          </c:tx>
          <c:spPr>
            <a:ln w="19050" cap="rnd">
              <a:solidFill>
                <a:schemeClr val="tx1"/>
              </a:solidFill>
              <a:round/>
            </a:ln>
            <a:effectLst/>
          </c:spPr>
          <c:marker>
            <c:symbol val="none"/>
          </c:marker>
          <c:xVal>
            <c:numRef>
              <c:f>(UK2014_survey_stats!$H$8,UK2014_survey_stats!$C$8)</c:f>
              <c:numCache>
                <c:formatCode>General</c:formatCode>
                <c:ptCount val="2"/>
                <c:pt idx="0">
                  <c:v>170.36996540355599</c:v>
                </c:pt>
                <c:pt idx="1">
                  <c:v>182.2</c:v>
                </c:pt>
              </c:numCache>
            </c:numRef>
          </c:xVal>
          <c:yVal>
            <c:numLit>
              <c:formatCode>General</c:formatCode>
              <c:ptCount val="2"/>
              <c:pt idx="0">
                <c:v>5</c:v>
              </c:pt>
              <c:pt idx="1">
                <c:v>5</c:v>
              </c:pt>
            </c:numLit>
          </c:yVal>
          <c:smooth val="0"/>
          <c:extLst>
            <c:ext xmlns:c16="http://schemas.microsoft.com/office/drawing/2014/chart" uri="{C3380CC4-5D6E-409C-BE32-E72D297353CC}">
              <c16:uniqueId val="{00000008-1FD4-4A00-B8E8-F8A5FC183301}"/>
            </c:ext>
          </c:extLst>
        </c:ser>
        <c:ser>
          <c:idx val="9"/>
          <c:order val="9"/>
          <c:tx>
            <c:v>spec_low</c:v>
          </c:tx>
          <c:spPr>
            <a:ln w="19050" cap="rnd">
              <a:solidFill>
                <a:schemeClr val="tx1"/>
              </a:solidFill>
              <a:prstDash val="dash"/>
              <a:round/>
            </a:ln>
            <a:effectLst/>
          </c:spPr>
          <c:marker>
            <c:symbol val="none"/>
          </c:marker>
          <c:xVal>
            <c:numRef>
              <c:f>(Sheet1!$B$11,Sheet1!$B$11)</c:f>
              <c:numCache>
                <c:formatCode>General</c:formatCode>
                <c:ptCount val="2"/>
              </c:numCache>
            </c:numRef>
          </c:xVal>
          <c:yVal>
            <c:numLit>
              <c:formatCode>General</c:formatCode>
              <c:ptCount val="2"/>
              <c:pt idx="0">
                <c:v>0</c:v>
              </c:pt>
              <c:pt idx="1">
                <c:v>10</c:v>
              </c:pt>
            </c:numLit>
          </c:yVal>
          <c:smooth val="0"/>
          <c:extLst>
            <c:ext xmlns:c16="http://schemas.microsoft.com/office/drawing/2014/chart" uri="{C3380CC4-5D6E-409C-BE32-E72D297353CC}">
              <c16:uniqueId val="{00000009-1FD4-4A00-B8E8-F8A5FC183301}"/>
            </c:ext>
          </c:extLst>
        </c:ser>
        <c:ser>
          <c:idx val="11"/>
          <c:order val="10"/>
          <c:tx>
            <c:v>spec_max</c:v>
          </c:tx>
          <c:spPr>
            <a:ln w="19050" cap="rnd">
              <a:solidFill>
                <a:schemeClr val="tx1"/>
              </a:solidFill>
              <a:prstDash val="dash"/>
              <a:round/>
            </a:ln>
            <a:effectLst/>
          </c:spPr>
          <c:marker>
            <c:symbol val="none"/>
          </c:marker>
          <c:xVal>
            <c:numRef>
              <c:f>(Sheet1!$C$11,Sheet1!$C$11)</c:f>
              <c:numCache>
                <c:formatCode>General</c:formatCode>
                <c:ptCount val="2"/>
                <c:pt idx="0">
                  <c:v>205</c:v>
                </c:pt>
                <c:pt idx="1">
                  <c:v>205</c:v>
                </c:pt>
              </c:numCache>
            </c:numRef>
          </c:xVal>
          <c:yVal>
            <c:numLit>
              <c:formatCode>General</c:formatCode>
              <c:ptCount val="2"/>
              <c:pt idx="0">
                <c:v>0</c:v>
              </c:pt>
              <c:pt idx="1">
                <c:v>10</c:v>
              </c:pt>
            </c:numLit>
          </c:yVal>
          <c:smooth val="0"/>
          <c:extLst>
            <c:ext xmlns:c16="http://schemas.microsoft.com/office/drawing/2014/chart" uri="{C3380CC4-5D6E-409C-BE32-E72D297353CC}">
              <c16:uniqueId val="{0000000A-1FD4-4A00-B8E8-F8A5FC183301}"/>
            </c:ext>
          </c:extLst>
        </c:ser>
        <c:ser>
          <c:idx val="10"/>
          <c:order val="11"/>
          <c:tx>
            <c:v>spec_high_s</c:v>
          </c:tx>
          <c:spPr>
            <a:ln w="19050" cap="rnd">
              <a:solidFill>
                <a:schemeClr val="tx1"/>
              </a:solidFill>
              <a:prstDash val="dash"/>
              <a:round/>
            </a:ln>
            <a:effectLst/>
          </c:spPr>
          <c:marker>
            <c:symbol val="none"/>
          </c:marker>
          <c:xVal>
            <c:numRef>
              <c:f>(Sheet1!$B$11,Sheet1!$AB$11)</c:f>
              <c:numCache>
                <c:formatCode>General</c:formatCode>
                <c:ptCount val="2"/>
                <c:pt idx="1">
                  <c:v>159.19999999999999</c:v>
                </c:pt>
              </c:numCache>
            </c:numRef>
          </c:xVal>
          <c:yVal>
            <c:numLit>
              <c:formatCode>General</c:formatCode>
              <c:ptCount val="2"/>
              <c:pt idx="0">
                <c:v>5</c:v>
              </c:pt>
              <c:pt idx="1">
                <c:v>5</c:v>
              </c:pt>
            </c:numLit>
          </c:yVal>
          <c:smooth val="0"/>
          <c:extLst>
            <c:ext xmlns:c16="http://schemas.microsoft.com/office/drawing/2014/chart" uri="{C3380CC4-5D6E-409C-BE32-E72D297353CC}">
              <c16:uniqueId val="{0000000B-1FD4-4A00-B8E8-F8A5FC183301}"/>
            </c:ext>
          </c:extLst>
        </c:ser>
        <c:ser>
          <c:idx val="12"/>
          <c:order val="12"/>
          <c:tx>
            <c:v>spec_high_s</c:v>
          </c:tx>
          <c:spPr>
            <a:ln w="19050" cap="rnd">
              <a:solidFill>
                <a:schemeClr val="tx1"/>
              </a:solidFill>
              <a:prstDash val="dash"/>
              <a:round/>
            </a:ln>
            <a:effectLst/>
          </c:spPr>
          <c:marker>
            <c:symbol val="none"/>
          </c:marker>
          <c:xVal>
            <c:numRef>
              <c:f>(Sheet1!$C$11,Sheet1!$AC$11)</c:f>
              <c:numCache>
                <c:formatCode>General</c:formatCode>
                <c:ptCount val="2"/>
                <c:pt idx="0">
                  <c:v>205</c:v>
                </c:pt>
                <c:pt idx="1">
                  <c:v>182.2</c:v>
                </c:pt>
              </c:numCache>
            </c:numRef>
          </c:xVal>
          <c:yVal>
            <c:numLit>
              <c:formatCode>General</c:formatCode>
              <c:ptCount val="2"/>
              <c:pt idx="0">
                <c:v>5</c:v>
              </c:pt>
              <c:pt idx="1">
                <c:v>5</c:v>
              </c:pt>
            </c:numLit>
          </c:yVal>
          <c:smooth val="0"/>
          <c:extLst>
            <c:ext xmlns:c16="http://schemas.microsoft.com/office/drawing/2014/chart" uri="{C3380CC4-5D6E-409C-BE32-E72D297353CC}">
              <c16:uniqueId val="{0000000C-1FD4-4A00-B8E8-F8A5FC183301}"/>
            </c:ext>
          </c:extLst>
        </c:ser>
        <c:ser>
          <c:idx val="14"/>
          <c:order val="13"/>
          <c:tx>
            <c:v>SAF#2</c:v>
          </c:tx>
          <c:spPr>
            <a:ln w="19050" cap="rnd">
              <a:solidFill>
                <a:schemeClr val="accent3">
                  <a:lumMod val="80000"/>
                  <a:lumOff val="20000"/>
                </a:schemeClr>
              </a:solidFill>
              <a:round/>
            </a:ln>
            <a:effectLst/>
          </c:spPr>
          <c:marker>
            <c:symbol val="square"/>
            <c:size val="20"/>
            <c:spPr>
              <a:solidFill>
                <a:srgbClr val="FF0000"/>
              </a:solidFill>
              <a:ln w="9525">
                <a:noFill/>
              </a:ln>
              <a:effectLst/>
            </c:spPr>
          </c:marker>
          <c:dPt>
            <c:idx val="0"/>
            <c:marker>
              <c:symbol val="diamond"/>
              <c:size val="20"/>
              <c:spPr>
                <a:solidFill>
                  <a:srgbClr val="FF0000"/>
                </a:solidFill>
                <a:ln w="9525">
                  <a:noFill/>
                </a:ln>
                <a:effectLst/>
              </c:spPr>
            </c:marker>
            <c:bubble3D val="0"/>
            <c:extLst>
              <c:ext xmlns:c16="http://schemas.microsoft.com/office/drawing/2014/chart" uri="{C3380CC4-5D6E-409C-BE32-E72D297353CC}">
                <c16:uniqueId val="{0000000D-1FD4-4A00-B8E8-F8A5FC183301}"/>
              </c:ext>
            </c:extLst>
          </c:dPt>
          <c:xVal>
            <c:numRef>
              <c:f>Sheet1!$D$11</c:f>
              <c:numCache>
                <c:formatCode>General</c:formatCode>
                <c:ptCount val="1"/>
                <c:pt idx="0">
                  <c:v>163.9</c:v>
                </c:pt>
              </c:numCache>
            </c:numRef>
          </c:xVal>
          <c:yVal>
            <c:numLit>
              <c:formatCode>General</c:formatCode>
              <c:ptCount val="1"/>
              <c:pt idx="0">
                <c:v>5</c:v>
              </c:pt>
            </c:numLit>
          </c:yVal>
          <c:smooth val="0"/>
          <c:extLst>
            <c:ext xmlns:c16="http://schemas.microsoft.com/office/drawing/2014/chart" uri="{C3380CC4-5D6E-409C-BE32-E72D297353CC}">
              <c16:uniqueId val="{0000000E-1FD4-4A00-B8E8-F8A5FC183301}"/>
            </c:ext>
          </c:extLst>
        </c:ser>
        <c:dLbls>
          <c:showLegendKey val="0"/>
          <c:showVal val="0"/>
          <c:showCatName val="0"/>
          <c:showSerName val="0"/>
          <c:showPercent val="0"/>
          <c:showBubbleSize val="0"/>
        </c:dLbls>
        <c:axId val="463562544"/>
        <c:axId val="463563200"/>
      </c:scatterChart>
      <c:valAx>
        <c:axId val="463562544"/>
        <c:scaling>
          <c:orientation val="minMax"/>
          <c:max val="320"/>
          <c:min val="120"/>
        </c:scaling>
        <c:delete val="0"/>
        <c:axPos val="b"/>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3200"/>
        <c:crosses val="autoZero"/>
        <c:crossBetween val="midCat"/>
      </c:valAx>
      <c:valAx>
        <c:axId val="463563200"/>
        <c:scaling>
          <c:orientation val="minMax"/>
          <c:max val="10"/>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625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2" horiz="1" max="1600" min="1" noThreeD="1" page="10" val="42"/>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image" Target="../media/image1.gif"/><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5</xdr:col>
      <xdr:colOff>0</xdr:colOff>
      <xdr:row>15</xdr:row>
      <xdr:rowOff>0</xdr:rowOff>
    </xdr:from>
    <xdr:to>
      <xdr:col>6</xdr:col>
      <xdr:colOff>257175</xdr:colOff>
      <xdr:row>15</xdr:row>
      <xdr:rowOff>1</xdr:rowOff>
    </xdr:to>
    <xdr:graphicFrame macro="">
      <xdr:nvGraphicFramePr>
        <xdr:cNvPr id="2" name="Chart 1">
          <a:extLst>
            <a:ext uri="{FF2B5EF4-FFF2-40B4-BE49-F238E27FC236}">
              <a16:creationId xmlns:a16="http://schemas.microsoft.com/office/drawing/2014/main" id="{F93F97A5-7C8F-4561-B1DB-31F8E4D92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15</xdr:row>
      <xdr:rowOff>0</xdr:rowOff>
    </xdr:from>
    <xdr:to>
      <xdr:col>6</xdr:col>
      <xdr:colOff>9524</xdr:colOff>
      <xdr:row>16</xdr:row>
      <xdr:rowOff>0</xdr:rowOff>
    </xdr:to>
    <xdr:graphicFrame macro="">
      <xdr:nvGraphicFramePr>
        <xdr:cNvPr id="3" name="Chart 2">
          <a:extLst>
            <a:ext uri="{FF2B5EF4-FFF2-40B4-BE49-F238E27FC236}">
              <a16:creationId xmlns:a16="http://schemas.microsoft.com/office/drawing/2014/main" id="{94C76F03-8CF4-4475-A5EE-7D7051EC4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xdr:row>
      <xdr:rowOff>0</xdr:rowOff>
    </xdr:from>
    <xdr:to>
      <xdr:col>6</xdr:col>
      <xdr:colOff>12838</xdr:colOff>
      <xdr:row>5</xdr:row>
      <xdr:rowOff>0</xdr:rowOff>
    </xdr:to>
    <xdr:graphicFrame macro="">
      <xdr:nvGraphicFramePr>
        <xdr:cNvPr id="4" name="Chart 3">
          <a:extLst>
            <a:ext uri="{FF2B5EF4-FFF2-40B4-BE49-F238E27FC236}">
              <a16:creationId xmlns:a16="http://schemas.microsoft.com/office/drawing/2014/main" id="{C0D5B195-72B2-4851-8B88-2E521E694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xdr:row>
      <xdr:rowOff>0</xdr:rowOff>
    </xdr:from>
    <xdr:to>
      <xdr:col>6</xdr:col>
      <xdr:colOff>12838</xdr:colOff>
      <xdr:row>6</xdr:row>
      <xdr:rowOff>0</xdr:rowOff>
    </xdr:to>
    <xdr:graphicFrame macro="">
      <xdr:nvGraphicFramePr>
        <xdr:cNvPr id="5" name="Chart 4">
          <a:extLst>
            <a:ext uri="{FF2B5EF4-FFF2-40B4-BE49-F238E27FC236}">
              <a16:creationId xmlns:a16="http://schemas.microsoft.com/office/drawing/2014/main" id="{A904CB72-ADDB-41EB-A2F0-AF8B14193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6</xdr:row>
      <xdr:rowOff>0</xdr:rowOff>
    </xdr:from>
    <xdr:to>
      <xdr:col>6</xdr:col>
      <xdr:colOff>12838</xdr:colOff>
      <xdr:row>7</xdr:row>
      <xdr:rowOff>0</xdr:rowOff>
    </xdr:to>
    <xdr:graphicFrame macro="">
      <xdr:nvGraphicFramePr>
        <xdr:cNvPr id="6" name="Chart 5">
          <a:extLst>
            <a:ext uri="{FF2B5EF4-FFF2-40B4-BE49-F238E27FC236}">
              <a16:creationId xmlns:a16="http://schemas.microsoft.com/office/drawing/2014/main" id="{E3B79EC8-AB94-44F3-B5E9-3506D090F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7</xdr:row>
      <xdr:rowOff>0</xdr:rowOff>
    </xdr:from>
    <xdr:to>
      <xdr:col>6</xdr:col>
      <xdr:colOff>12838</xdr:colOff>
      <xdr:row>8</xdr:row>
      <xdr:rowOff>0</xdr:rowOff>
    </xdr:to>
    <xdr:graphicFrame macro="">
      <xdr:nvGraphicFramePr>
        <xdr:cNvPr id="7" name="Chart 6">
          <a:extLst>
            <a:ext uri="{FF2B5EF4-FFF2-40B4-BE49-F238E27FC236}">
              <a16:creationId xmlns:a16="http://schemas.microsoft.com/office/drawing/2014/main" id="{2AAC807C-5BA5-4962-A688-441F1C3BD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8</xdr:row>
      <xdr:rowOff>0</xdr:rowOff>
    </xdr:from>
    <xdr:to>
      <xdr:col>6</xdr:col>
      <xdr:colOff>12838</xdr:colOff>
      <xdr:row>9</xdr:row>
      <xdr:rowOff>0</xdr:rowOff>
    </xdr:to>
    <xdr:graphicFrame macro="">
      <xdr:nvGraphicFramePr>
        <xdr:cNvPr id="8" name="Chart 7">
          <a:extLst>
            <a:ext uri="{FF2B5EF4-FFF2-40B4-BE49-F238E27FC236}">
              <a16:creationId xmlns:a16="http://schemas.microsoft.com/office/drawing/2014/main" id="{15BC8FCE-B41E-4526-BBAA-E947C18F8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9</xdr:row>
      <xdr:rowOff>0</xdr:rowOff>
    </xdr:from>
    <xdr:to>
      <xdr:col>6</xdr:col>
      <xdr:colOff>12838</xdr:colOff>
      <xdr:row>10</xdr:row>
      <xdr:rowOff>0</xdr:rowOff>
    </xdr:to>
    <xdr:graphicFrame macro="">
      <xdr:nvGraphicFramePr>
        <xdr:cNvPr id="9" name="Chart 8">
          <a:extLst>
            <a:ext uri="{FF2B5EF4-FFF2-40B4-BE49-F238E27FC236}">
              <a16:creationId xmlns:a16="http://schemas.microsoft.com/office/drawing/2014/main" id="{507169AB-DC81-4894-85D2-C1A3D7EC8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0</xdr:colOff>
      <xdr:row>10</xdr:row>
      <xdr:rowOff>0</xdr:rowOff>
    </xdr:from>
    <xdr:to>
      <xdr:col>6</xdr:col>
      <xdr:colOff>12838</xdr:colOff>
      <xdr:row>11</xdr:row>
      <xdr:rowOff>0</xdr:rowOff>
    </xdr:to>
    <xdr:graphicFrame macro="">
      <xdr:nvGraphicFramePr>
        <xdr:cNvPr id="10" name="Chart 9">
          <a:extLst>
            <a:ext uri="{FF2B5EF4-FFF2-40B4-BE49-F238E27FC236}">
              <a16:creationId xmlns:a16="http://schemas.microsoft.com/office/drawing/2014/main" id="{20CEF0D1-741B-4DC0-BFF0-4B6DAE832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0</xdr:colOff>
      <xdr:row>11</xdr:row>
      <xdr:rowOff>0</xdr:rowOff>
    </xdr:from>
    <xdr:to>
      <xdr:col>6</xdr:col>
      <xdr:colOff>12838</xdr:colOff>
      <xdr:row>12</xdr:row>
      <xdr:rowOff>0</xdr:rowOff>
    </xdr:to>
    <xdr:graphicFrame macro="">
      <xdr:nvGraphicFramePr>
        <xdr:cNvPr id="11" name="Chart 10">
          <a:extLst>
            <a:ext uri="{FF2B5EF4-FFF2-40B4-BE49-F238E27FC236}">
              <a16:creationId xmlns:a16="http://schemas.microsoft.com/office/drawing/2014/main" id="{2DB4B55C-5E85-4590-B072-DECD2CCB04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0</xdr:colOff>
      <xdr:row>12</xdr:row>
      <xdr:rowOff>0</xdr:rowOff>
    </xdr:from>
    <xdr:to>
      <xdr:col>6</xdr:col>
      <xdr:colOff>12838</xdr:colOff>
      <xdr:row>13</xdr:row>
      <xdr:rowOff>0</xdr:rowOff>
    </xdr:to>
    <xdr:graphicFrame macro="">
      <xdr:nvGraphicFramePr>
        <xdr:cNvPr id="12" name="Chart 11">
          <a:extLst>
            <a:ext uri="{FF2B5EF4-FFF2-40B4-BE49-F238E27FC236}">
              <a16:creationId xmlns:a16="http://schemas.microsoft.com/office/drawing/2014/main" id="{B0864652-24D9-43F9-A0F5-BA30CBE28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13</xdr:row>
      <xdr:rowOff>0</xdr:rowOff>
    </xdr:from>
    <xdr:to>
      <xdr:col>6</xdr:col>
      <xdr:colOff>12838</xdr:colOff>
      <xdr:row>14</xdr:row>
      <xdr:rowOff>0</xdr:rowOff>
    </xdr:to>
    <xdr:graphicFrame macro="">
      <xdr:nvGraphicFramePr>
        <xdr:cNvPr id="13" name="Chart 12">
          <a:extLst>
            <a:ext uri="{FF2B5EF4-FFF2-40B4-BE49-F238E27FC236}">
              <a16:creationId xmlns:a16="http://schemas.microsoft.com/office/drawing/2014/main" id="{E8917732-B59D-4FDD-8497-848B918A0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14</xdr:row>
      <xdr:rowOff>0</xdr:rowOff>
    </xdr:from>
    <xdr:to>
      <xdr:col>6</xdr:col>
      <xdr:colOff>12838</xdr:colOff>
      <xdr:row>15</xdr:row>
      <xdr:rowOff>0</xdr:rowOff>
    </xdr:to>
    <xdr:graphicFrame macro="">
      <xdr:nvGraphicFramePr>
        <xdr:cNvPr id="14" name="Chart 13">
          <a:extLst>
            <a:ext uri="{FF2B5EF4-FFF2-40B4-BE49-F238E27FC236}">
              <a16:creationId xmlns:a16="http://schemas.microsoft.com/office/drawing/2014/main" id="{4218F978-8F19-4436-8BD0-A0BF5DF80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16</xdr:row>
      <xdr:rowOff>0</xdr:rowOff>
    </xdr:from>
    <xdr:to>
      <xdr:col>6</xdr:col>
      <xdr:colOff>12838</xdr:colOff>
      <xdr:row>17</xdr:row>
      <xdr:rowOff>0</xdr:rowOff>
    </xdr:to>
    <xdr:graphicFrame macro="">
      <xdr:nvGraphicFramePr>
        <xdr:cNvPr id="15" name="Chart 14">
          <a:extLst>
            <a:ext uri="{FF2B5EF4-FFF2-40B4-BE49-F238E27FC236}">
              <a16:creationId xmlns:a16="http://schemas.microsoft.com/office/drawing/2014/main" id="{BAD352A4-FB3E-407D-93CC-2F970A1021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17</xdr:row>
      <xdr:rowOff>0</xdr:rowOff>
    </xdr:from>
    <xdr:to>
      <xdr:col>6</xdr:col>
      <xdr:colOff>12838</xdr:colOff>
      <xdr:row>18</xdr:row>
      <xdr:rowOff>0</xdr:rowOff>
    </xdr:to>
    <xdr:graphicFrame macro="">
      <xdr:nvGraphicFramePr>
        <xdr:cNvPr id="16" name="Chart 15">
          <a:extLst>
            <a:ext uri="{FF2B5EF4-FFF2-40B4-BE49-F238E27FC236}">
              <a16:creationId xmlns:a16="http://schemas.microsoft.com/office/drawing/2014/main" id="{600AF6EA-1FDE-4075-9D94-6BF20FB1B6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18</xdr:row>
      <xdr:rowOff>0</xdr:rowOff>
    </xdr:from>
    <xdr:to>
      <xdr:col>6</xdr:col>
      <xdr:colOff>12838</xdr:colOff>
      <xdr:row>19</xdr:row>
      <xdr:rowOff>0</xdr:rowOff>
    </xdr:to>
    <xdr:graphicFrame macro="">
      <xdr:nvGraphicFramePr>
        <xdr:cNvPr id="17" name="Chart 16">
          <a:extLst>
            <a:ext uri="{FF2B5EF4-FFF2-40B4-BE49-F238E27FC236}">
              <a16:creationId xmlns:a16="http://schemas.microsoft.com/office/drawing/2014/main" id="{82E23369-9EAD-4168-A2BB-4E15F5544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0</xdr:colOff>
      <xdr:row>19</xdr:row>
      <xdr:rowOff>0</xdr:rowOff>
    </xdr:from>
    <xdr:to>
      <xdr:col>6</xdr:col>
      <xdr:colOff>12838</xdr:colOff>
      <xdr:row>20</xdr:row>
      <xdr:rowOff>0</xdr:rowOff>
    </xdr:to>
    <xdr:graphicFrame macro="">
      <xdr:nvGraphicFramePr>
        <xdr:cNvPr id="18" name="Chart 17">
          <a:extLst>
            <a:ext uri="{FF2B5EF4-FFF2-40B4-BE49-F238E27FC236}">
              <a16:creationId xmlns:a16="http://schemas.microsoft.com/office/drawing/2014/main" id="{28C43F0E-79B6-4C40-A441-8F6D580E6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0</xdr:colOff>
      <xdr:row>20</xdr:row>
      <xdr:rowOff>0</xdr:rowOff>
    </xdr:from>
    <xdr:to>
      <xdr:col>6</xdr:col>
      <xdr:colOff>12838</xdr:colOff>
      <xdr:row>21</xdr:row>
      <xdr:rowOff>0</xdr:rowOff>
    </xdr:to>
    <xdr:graphicFrame macro="">
      <xdr:nvGraphicFramePr>
        <xdr:cNvPr id="19" name="Chart 18">
          <a:extLst>
            <a:ext uri="{FF2B5EF4-FFF2-40B4-BE49-F238E27FC236}">
              <a16:creationId xmlns:a16="http://schemas.microsoft.com/office/drawing/2014/main" id="{CCA9C358-1BC7-4817-BC0F-91A9A0C2F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0</xdr:colOff>
      <xdr:row>21</xdr:row>
      <xdr:rowOff>0</xdr:rowOff>
    </xdr:from>
    <xdr:to>
      <xdr:col>6</xdr:col>
      <xdr:colOff>12838</xdr:colOff>
      <xdr:row>22</xdr:row>
      <xdr:rowOff>0</xdr:rowOff>
    </xdr:to>
    <xdr:graphicFrame macro="">
      <xdr:nvGraphicFramePr>
        <xdr:cNvPr id="20" name="Chart 19">
          <a:extLst>
            <a:ext uri="{FF2B5EF4-FFF2-40B4-BE49-F238E27FC236}">
              <a16:creationId xmlns:a16="http://schemas.microsoft.com/office/drawing/2014/main" id="{C5C4BD90-7F35-45DA-9082-7F6237893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0</xdr:colOff>
      <xdr:row>22</xdr:row>
      <xdr:rowOff>0</xdr:rowOff>
    </xdr:from>
    <xdr:to>
      <xdr:col>6</xdr:col>
      <xdr:colOff>12838</xdr:colOff>
      <xdr:row>23</xdr:row>
      <xdr:rowOff>0</xdr:rowOff>
    </xdr:to>
    <xdr:graphicFrame macro="">
      <xdr:nvGraphicFramePr>
        <xdr:cNvPr id="21" name="Chart 20">
          <a:extLst>
            <a:ext uri="{FF2B5EF4-FFF2-40B4-BE49-F238E27FC236}">
              <a16:creationId xmlns:a16="http://schemas.microsoft.com/office/drawing/2014/main" id="{961EEE81-462A-4A3D-945A-0C056DF39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0</xdr:colOff>
      <xdr:row>23</xdr:row>
      <xdr:rowOff>0</xdr:rowOff>
    </xdr:from>
    <xdr:to>
      <xdr:col>6</xdr:col>
      <xdr:colOff>12838</xdr:colOff>
      <xdr:row>24</xdr:row>
      <xdr:rowOff>0</xdr:rowOff>
    </xdr:to>
    <xdr:graphicFrame macro="">
      <xdr:nvGraphicFramePr>
        <xdr:cNvPr id="25" name="Chart 24">
          <a:extLst>
            <a:ext uri="{FF2B5EF4-FFF2-40B4-BE49-F238E27FC236}">
              <a16:creationId xmlns:a16="http://schemas.microsoft.com/office/drawing/2014/main" id="{A933E52E-F4E9-41EE-978F-DA467291D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0</xdr:colOff>
      <xdr:row>24</xdr:row>
      <xdr:rowOff>0</xdr:rowOff>
    </xdr:from>
    <xdr:to>
      <xdr:col>6</xdr:col>
      <xdr:colOff>12838</xdr:colOff>
      <xdr:row>25</xdr:row>
      <xdr:rowOff>0</xdr:rowOff>
    </xdr:to>
    <xdr:graphicFrame macro="">
      <xdr:nvGraphicFramePr>
        <xdr:cNvPr id="26" name="Chart 25">
          <a:extLst>
            <a:ext uri="{FF2B5EF4-FFF2-40B4-BE49-F238E27FC236}">
              <a16:creationId xmlns:a16="http://schemas.microsoft.com/office/drawing/2014/main" id="{362E5509-4C19-4102-8E55-32F31BE1B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0</xdr:colOff>
      <xdr:row>25</xdr:row>
      <xdr:rowOff>0</xdr:rowOff>
    </xdr:from>
    <xdr:to>
      <xdr:col>6</xdr:col>
      <xdr:colOff>12838</xdr:colOff>
      <xdr:row>26</xdr:row>
      <xdr:rowOff>0</xdr:rowOff>
    </xdr:to>
    <xdr:graphicFrame macro="">
      <xdr:nvGraphicFramePr>
        <xdr:cNvPr id="27" name="Chart 26">
          <a:extLst>
            <a:ext uri="{FF2B5EF4-FFF2-40B4-BE49-F238E27FC236}">
              <a16:creationId xmlns:a16="http://schemas.microsoft.com/office/drawing/2014/main" id="{D865534F-3A34-428A-92D3-8D154B3A3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5</xdr:col>
      <xdr:colOff>0</xdr:colOff>
      <xdr:row>26</xdr:row>
      <xdr:rowOff>0</xdr:rowOff>
    </xdr:from>
    <xdr:to>
      <xdr:col>6</xdr:col>
      <xdr:colOff>12838</xdr:colOff>
      <xdr:row>27</xdr:row>
      <xdr:rowOff>0</xdr:rowOff>
    </xdr:to>
    <xdr:graphicFrame macro="">
      <xdr:nvGraphicFramePr>
        <xdr:cNvPr id="28" name="Chart 27">
          <a:extLst>
            <a:ext uri="{FF2B5EF4-FFF2-40B4-BE49-F238E27FC236}">
              <a16:creationId xmlns:a16="http://schemas.microsoft.com/office/drawing/2014/main" id="{0921AF53-F096-4205-B39A-F866862B78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0</xdr:colOff>
      <xdr:row>27</xdr:row>
      <xdr:rowOff>0</xdr:rowOff>
    </xdr:from>
    <xdr:to>
      <xdr:col>6</xdr:col>
      <xdr:colOff>12838</xdr:colOff>
      <xdr:row>28</xdr:row>
      <xdr:rowOff>0</xdr:rowOff>
    </xdr:to>
    <xdr:graphicFrame macro="">
      <xdr:nvGraphicFramePr>
        <xdr:cNvPr id="29" name="Chart 28">
          <a:extLst>
            <a:ext uri="{FF2B5EF4-FFF2-40B4-BE49-F238E27FC236}">
              <a16:creationId xmlns:a16="http://schemas.microsoft.com/office/drawing/2014/main" id="{EDE00383-B1D8-4C9B-A0AF-5F82204E6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5</xdr:col>
      <xdr:colOff>0</xdr:colOff>
      <xdr:row>28</xdr:row>
      <xdr:rowOff>0</xdr:rowOff>
    </xdr:from>
    <xdr:to>
      <xdr:col>6</xdr:col>
      <xdr:colOff>12838</xdr:colOff>
      <xdr:row>29</xdr:row>
      <xdr:rowOff>0</xdr:rowOff>
    </xdr:to>
    <xdr:graphicFrame macro="">
      <xdr:nvGraphicFramePr>
        <xdr:cNvPr id="30" name="Chart 29">
          <a:extLst>
            <a:ext uri="{FF2B5EF4-FFF2-40B4-BE49-F238E27FC236}">
              <a16:creationId xmlns:a16="http://schemas.microsoft.com/office/drawing/2014/main" id="{69CAFB95-3359-47B1-B477-6DD2B34F7B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5</xdr:col>
      <xdr:colOff>0</xdr:colOff>
      <xdr:row>29</xdr:row>
      <xdr:rowOff>0</xdr:rowOff>
    </xdr:from>
    <xdr:to>
      <xdr:col>6</xdr:col>
      <xdr:colOff>12838</xdr:colOff>
      <xdr:row>30</xdr:row>
      <xdr:rowOff>0</xdr:rowOff>
    </xdr:to>
    <xdr:graphicFrame macro="">
      <xdr:nvGraphicFramePr>
        <xdr:cNvPr id="31" name="Chart 30">
          <a:extLst>
            <a:ext uri="{FF2B5EF4-FFF2-40B4-BE49-F238E27FC236}">
              <a16:creationId xmlns:a16="http://schemas.microsoft.com/office/drawing/2014/main" id="{E98E57E2-07FD-43DD-A3EB-96E018BA4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5</xdr:col>
      <xdr:colOff>0</xdr:colOff>
      <xdr:row>30</xdr:row>
      <xdr:rowOff>0</xdr:rowOff>
    </xdr:from>
    <xdr:to>
      <xdr:col>6</xdr:col>
      <xdr:colOff>12838</xdr:colOff>
      <xdr:row>31</xdr:row>
      <xdr:rowOff>0</xdr:rowOff>
    </xdr:to>
    <xdr:graphicFrame macro="">
      <xdr:nvGraphicFramePr>
        <xdr:cNvPr id="32" name="Chart 31">
          <a:extLst>
            <a:ext uri="{FF2B5EF4-FFF2-40B4-BE49-F238E27FC236}">
              <a16:creationId xmlns:a16="http://schemas.microsoft.com/office/drawing/2014/main" id="{AECE419E-C127-4B6F-A6B4-F1E984645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5</xdr:col>
      <xdr:colOff>0</xdr:colOff>
      <xdr:row>31</xdr:row>
      <xdr:rowOff>0</xdr:rowOff>
    </xdr:from>
    <xdr:to>
      <xdr:col>6</xdr:col>
      <xdr:colOff>12838</xdr:colOff>
      <xdr:row>32</xdr:row>
      <xdr:rowOff>0</xdr:rowOff>
    </xdr:to>
    <xdr:graphicFrame macro="">
      <xdr:nvGraphicFramePr>
        <xdr:cNvPr id="33" name="Chart 32">
          <a:extLst>
            <a:ext uri="{FF2B5EF4-FFF2-40B4-BE49-F238E27FC236}">
              <a16:creationId xmlns:a16="http://schemas.microsoft.com/office/drawing/2014/main" id="{C28801CB-89F2-425A-B493-923EE9CB1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5</xdr:col>
      <xdr:colOff>0</xdr:colOff>
      <xdr:row>32</xdr:row>
      <xdr:rowOff>0</xdr:rowOff>
    </xdr:from>
    <xdr:to>
      <xdr:col>6</xdr:col>
      <xdr:colOff>12838</xdr:colOff>
      <xdr:row>33</xdr:row>
      <xdr:rowOff>0</xdr:rowOff>
    </xdr:to>
    <xdr:graphicFrame macro="">
      <xdr:nvGraphicFramePr>
        <xdr:cNvPr id="34" name="Chart 33">
          <a:extLst>
            <a:ext uri="{FF2B5EF4-FFF2-40B4-BE49-F238E27FC236}">
              <a16:creationId xmlns:a16="http://schemas.microsoft.com/office/drawing/2014/main" id="{7E2802A0-066F-46D4-9078-A5F694EB4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5</xdr:col>
      <xdr:colOff>0</xdr:colOff>
      <xdr:row>33</xdr:row>
      <xdr:rowOff>0</xdr:rowOff>
    </xdr:from>
    <xdr:to>
      <xdr:col>6</xdr:col>
      <xdr:colOff>12838</xdr:colOff>
      <xdr:row>34</xdr:row>
      <xdr:rowOff>0</xdr:rowOff>
    </xdr:to>
    <xdr:graphicFrame macro="">
      <xdr:nvGraphicFramePr>
        <xdr:cNvPr id="35" name="Chart 34">
          <a:extLst>
            <a:ext uri="{FF2B5EF4-FFF2-40B4-BE49-F238E27FC236}">
              <a16:creationId xmlns:a16="http://schemas.microsoft.com/office/drawing/2014/main" id="{8E9A8630-1113-4A50-9E55-FF84AEC2A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5</xdr:col>
      <xdr:colOff>0</xdr:colOff>
      <xdr:row>34</xdr:row>
      <xdr:rowOff>0</xdr:rowOff>
    </xdr:from>
    <xdr:to>
      <xdr:col>6</xdr:col>
      <xdr:colOff>12838</xdr:colOff>
      <xdr:row>35</xdr:row>
      <xdr:rowOff>0</xdr:rowOff>
    </xdr:to>
    <xdr:graphicFrame macro="">
      <xdr:nvGraphicFramePr>
        <xdr:cNvPr id="36" name="Chart 35">
          <a:extLst>
            <a:ext uri="{FF2B5EF4-FFF2-40B4-BE49-F238E27FC236}">
              <a16:creationId xmlns:a16="http://schemas.microsoft.com/office/drawing/2014/main" id="{F3A3D160-2154-474B-BE03-6F0145AD0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5</xdr:col>
      <xdr:colOff>0</xdr:colOff>
      <xdr:row>35</xdr:row>
      <xdr:rowOff>0</xdr:rowOff>
    </xdr:from>
    <xdr:to>
      <xdr:col>6</xdr:col>
      <xdr:colOff>12838</xdr:colOff>
      <xdr:row>36</xdr:row>
      <xdr:rowOff>0</xdr:rowOff>
    </xdr:to>
    <xdr:graphicFrame macro="">
      <xdr:nvGraphicFramePr>
        <xdr:cNvPr id="37" name="Chart 36">
          <a:extLst>
            <a:ext uri="{FF2B5EF4-FFF2-40B4-BE49-F238E27FC236}">
              <a16:creationId xmlns:a16="http://schemas.microsoft.com/office/drawing/2014/main" id="{935140CB-3D63-4D91-8922-7BBB34462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editAs="oneCell">
    <xdr:from>
      <xdr:col>0</xdr:col>
      <xdr:colOff>0</xdr:colOff>
      <xdr:row>0</xdr:row>
      <xdr:rowOff>0</xdr:rowOff>
    </xdr:from>
    <xdr:to>
      <xdr:col>0</xdr:col>
      <xdr:colOff>2466975</xdr:colOff>
      <xdr:row>0</xdr:row>
      <xdr:rowOff>990600</xdr:rowOff>
    </xdr:to>
    <xdr:pic>
      <xdr:nvPicPr>
        <xdr:cNvPr id="39" name="Picture 38">
          <a:extLst>
            <a:ext uri="{FF2B5EF4-FFF2-40B4-BE49-F238E27FC236}">
              <a16:creationId xmlns:a16="http://schemas.microsoft.com/office/drawing/2014/main" id="{5D285859-5E69-4123-BDE3-20AC7E47D7C5}"/>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0" y="0"/>
          <a:ext cx="2466975" cy="9906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0</xdr:colOff>
          <xdr:row>1</xdr:row>
          <xdr:rowOff>256761</xdr:rowOff>
        </xdr:from>
        <xdr:to>
          <xdr:col>3</xdr:col>
          <xdr:colOff>1374914</xdr:colOff>
          <xdr:row>1</xdr:row>
          <xdr:rowOff>495299</xdr:rowOff>
        </xdr:to>
        <xdr:sp macro="" textlink="">
          <xdr:nvSpPr>
            <xdr:cNvPr id="1025" name="Scroll Bar 1" hidden="1">
              <a:extLst>
                <a:ext uri="{63B3BB69-23CF-44E3-9099-C40C66FF867C}">
                  <a14:compatExt spid="_x0000_s1025"/>
                </a:ext>
                <a:ext uri="{FF2B5EF4-FFF2-40B4-BE49-F238E27FC236}">
                  <a16:creationId xmlns:a16="http://schemas.microsoft.com/office/drawing/2014/main" id="{FC7FA572-8B57-467C-99E1-E1233AB8F45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imon/Documents/ICAO%20figures/ICAO_Fue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EGBRWTHSRV09\Reporting\OA_reporting\Current%20Reports\14\14-00589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overview"/>
      <sheetName val="Density"/>
      <sheetName val="Viscosity"/>
      <sheetName val="Calorific"/>
      <sheetName val="Hvalue"/>
      <sheetName val="Smoke point"/>
      <sheetName val="freeze point"/>
      <sheetName val="flashpoint"/>
      <sheetName val="aromatics"/>
      <sheetName val="Sulphur"/>
      <sheetName val="Sheet1"/>
      <sheetName val="Density (2)"/>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
          <cell r="I3">
            <v>759.6</v>
          </cell>
          <cell r="J3">
            <v>736</v>
          </cell>
          <cell r="M3">
            <v>5</v>
          </cell>
          <cell r="N3">
            <v>5</v>
          </cell>
          <cell r="O3">
            <v>0</v>
          </cell>
          <cell r="P3">
            <v>10</v>
          </cell>
          <cell r="R3">
            <v>799.17</v>
          </cell>
          <cell r="S3">
            <v>799.17</v>
          </cell>
          <cell r="V3">
            <v>792.55</v>
          </cell>
          <cell r="W3">
            <v>792.55</v>
          </cell>
          <cell r="Y3">
            <v>805.79</v>
          </cell>
          <cell r="Z3">
            <v>805.79</v>
          </cell>
          <cell r="AB3">
            <v>0</v>
          </cell>
          <cell r="AC3">
            <v>0</v>
          </cell>
          <cell r="AE3">
            <v>792.55</v>
          </cell>
          <cell r="AF3">
            <v>805.79</v>
          </cell>
          <cell r="AH3">
            <v>10</v>
          </cell>
          <cell r="AI3">
            <v>10</v>
          </cell>
          <cell r="AK3">
            <v>792.55</v>
          </cell>
          <cell r="AL3">
            <v>805.79</v>
          </cell>
          <cell r="AN3">
            <v>781.9</v>
          </cell>
          <cell r="AO3">
            <v>781.9</v>
          </cell>
          <cell r="AQ3">
            <v>818.5</v>
          </cell>
          <cell r="AR3">
            <v>818.5</v>
          </cell>
          <cell r="AT3">
            <v>5</v>
          </cell>
          <cell r="AU3">
            <v>5</v>
          </cell>
          <cell r="AW3">
            <v>792.55</v>
          </cell>
          <cell r="AX3">
            <v>781.9</v>
          </cell>
          <cell r="AZ3">
            <v>805.79</v>
          </cell>
          <cell r="BA3">
            <v>818.5</v>
          </cell>
          <cell r="BC3">
            <v>775</v>
          </cell>
          <cell r="BD3">
            <v>775</v>
          </cell>
          <cell r="BF3">
            <v>840</v>
          </cell>
          <cell r="BG3">
            <v>840</v>
          </cell>
          <cell r="BI3">
            <v>775</v>
          </cell>
          <cell r="BJ3">
            <v>781.9</v>
          </cell>
          <cell r="BL3">
            <v>840</v>
          </cell>
          <cell r="BM3">
            <v>818.5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 Results"/>
      <sheetName val="New Shell"/>
      <sheetName val="Sheet1"/>
      <sheetName val="Sheet2"/>
    </sheetNames>
    <sheetDataSet>
      <sheetData sheetId="0" refreshError="1">
        <row r="1">
          <cell r="Q1">
            <v>2</v>
          </cell>
        </row>
        <row r="13">
          <cell r="J13" t="str">
            <v>THW/4881/K</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C42"/>
  <sheetViews>
    <sheetView tabSelected="1" zoomScale="70" zoomScaleNormal="70" workbookViewId="0">
      <selection activeCell="H6" sqref="H6"/>
    </sheetView>
  </sheetViews>
  <sheetFormatPr defaultRowHeight="15" x14ac:dyDescent="0.25"/>
  <cols>
    <col min="1" max="1" width="48.5703125" customWidth="1"/>
    <col min="4" max="4" width="20.7109375" customWidth="1"/>
    <col min="5" max="5" width="2.85546875" style="19" customWidth="1"/>
    <col min="6" max="6" width="38.5703125" customWidth="1"/>
  </cols>
  <sheetData>
    <row r="1" spans="1:55" s="19" customFormat="1" ht="81" customHeight="1" x14ac:dyDescent="0.55000000000000004">
      <c r="C1" s="10" t="s">
        <v>68</v>
      </c>
    </row>
    <row r="2" spans="1:55" s="19" customFormat="1" ht="39.75" customHeight="1" x14ac:dyDescent="0.35">
      <c r="A2" s="8"/>
      <c r="B2" s="8"/>
      <c r="C2" s="40" t="s">
        <v>89</v>
      </c>
      <c r="D2" s="8">
        <v>42</v>
      </c>
      <c r="E2" s="8"/>
      <c r="F2" s="5">
        <f>D2</f>
        <v>42</v>
      </c>
    </row>
    <row r="3" spans="1:55" ht="21" x14ac:dyDescent="0.35">
      <c r="A3" s="14" t="s">
        <v>0</v>
      </c>
      <c r="B3" s="14" t="s">
        <v>1</v>
      </c>
      <c r="C3" s="14" t="s">
        <v>2</v>
      </c>
      <c r="D3" s="14" t="s">
        <v>3</v>
      </c>
      <c r="E3" s="16"/>
      <c r="F3" s="11" t="s">
        <v>64</v>
      </c>
      <c r="AB3" t="s">
        <v>9</v>
      </c>
      <c r="AC3" t="s">
        <v>10</v>
      </c>
      <c r="BB3" t="s">
        <v>5</v>
      </c>
      <c r="BC3" t="s">
        <v>6</v>
      </c>
    </row>
    <row r="4" spans="1:55" s="19" customFormat="1" ht="9.75" customHeight="1" x14ac:dyDescent="0.35">
      <c r="A4" s="9"/>
      <c r="B4" s="9"/>
      <c r="C4" s="9"/>
      <c r="D4" s="9"/>
      <c r="E4" s="9"/>
      <c r="F4" s="9"/>
    </row>
    <row r="5" spans="1:55" ht="30" customHeight="1" x14ac:dyDescent="0.35">
      <c r="A5" s="15" t="s">
        <v>12</v>
      </c>
      <c r="B5" s="14"/>
      <c r="C5" s="14"/>
      <c r="D5" s="14">
        <f>VLOOKUP(D2,dataUK,2)</f>
        <v>30</v>
      </c>
      <c r="E5" s="9"/>
      <c r="AB5" s="19">
        <f>UK2014_survey_stats!B2</f>
        <v>10</v>
      </c>
      <c r="AC5" s="19">
        <f>UK2014_survey_stats!C2</f>
        <v>30</v>
      </c>
    </row>
    <row r="6" spans="1:55" ht="30" customHeight="1" x14ac:dyDescent="0.35">
      <c r="A6" s="15" t="s">
        <v>43</v>
      </c>
      <c r="B6" s="14">
        <v>0</v>
      </c>
      <c r="C6" s="14">
        <v>1.4999999999999999E-2</v>
      </c>
      <c r="D6" s="14">
        <f>VLOOKUP(D2,dataUK,3)</f>
        <v>3.0000000000000001E-3</v>
      </c>
      <c r="E6" s="9"/>
      <c r="AB6" s="19">
        <f>UK2014_survey_stats!B3</f>
        <v>0</v>
      </c>
      <c r="AC6" s="19">
        <f>UK2014_survey_stats!C3</f>
        <v>1.4999999999999999E-2</v>
      </c>
    </row>
    <row r="7" spans="1:55" ht="30" customHeight="1" x14ac:dyDescent="0.35">
      <c r="A7" s="15" t="s">
        <v>44</v>
      </c>
      <c r="B7" s="14">
        <v>0</v>
      </c>
      <c r="C7" s="14">
        <v>25</v>
      </c>
      <c r="D7" s="14">
        <f>VLOOKUP(D2,dataUK,4)</f>
        <v>18.399999999999999</v>
      </c>
      <c r="E7" s="9"/>
      <c r="AB7" s="19">
        <f>UK2014_survey_stats!B4</f>
        <v>11.2</v>
      </c>
      <c r="AC7" s="19">
        <f>UK2014_survey_stats!C4</f>
        <v>25</v>
      </c>
    </row>
    <row r="8" spans="1:55" ht="30" customHeight="1" x14ac:dyDescent="0.35">
      <c r="A8" s="15" t="s">
        <v>46</v>
      </c>
      <c r="B8" s="14">
        <v>0</v>
      </c>
      <c r="C8" s="14">
        <v>0.3</v>
      </c>
      <c r="D8" s="14">
        <f>VLOOKUP(D2,dataUK,5)</f>
        <v>2.3E-2</v>
      </c>
      <c r="E8" s="9"/>
      <c r="AB8" s="19">
        <f>UK2014_survey_stats!B5</f>
        <v>5.0000000000000001E-4</v>
      </c>
      <c r="AC8" s="19">
        <f>UK2014_survey_stats!C5</f>
        <v>0.22</v>
      </c>
    </row>
    <row r="9" spans="1:55" ht="30" customHeight="1" x14ac:dyDescent="0.35">
      <c r="A9" s="15" t="s">
        <v>45</v>
      </c>
      <c r="B9" s="14">
        <v>0</v>
      </c>
      <c r="C9" s="14">
        <v>3.0000000000000001E-3</v>
      </c>
      <c r="D9" s="14">
        <f>VLOOKUP(D2,dataUK,6)</f>
        <v>0</v>
      </c>
      <c r="E9" s="9"/>
      <c r="AB9" s="19">
        <f>UK2014_survey_stats!B6</f>
        <v>1E-4</v>
      </c>
      <c r="AC9" s="19">
        <f>UK2014_survey_stats!C6</f>
        <v>2.5999999999999999E-3</v>
      </c>
    </row>
    <row r="10" spans="1:55" ht="30" customHeight="1" x14ac:dyDescent="0.35">
      <c r="A10" s="15" t="s">
        <v>55</v>
      </c>
      <c r="B10" s="14"/>
      <c r="C10" s="14"/>
      <c r="D10" s="14">
        <f>VLOOKUP(D2,dataUK,7)</f>
        <v>147.80000000000001</v>
      </c>
      <c r="E10" s="9"/>
      <c r="F10" s="18"/>
      <c r="AB10" s="19">
        <f>UK2014_survey_stats!B7</f>
        <v>137.80000000000001</v>
      </c>
      <c r="AC10" s="19">
        <f>UK2014_survey_stats!C7</f>
        <v>162.4</v>
      </c>
    </row>
    <row r="11" spans="1:55" ht="30" customHeight="1" x14ac:dyDescent="0.35">
      <c r="A11" s="7" t="s">
        <v>56</v>
      </c>
      <c r="B11" s="14"/>
      <c r="C11" s="14">
        <v>205</v>
      </c>
      <c r="D11" s="14">
        <f>VLOOKUP(D2,dataUK,8)</f>
        <v>163.9</v>
      </c>
      <c r="E11" s="9"/>
      <c r="F11" s="18"/>
      <c r="AB11" s="19">
        <f>UK2014_survey_stats!B8</f>
        <v>159.19999999999999</v>
      </c>
      <c r="AC11" s="19">
        <f>UK2014_survey_stats!C8</f>
        <v>182.2</v>
      </c>
    </row>
    <row r="12" spans="1:55" ht="30" customHeight="1" x14ac:dyDescent="0.35">
      <c r="A12" s="7" t="s">
        <v>57</v>
      </c>
      <c r="B12" s="14"/>
      <c r="C12" s="14"/>
      <c r="D12" s="14">
        <f>VLOOKUP(D2,dataUK,9)</f>
        <v>187.8</v>
      </c>
      <c r="E12" s="9"/>
      <c r="F12" s="18"/>
      <c r="AB12" s="19">
        <f>UK2014_survey_stats!B9</f>
        <v>171.1</v>
      </c>
      <c r="AC12" s="19">
        <f>UK2014_survey_stats!C9</f>
        <v>209.4</v>
      </c>
    </row>
    <row r="13" spans="1:55" ht="30" customHeight="1" x14ac:dyDescent="0.35">
      <c r="A13" s="7" t="s">
        <v>58</v>
      </c>
      <c r="B13" s="14"/>
      <c r="C13" s="14"/>
      <c r="D13" s="14">
        <f>VLOOKUP(D2,dataUK,10)</f>
        <v>228</v>
      </c>
      <c r="E13" s="9"/>
      <c r="F13" s="18"/>
      <c r="AB13" s="19">
        <f>UK2014_survey_stats!B10</f>
        <v>193.7</v>
      </c>
      <c r="AC13" s="19">
        <f>UK2014_survey_stats!C10</f>
        <v>250.5</v>
      </c>
    </row>
    <row r="14" spans="1:55" ht="30" customHeight="1" x14ac:dyDescent="0.35">
      <c r="A14" s="15" t="s">
        <v>59</v>
      </c>
      <c r="B14" s="14"/>
      <c r="C14" s="14">
        <v>300</v>
      </c>
      <c r="D14" s="14">
        <f>VLOOKUP(D2,dataUK,11)</f>
        <v>247.8</v>
      </c>
      <c r="E14" s="9"/>
      <c r="F14" s="18"/>
      <c r="AB14" s="19">
        <f>UK2014_survey_stats!B11</f>
        <v>230.8</v>
      </c>
      <c r="AC14" s="19">
        <f>UK2014_survey_stats!C11</f>
        <v>297.39999999999998</v>
      </c>
    </row>
    <row r="15" spans="1:55" ht="30" customHeight="1" x14ac:dyDescent="0.35">
      <c r="A15" s="15" t="s">
        <v>60</v>
      </c>
      <c r="B15" s="14">
        <v>38</v>
      </c>
      <c r="C15" s="14"/>
      <c r="D15" s="14">
        <f>VLOOKUP(D2,dataUK,12)</f>
        <v>40</v>
      </c>
      <c r="E15" s="9"/>
      <c r="AB15" s="19">
        <f>UK2014_survey_stats!B12</f>
        <v>38</v>
      </c>
      <c r="AC15" s="19">
        <f>UK2014_survey_stats!C12</f>
        <v>49.5</v>
      </c>
    </row>
    <row r="16" spans="1:55" ht="30" customHeight="1" x14ac:dyDescent="0.35">
      <c r="A16" s="15" t="s">
        <v>4</v>
      </c>
      <c r="B16" s="14">
        <v>775</v>
      </c>
      <c r="C16" s="14">
        <v>840</v>
      </c>
      <c r="D16" s="14">
        <f>VLOOKUP(D2,dataUK,13)</f>
        <v>789.3</v>
      </c>
      <c r="E16" s="9"/>
      <c r="AB16">
        <f>UK2014_survey_stats!B13</f>
        <v>781.9</v>
      </c>
      <c r="AC16">
        <f>UK2014_survey_stats!C13</f>
        <v>818.5</v>
      </c>
      <c r="BB16">
        <f>AY16-AZ16</f>
        <v>0</v>
      </c>
      <c r="BC16">
        <f>AY16+AZ16</f>
        <v>0</v>
      </c>
    </row>
    <row r="17" spans="1:34" ht="30" customHeight="1" x14ac:dyDescent="0.35">
      <c r="A17" s="15" t="s">
        <v>61</v>
      </c>
      <c r="B17" s="14"/>
      <c r="C17" s="14">
        <v>-47</v>
      </c>
      <c r="D17" s="14">
        <f>VLOOKUP(D2,dataUK,14)</f>
        <v>-53.6</v>
      </c>
      <c r="E17" s="9"/>
      <c r="AB17" s="19">
        <f>UK2014_survey_stats!B14</f>
        <v>-75.8</v>
      </c>
      <c r="AC17" s="19">
        <f>UK2014_survey_stats!C14</f>
        <v>-47</v>
      </c>
    </row>
    <row r="18" spans="1:34" ht="30" customHeight="1" x14ac:dyDescent="0.35">
      <c r="A18" s="15" t="s">
        <v>47</v>
      </c>
      <c r="B18" s="14">
        <v>0</v>
      </c>
      <c r="C18" s="14">
        <v>8</v>
      </c>
      <c r="D18" s="14">
        <f>VLOOKUP(D2,dataUK,15)</f>
        <v>3.2610000000000001</v>
      </c>
      <c r="E18" s="9"/>
      <c r="AB18" s="19">
        <f>UK2014_survey_stats!B15</f>
        <v>2.9369999999999998</v>
      </c>
      <c r="AC18" s="19">
        <f>UK2014_survey_stats!C15</f>
        <v>4.7469999999999999</v>
      </c>
    </row>
    <row r="19" spans="1:34" ht="30" customHeight="1" x14ac:dyDescent="0.35">
      <c r="A19" s="15" t="s">
        <v>48</v>
      </c>
      <c r="B19" s="14">
        <v>5</v>
      </c>
      <c r="C19" s="14"/>
      <c r="D19" s="14">
        <f>VLOOKUP(D2,dataUK,16)</f>
        <v>25</v>
      </c>
      <c r="E19" s="9"/>
      <c r="AB19" s="19">
        <f>UK2014_survey_stats!B16</f>
        <v>19</v>
      </c>
      <c r="AC19" s="19">
        <f>UK2014_survey_stats!C16</f>
        <v>29</v>
      </c>
    </row>
    <row r="20" spans="1:34" ht="30" customHeight="1" x14ac:dyDescent="0.35">
      <c r="A20" s="15" t="s">
        <v>49</v>
      </c>
      <c r="B20" s="14"/>
      <c r="C20" s="14">
        <v>3</v>
      </c>
      <c r="D20" s="14">
        <f>VLOOKUP(D2,dataUK,17)</f>
        <v>0</v>
      </c>
      <c r="E20" s="9"/>
      <c r="AB20" s="19">
        <f>UK2014_survey_stats!B17</f>
        <v>0.05</v>
      </c>
      <c r="AC20" s="19">
        <f>UK2014_survey_stats!C17</f>
        <v>3.03</v>
      </c>
    </row>
    <row r="21" spans="1:34" ht="30" customHeight="1" x14ac:dyDescent="0.35">
      <c r="A21" s="15" t="s">
        <v>50</v>
      </c>
      <c r="B21" s="14">
        <v>42.8</v>
      </c>
      <c r="C21" s="14"/>
      <c r="D21" s="14">
        <f>VLOOKUP(D2,dataUK,18)</f>
        <v>43.325000000000003</v>
      </c>
      <c r="E21" s="9"/>
      <c r="AB21" s="19">
        <f>UK2014_survey_stats!B18</f>
        <v>42.918999999999997</v>
      </c>
      <c r="AC21" s="19">
        <f>UK2014_survey_stats!C18</f>
        <v>43.49</v>
      </c>
    </row>
    <row r="22" spans="1:34" ht="30" customHeight="1" x14ac:dyDescent="0.35">
      <c r="A22" s="15" t="s">
        <v>51</v>
      </c>
      <c r="B22" s="14"/>
      <c r="C22" s="14">
        <v>7</v>
      </c>
      <c r="D22" s="14">
        <f>VLOOKUP(D2,dataUK,19)</f>
        <v>1</v>
      </c>
      <c r="E22" s="9"/>
      <c r="AB22" s="19">
        <f>UK2014_survey_stats!B19</f>
        <v>1</v>
      </c>
      <c r="AC22" s="19">
        <f>UK2014_survey_stats!C19</f>
        <v>5</v>
      </c>
    </row>
    <row r="23" spans="1:34" ht="30" customHeight="1" x14ac:dyDescent="0.35">
      <c r="A23" s="15" t="s">
        <v>27</v>
      </c>
      <c r="B23" s="14">
        <v>85</v>
      </c>
      <c r="C23" s="14"/>
      <c r="D23" s="14">
        <f>VLOOKUP(D2,dataUK,20)</f>
        <v>93</v>
      </c>
      <c r="E23" s="9"/>
      <c r="AB23" s="19">
        <f>UK2014_survey_stats!B20</f>
        <v>61</v>
      </c>
      <c r="AC23" s="19">
        <f>UK2014_survey_stats!C20</f>
        <v>102</v>
      </c>
    </row>
    <row r="24" spans="1:34" ht="30" customHeight="1" x14ac:dyDescent="0.35">
      <c r="A24" s="15" t="s">
        <v>28</v>
      </c>
      <c r="B24" s="14"/>
      <c r="C24" s="14"/>
      <c r="D24" s="14">
        <f>VLOOKUP(D2,dataUK,21)</f>
        <v>0</v>
      </c>
      <c r="E24" s="9"/>
      <c r="AB24" s="19">
        <f>UK2014_survey_stats!B21</f>
        <v>0</v>
      </c>
      <c r="AC24" s="19">
        <f>UK2014_survey_stats!C21</f>
        <v>1</v>
      </c>
    </row>
    <row r="25" spans="1:34" ht="30" customHeight="1" x14ac:dyDescent="0.35">
      <c r="A25" s="15" t="s">
        <v>29</v>
      </c>
      <c r="B25" s="14"/>
      <c r="C25" s="14"/>
      <c r="D25" s="14">
        <f>VLOOKUP(D2,dataUK,22)</f>
        <v>0</v>
      </c>
      <c r="E25" s="12"/>
      <c r="AB25" s="19">
        <f>UK2014_survey_stats!B22</f>
        <v>10</v>
      </c>
      <c r="AC25" s="19">
        <f>UK2014_survey_stats!C22</f>
        <v>22</v>
      </c>
      <c r="AH25" s="1"/>
    </row>
    <row r="26" spans="1:34" ht="30" customHeight="1" x14ac:dyDescent="0.35">
      <c r="A26" s="15" t="s">
        <v>30</v>
      </c>
      <c r="B26" s="14"/>
      <c r="C26" s="14"/>
      <c r="D26" s="14">
        <f>VLOOKUP(D2,dataUK,23)</f>
        <v>0</v>
      </c>
      <c r="E26" s="12"/>
      <c r="AB26" s="19">
        <f>UK2014_survey_stats!B23</f>
        <v>8</v>
      </c>
      <c r="AC26" s="19">
        <f>UK2014_survey_stats!C23</f>
        <v>20</v>
      </c>
    </row>
    <row r="27" spans="1:34" ht="30" customHeight="1" x14ac:dyDescent="0.35">
      <c r="A27" s="15" t="s">
        <v>31</v>
      </c>
      <c r="B27" s="14"/>
      <c r="C27" s="14"/>
      <c r="D27" s="14">
        <f>VLOOKUP(D2,dataUK,24)</f>
        <v>0</v>
      </c>
      <c r="E27" s="12"/>
      <c r="AB27" s="19">
        <f>UK2014_survey_stats!B24</f>
        <v>7</v>
      </c>
      <c r="AC27" s="19">
        <f>UK2014_survey_stats!C24</f>
        <v>17</v>
      </c>
    </row>
    <row r="28" spans="1:34" ht="30" customHeight="1" x14ac:dyDescent="0.35">
      <c r="A28" s="15" t="s">
        <v>32</v>
      </c>
      <c r="B28" s="14"/>
      <c r="C28" s="14"/>
      <c r="D28" s="14">
        <f>VLOOKUP(D2,dataUK,25)</f>
        <v>0</v>
      </c>
      <c r="E28" s="12"/>
      <c r="AB28" s="19">
        <f>UK2014_survey_stats!B25</f>
        <v>7</v>
      </c>
      <c r="AC28" s="19">
        <f>UK2014_survey_stats!C25</f>
        <v>16</v>
      </c>
    </row>
    <row r="29" spans="1:34" ht="30" customHeight="1" x14ac:dyDescent="0.35">
      <c r="A29" s="15" t="s">
        <v>33</v>
      </c>
      <c r="B29" s="14"/>
      <c r="C29" s="14"/>
      <c r="D29" s="14">
        <f>VLOOKUP(D2,dataUK,26)</f>
        <v>0</v>
      </c>
      <c r="E29" s="12"/>
      <c r="AB29" s="19">
        <f>UK2014_survey_stats!B26</f>
        <v>7</v>
      </c>
      <c r="AC29" s="19">
        <f>UK2014_survey_stats!C26</f>
        <v>15</v>
      </c>
    </row>
    <row r="30" spans="1:34" ht="30" customHeight="1" x14ac:dyDescent="0.35">
      <c r="A30" s="15" t="s">
        <v>34</v>
      </c>
      <c r="B30" s="14"/>
      <c r="C30" s="14"/>
      <c r="D30" s="14">
        <f>VLOOKUP(D2,dataUK,27)</f>
        <v>0</v>
      </c>
      <c r="E30" s="12"/>
      <c r="AB30" s="19">
        <f>UK2014_survey_stats!B27</f>
        <v>7</v>
      </c>
      <c r="AC30" s="19">
        <f>UK2014_survey_stats!C27</f>
        <v>13</v>
      </c>
    </row>
    <row r="31" spans="1:34" ht="30" customHeight="1" x14ac:dyDescent="0.35">
      <c r="A31" s="15" t="s">
        <v>35</v>
      </c>
      <c r="B31" s="14"/>
      <c r="C31" s="14"/>
      <c r="D31" s="14">
        <f>VLOOKUP(D2,dataUK,28)</f>
        <v>0</v>
      </c>
      <c r="E31" s="12"/>
      <c r="AB31" s="19">
        <f>UK2014_survey_stats!B28</f>
        <v>8.4</v>
      </c>
      <c r="AC31" s="19">
        <f>UK2014_survey_stats!C28</f>
        <v>24825</v>
      </c>
    </row>
    <row r="32" spans="1:34" ht="30" customHeight="1" x14ac:dyDescent="0.35">
      <c r="A32" s="15" t="s">
        <v>36</v>
      </c>
      <c r="B32" s="14"/>
      <c r="C32" s="14"/>
      <c r="D32" s="14">
        <f>VLOOKUP(D2,dataUK,29)</f>
        <v>0</v>
      </c>
      <c r="E32" s="12"/>
      <c r="AB32" s="19">
        <f>UK2014_survey_stats!B29</f>
        <v>1.8</v>
      </c>
      <c r="AC32" s="19">
        <f>UK2014_survey_stats!C29</f>
        <v>7008.2</v>
      </c>
    </row>
    <row r="33" spans="1:29" ht="30" customHeight="1" x14ac:dyDescent="0.35">
      <c r="A33" s="15" t="s">
        <v>37</v>
      </c>
      <c r="B33" s="14"/>
      <c r="C33" s="14"/>
      <c r="D33" s="14">
        <f>VLOOKUP(D2,dataUK,30)</f>
        <v>0</v>
      </c>
      <c r="E33" s="12"/>
      <c r="AB33" s="19">
        <f>UK2014_survey_stats!B30</f>
        <v>0.1</v>
      </c>
      <c r="AC33" s="19">
        <f>UK2014_survey_stats!C30</f>
        <v>1071.3</v>
      </c>
    </row>
    <row r="34" spans="1:29" ht="30" customHeight="1" x14ac:dyDescent="0.35">
      <c r="A34" s="15" t="s">
        <v>38</v>
      </c>
      <c r="B34" s="14"/>
      <c r="C34" s="14"/>
      <c r="D34" s="14">
        <f>VLOOKUP(D2,dataUK,31)</f>
        <v>0</v>
      </c>
      <c r="E34" s="12"/>
      <c r="AB34" s="19">
        <f>UK2014_survey_stats!B31</f>
        <v>0</v>
      </c>
      <c r="AC34" s="19">
        <f>UK2014_survey_stats!C31</f>
        <v>398.9</v>
      </c>
    </row>
    <row r="35" spans="1:29" ht="30" customHeight="1" x14ac:dyDescent="0.35">
      <c r="A35" s="15" t="s">
        <v>39</v>
      </c>
      <c r="B35" s="14"/>
      <c r="C35" s="14"/>
      <c r="D35" s="14">
        <f>VLOOKUP(D2,dataUK,32)</f>
        <v>0</v>
      </c>
      <c r="E35" s="12"/>
      <c r="AB35" s="19">
        <f>UK2014_survey_stats!B32</f>
        <v>0</v>
      </c>
      <c r="AC35" s="19">
        <f>UK2014_survey_stats!C32</f>
        <v>185.3</v>
      </c>
    </row>
    <row r="36" spans="1:29" ht="30" customHeight="1" x14ac:dyDescent="0.35">
      <c r="A36" s="15" t="s">
        <v>40</v>
      </c>
      <c r="B36" s="14"/>
      <c r="C36" s="14"/>
      <c r="D36" s="14">
        <f>VLOOKUP(D2,dataUK,33)</f>
        <v>0</v>
      </c>
      <c r="E36" s="12"/>
      <c r="AB36" s="19"/>
      <c r="AC36" s="19"/>
    </row>
    <row r="37" spans="1:29" ht="30" customHeight="1" x14ac:dyDescent="0.35">
      <c r="A37" s="15" t="s">
        <v>52</v>
      </c>
      <c r="B37" s="14">
        <v>50</v>
      </c>
      <c r="C37" s="14">
        <v>600</v>
      </c>
      <c r="D37" s="14"/>
      <c r="E37" s="9"/>
      <c r="AB37" s="19"/>
      <c r="AC37" s="19"/>
    </row>
    <row r="38" spans="1:29" ht="30" customHeight="1" x14ac:dyDescent="0.35">
      <c r="A38" s="15" t="s">
        <v>53</v>
      </c>
      <c r="B38" s="14">
        <v>0</v>
      </c>
      <c r="C38" s="14">
        <v>0.85</v>
      </c>
      <c r="D38" s="14"/>
      <c r="E38" s="9"/>
      <c r="AB38" s="19"/>
      <c r="AC38" s="19"/>
    </row>
    <row r="39" spans="1:29" ht="30" customHeight="1" x14ac:dyDescent="0.35">
      <c r="A39" s="15" t="s">
        <v>54</v>
      </c>
      <c r="B39" s="14">
        <v>0</v>
      </c>
      <c r="C39" s="14">
        <v>5</v>
      </c>
      <c r="D39" s="17"/>
      <c r="E39" s="9"/>
    </row>
    <row r="41" spans="1:29" ht="21" x14ac:dyDescent="0.35">
      <c r="A41" s="13" t="s">
        <v>62</v>
      </c>
    </row>
    <row r="42" spans="1:29" ht="21" x14ac:dyDescent="0.35">
      <c r="A42" s="13" t="s">
        <v>63</v>
      </c>
    </row>
  </sheetData>
  <pageMargins left="0.7" right="0.7" top="0.75" bottom="0.75" header="0.3" footer="0.3"/>
  <pageSetup paperSize="9" scale="5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Scroll Bar 1">
              <controlPr defaultSize="0" autoPict="0">
                <anchor moveWithCells="1">
                  <from>
                    <xdr:col>3</xdr:col>
                    <xdr:colOff>0</xdr:colOff>
                    <xdr:row>1</xdr:row>
                    <xdr:rowOff>257175</xdr:rowOff>
                  </from>
                  <to>
                    <xdr:col>3</xdr:col>
                    <xdr:colOff>1371600</xdr:colOff>
                    <xdr:row>1</xdr:row>
                    <xdr:rowOff>495300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35"/>
  <sheetViews>
    <sheetView topLeftCell="A10" workbookViewId="0">
      <selection activeCell="B21" sqref="B21"/>
    </sheetView>
  </sheetViews>
  <sheetFormatPr defaultRowHeight="15" x14ac:dyDescent="0.25"/>
  <cols>
    <col min="1" max="1" width="23.5703125" customWidth="1"/>
    <col min="2" max="2" width="10.28515625" customWidth="1"/>
    <col min="3" max="3" width="10.5703125" customWidth="1"/>
  </cols>
  <sheetData>
    <row r="1" spans="1:8" x14ac:dyDescent="0.25">
      <c r="A1" t="s">
        <v>0</v>
      </c>
      <c r="B1" t="s">
        <v>1</v>
      </c>
      <c r="C1" t="s">
        <v>2</v>
      </c>
      <c r="D1" t="s">
        <v>7</v>
      </c>
      <c r="E1" t="s">
        <v>8</v>
      </c>
      <c r="G1" t="s">
        <v>5</v>
      </c>
      <c r="H1" t="s">
        <v>6</v>
      </c>
    </row>
    <row r="2" spans="1:8" x14ac:dyDescent="0.25">
      <c r="A2" s="3" t="s">
        <v>12</v>
      </c>
      <c r="B2" s="6">
        <v>10</v>
      </c>
      <c r="C2" s="6">
        <v>30</v>
      </c>
      <c r="D2" s="6">
        <v>26.58467741935484</v>
      </c>
      <c r="E2" s="6">
        <v>3.9700940718013826</v>
      </c>
      <c r="G2">
        <f>D2-E2</f>
        <v>22.614583347553456</v>
      </c>
      <c r="H2">
        <f>D2+E2</f>
        <v>30.554771491156224</v>
      </c>
    </row>
    <row r="3" spans="1:8" x14ac:dyDescent="0.25">
      <c r="A3" s="3" t="s">
        <v>13</v>
      </c>
      <c r="B3">
        <v>0</v>
      </c>
      <c r="C3">
        <v>1.4999999999999999E-2</v>
      </c>
      <c r="D3">
        <v>4.1509751176865778E-3</v>
      </c>
      <c r="E3">
        <v>2.6530407984419989E-3</v>
      </c>
      <c r="G3">
        <f t="shared" ref="G3" si="0">D3-E3</f>
        <v>1.4979343192445789E-3</v>
      </c>
      <c r="H3">
        <f t="shared" ref="H3" si="1">D3+E3</f>
        <v>6.8040159161285767E-3</v>
      </c>
    </row>
    <row r="4" spans="1:8" x14ac:dyDescent="0.25">
      <c r="A4" s="3" t="s">
        <v>14</v>
      </c>
      <c r="B4">
        <v>11.2</v>
      </c>
      <c r="C4">
        <v>25</v>
      </c>
      <c r="D4">
        <v>17.95803364289565</v>
      </c>
      <c r="E4">
        <v>1.8180470662765602</v>
      </c>
      <c r="G4">
        <f t="shared" ref="G4" si="2">D4-E4</f>
        <v>16.139986576619091</v>
      </c>
      <c r="H4">
        <f t="shared" ref="H4" si="3">D4+E4</f>
        <v>19.776080709172209</v>
      </c>
    </row>
    <row r="5" spans="1:8" x14ac:dyDescent="0.25">
      <c r="A5" s="3" t="s">
        <v>15</v>
      </c>
      <c r="B5">
        <v>5.0000000000000001E-4</v>
      </c>
      <c r="C5">
        <v>0.22</v>
      </c>
      <c r="D5">
        <v>5.980067294751059E-2</v>
      </c>
      <c r="E5">
        <v>5.1283447801308966E-2</v>
      </c>
      <c r="G5">
        <f t="shared" ref="G5" si="4">D5-E5</f>
        <v>8.5172251462016235E-3</v>
      </c>
      <c r="H5">
        <f t="shared" ref="H5" si="5">D5+E5</f>
        <v>0.11108412074881956</v>
      </c>
    </row>
    <row r="6" spans="1:8" x14ac:dyDescent="0.25">
      <c r="A6" s="3" t="s">
        <v>16</v>
      </c>
      <c r="B6" s="6">
        <v>1E-4</v>
      </c>
      <c r="C6" s="6">
        <v>2.5999999999999999E-3</v>
      </c>
      <c r="D6" s="6">
        <v>8.0486322188449684E-4</v>
      </c>
      <c r="E6" s="6">
        <v>4.3300586551380183E-4</v>
      </c>
      <c r="G6">
        <f t="shared" ref="G6" si="6">D6-E6</f>
        <v>3.7185735637069501E-4</v>
      </c>
      <c r="H6">
        <f t="shared" ref="H6" si="7">D6+E6</f>
        <v>1.2378690873982986E-3</v>
      </c>
    </row>
    <row r="7" spans="1:8" x14ac:dyDescent="0.25">
      <c r="A7" s="3" t="s">
        <v>17</v>
      </c>
      <c r="B7">
        <v>137.80000000000001</v>
      </c>
      <c r="C7">
        <v>162.4</v>
      </c>
      <c r="D7">
        <v>148.29932795698909</v>
      </c>
      <c r="E7">
        <v>3.7234020286074019</v>
      </c>
      <c r="G7">
        <f t="shared" ref="G7" si="8">D7-E7</f>
        <v>144.57592592838168</v>
      </c>
      <c r="H7">
        <f t="shared" ref="H7" si="9">D7+E7</f>
        <v>152.0227299855965</v>
      </c>
    </row>
    <row r="8" spans="1:8" x14ac:dyDescent="0.25">
      <c r="A8" s="4">
        <v>0.1</v>
      </c>
      <c r="B8">
        <v>159.19999999999999</v>
      </c>
      <c r="C8">
        <v>182.2</v>
      </c>
      <c r="D8">
        <v>166.53393817204309</v>
      </c>
      <c r="E8">
        <v>3.8360272315128938</v>
      </c>
      <c r="G8">
        <f t="shared" ref="G8" si="10">D8-E8</f>
        <v>162.69791094053019</v>
      </c>
      <c r="H8">
        <f t="shared" ref="H8" si="11">D8+E8</f>
        <v>170.36996540355599</v>
      </c>
    </row>
    <row r="9" spans="1:8" x14ac:dyDescent="0.25">
      <c r="A9" s="4">
        <v>0.5</v>
      </c>
      <c r="B9">
        <v>171.1</v>
      </c>
      <c r="C9">
        <v>209.4</v>
      </c>
      <c r="D9">
        <v>193.15336021505362</v>
      </c>
      <c r="E9">
        <v>4.7423157424857232</v>
      </c>
      <c r="G9">
        <f t="shared" ref="G9" si="12">D9-E9</f>
        <v>188.41104447256791</v>
      </c>
      <c r="H9">
        <f t="shared" ref="H9" si="13">D9+E9</f>
        <v>197.89567595753934</v>
      </c>
    </row>
    <row r="10" spans="1:8" x14ac:dyDescent="0.25">
      <c r="A10" s="4">
        <v>0.9</v>
      </c>
      <c r="B10">
        <v>193.7</v>
      </c>
      <c r="C10">
        <v>250.5</v>
      </c>
      <c r="D10">
        <v>235.26512096774167</v>
      </c>
      <c r="E10">
        <v>6.7351399440554935</v>
      </c>
      <c r="G10">
        <f t="shared" ref="G10" si="14">D10-E10</f>
        <v>228.52998102368616</v>
      </c>
      <c r="H10">
        <f t="shared" ref="H10" si="15">D10+E10</f>
        <v>242.00026091179717</v>
      </c>
    </row>
    <row r="11" spans="1:8" x14ac:dyDescent="0.25">
      <c r="A11" s="3" t="s">
        <v>18</v>
      </c>
      <c r="B11">
        <v>230.8</v>
      </c>
      <c r="C11">
        <v>297.39999999999998</v>
      </c>
      <c r="D11">
        <v>258.7073252688167</v>
      </c>
      <c r="E11">
        <v>8.8439392920039754</v>
      </c>
      <c r="G11">
        <f t="shared" ref="G11" si="16">D11-E11</f>
        <v>249.86338597681274</v>
      </c>
      <c r="H11">
        <f t="shared" ref="H11" si="17">D11+E11</f>
        <v>267.5512645608207</v>
      </c>
    </row>
    <row r="12" spans="1:8" x14ac:dyDescent="0.25">
      <c r="A12" s="3" t="s">
        <v>19</v>
      </c>
      <c r="B12">
        <v>38</v>
      </c>
      <c r="C12">
        <v>49.5</v>
      </c>
      <c r="D12">
        <v>41.177822580645163</v>
      </c>
      <c r="E12">
        <v>1.8441436193942466</v>
      </c>
      <c r="G12">
        <f t="shared" ref="G12" si="18">D12-E12</f>
        <v>39.333678961250918</v>
      </c>
      <c r="H12">
        <f t="shared" ref="H12" si="19">D12+E12</f>
        <v>43.021966200039408</v>
      </c>
    </row>
    <row r="13" spans="1:8" x14ac:dyDescent="0.25">
      <c r="A13" s="5" t="s">
        <v>4</v>
      </c>
      <c r="B13">
        <v>781.9</v>
      </c>
      <c r="C13">
        <v>818.5</v>
      </c>
      <c r="D13">
        <v>799.17</v>
      </c>
      <c r="E13">
        <v>6.62</v>
      </c>
      <c r="G13">
        <f>D13-E13</f>
        <v>792.55</v>
      </c>
      <c r="H13">
        <f>D13+E13</f>
        <v>805.79</v>
      </c>
    </row>
    <row r="14" spans="1:8" x14ac:dyDescent="0.25">
      <c r="A14" s="3" t="s">
        <v>21</v>
      </c>
      <c r="B14">
        <v>-75.8</v>
      </c>
      <c r="C14">
        <v>-47</v>
      </c>
      <c r="D14">
        <v>-53.619825268817145</v>
      </c>
      <c r="E14">
        <v>4.1021192689085426</v>
      </c>
      <c r="G14">
        <f t="shared" ref="G14:G35" si="20">D14-E14</f>
        <v>-57.72194453772569</v>
      </c>
      <c r="H14">
        <f t="shared" ref="H14:H35" si="21">D14+E14</f>
        <v>-49.5177059999086</v>
      </c>
    </row>
    <row r="15" spans="1:8" x14ac:dyDescent="0.25">
      <c r="A15" s="3" t="s">
        <v>22</v>
      </c>
      <c r="B15">
        <v>2.9369999999999998</v>
      </c>
      <c r="C15">
        <v>4.7469999999999999</v>
      </c>
      <c r="D15">
        <v>3.6380433987813157</v>
      </c>
      <c r="E15">
        <v>0.25391628790768667</v>
      </c>
      <c r="G15">
        <f t="shared" si="20"/>
        <v>3.3841271108736288</v>
      </c>
      <c r="H15">
        <f t="shared" si="21"/>
        <v>3.8919596866890025</v>
      </c>
    </row>
    <row r="16" spans="1:8" x14ac:dyDescent="0.25">
      <c r="A16" s="3" t="s">
        <v>23</v>
      </c>
      <c r="B16">
        <v>19</v>
      </c>
      <c r="C16">
        <v>29</v>
      </c>
      <c r="D16">
        <v>23.702822580645158</v>
      </c>
      <c r="E16">
        <v>1.9530593840868362</v>
      </c>
      <c r="G16">
        <f t="shared" si="20"/>
        <v>21.749763196558323</v>
      </c>
      <c r="H16">
        <f t="shared" si="21"/>
        <v>25.655881964731993</v>
      </c>
    </row>
    <row r="17" spans="1:8" x14ac:dyDescent="0.25">
      <c r="A17" s="3" t="s">
        <v>24</v>
      </c>
      <c r="B17">
        <v>0.05</v>
      </c>
      <c r="C17">
        <v>3.03</v>
      </c>
      <c r="D17">
        <v>1.4688762446657182</v>
      </c>
      <c r="E17">
        <v>0.52504394211997096</v>
      </c>
      <c r="G17">
        <f t="shared" si="20"/>
        <v>0.94383230254574724</v>
      </c>
      <c r="H17">
        <f t="shared" si="21"/>
        <v>1.9939201867856893</v>
      </c>
    </row>
    <row r="18" spans="1:8" x14ac:dyDescent="0.25">
      <c r="A18" s="3" t="s">
        <v>25</v>
      </c>
      <c r="B18">
        <v>42.918999999999997</v>
      </c>
      <c r="C18">
        <v>43.49</v>
      </c>
      <c r="D18">
        <v>43.24443413978446</v>
      </c>
      <c r="E18">
        <v>8.4785480193718052E-2</v>
      </c>
      <c r="G18">
        <f t="shared" si="20"/>
        <v>43.159648659590744</v>
      </c>
      <c r="H18">
        <f t="shared" si="21"/>
        <v>43.329219619978176</v>
      </c>
    </row>
    <row r="19" spans="1:8" x14ac:dyDescent="0.25">
      <c r="A19" s="3" t="s">
        <v>26</v>
      </c>
      <c r="B19">
        <v>1</v>
      </c>
      <c r="C19">
        <v>5</v>
      </c>
      <c r="D19">
        <v>1.0544354838709677</v>
      </c>
      <c r="E19">
        <v>0.29850740454610486</v>
      </c>
      <c r="G19">
        <f t="shared" si="20"/>
        <v>0.75592807932486283</v>
      </c>
      <c r="H19">
        <f t="shared" si="21"/>
        <v>1.3529428884170727</v>
      </c>
    </row>
    <row r="20" spans="1:8" x14ac:dyDescent="0.25">
      <c r="A20" s="3" t="s">
        <v>27</v>
      </c>
      <c r="B20">
        <v>61</v>
      </c>
      <c r="C20">
        <v>102</v>
      </c>
      <c r="D20">
        <v>92.154001344989908</v>
      </c>
      <c r="E20">
        <v>7.735442917492815</v>
      </c>
      <c r="G20">
        <f t="shared" si="20"/>
        <v>84.418558427497089</v>
      </c>
      <c r="H20">
        <f t="shared" si="21"/>
        <v>99.889444262482726</v>
      </c>
    </row>
    <row r="21" spans="1:8" x14ac:dyDescent="0.25">
      <c r="A21" s="3" t="s">
        <v>28</v>
      </c>
      <c r="B21">
        <v>0</v>
      </c>
      <c r="C21">
        <v>1</v>
      </c>
      <c r="D21">
        <v>0.25438123752495012</v>
      </c>
      <c r="E21">
        <v>0.18195727374394449</v>
      </c>
      <c r="G21">
        <f t="shared" si="20"/>
        <v>7.2423963781005629E-2</v>
      </c>
      <c r="H21">
        <f t="shared" si="21"/>
        <v>0.43633851126889461</v>
      </c>
    </row>
    <row r="22" spans="1:8" x14ac:dyDescent="0.25">
      <c r="A22" s="3" t="s">
        <v>29</v>
      </c>
      <c r="B22">
        <v>10</v>
      </c>
      <c r="C22">
        <v>22</v>
      </c>
      <c r="D22">
        <v>16.461615154536389</v>
      </c>
      <c r="E22">
        <v>1.9354674063920665</v>
      </c>
      <c r="G22">
        <f t="shared" si="20"/>
        <v>14.526147748144323</v>
      </c>
      <c r="H22">
        <f t="shared" si="21"/>
        <v>18.397082560928457</v>
      </c>
    </row>
    <row r="23" spans="1:8" x14ac:dyDescent="0.25">
      <c r="A23" s="3" t="s">
        <v>30</v>
      </c>
      <c r="B23">
        <v>8</v>
      </c>
      <c r="C23">
        <v>20</v>
      </c>
      <c r="D23">
        <v>14.397806580259223</v>
      </c>
      <c r="E23">
        <v>1.9618177763273601</v>
      </c>
      <c r="G23">
        <f t="shared" si="20"/>
        <v>12.435988803931863</v>
      </c>
      <c r="H23">
        <f t="shared" si="21"/>
        <v>16.359624356586583</v>
      </c>
    </row>
    <row r="24" spans="1:8" x14ac:dyDescent="0.25">
      <c r="A24" s="3" t="s">
        <v>31</v>
      </c>
      <c r="B24">
        <v>7</v>
      </c>
      <c r="C24">
        <v>17</v>
      </c>
      <c r="D24">
        <v>9.7048853439680958</v>
      </c>
      <c r="E24">
        <v>2.4102320233941734</v>
      </c>
      <c r="G24">
        <f t="shared" si="20"/>
        <v>7.2946533205739224</v>
      </c>
      <c r="H24">
        <f t="shared" si="21"/>
        <v>12.11511736736227</v>
      </c>
    </row>
    <row r="25" spans="1:8" x14ac:dyDescent="0.25">
      <c r="A25" s="3" t="s">
        <v>32</v>
      </c>
      <c r="B25">
        <v>7</v>
      </c>
      <c r="C25">
        <v>16</v>
      </c>
      <c r="D25">
        <v>8.4596211365902292</v>
      </c>
      <c r="E25">
        <v>1.783695586750532</v>
      </c>
      <c r="G25">
        <f t="shared" si="20"/>
        <v>6.6759255498396968</v>
      </c>
      <c r="H25">
        <f t="shared" si="21"/>
        <v>10.243316723340762</v>
      </c>
    </row>
    <row r="26" spans="1:8" x14ac:dyDescent="0.25">
      <c r="A26" s="3" t="s">
        <v>33</v>
      </c>
      <c r="B26">
        <v>7</v>
      </c>
      <c r="C26">
        <v>15</v>
      </c>
      <c r="D26">
        <v>7.9591226321036892</v>
      </c>
      <c r="E26">
        <v>1.3933770233961325</v>
      </c>
      <c r="G26">
        <f t="shared" si="20"/>
        <v>6.565745608707557</v>
      </c>
      <c r="H26">
        <f t="shared" si="21"/>
        <v>9.3524996554998214</v>
      </c>
    </row>
    <row r="27" spans="1:8" x14ac:dyDescent="0.25">
      <c r="A27" s="3" t="s">
        <v>34</v>
      </c>
      <c r="B27">
        <v>7</v>
      </c>
      <c r="C27">
        <v>13</v>
      </c>
      <c r="D27">
        <v>7.5563310069790628</v>
      </c>
      <c r="E27">
        <v>1.0161052546071996</v>
      </c>
      <c r="G27">
        <f t="shared" si="20"/>
        <v>6.540225752371863</v>
      </c>
      <c r="H27">
        <f t="shared" si="21"/>
        <v>8.5724362615862617</v>
      </c>
    </row>
    <row r="28" spans="1:8" x14ac:dyDescent="0.25">
      <c r="A28" s="3" t="s">
        <v>35</v>
      </c>
      <c r="B28">
        <v>8.4</v>
      </c>
      <c r="C28">
        <v>24825</v>
      </c>
      <c r="D28">
        <v>1457.6845779220782</v>
      </c>
      <c r="E28">
        <v>2083.1070943267032</v>
      </c>
      <c r="G28">
        <f t="shared" si="20"/>
        <v>-625.42251640462496</v>
      </c>
      <c r="H28">
        <f t="shared" si="21"/>
        <v>3540.7916722487817</v>
      </c>
    </row>
    <row r="29" spans="1:8" x14ac:dyDescent="0.25">
      <c r="A29" s="3" t="s">
        <v>36</v>
      </c>
      <c r="B29">
        <v>1.8</v>
      </c>
      <c r="C29">
        <v>7008.2</v>
      </c>
      <c r="D29">
        <v>382.67110389610423</v>
      </c>
      <c r="E29">
        <v>583.09464679377743</v>
      </c>
      <c r="G29">
        <f t="shared" si="20"/>
        <v>-200.4235428976732</v>
      </c>
      <c r="H29">
        <f t="shared" si="21"/>
        <v>965.76575068988166</v>
      </c>
    </row>
    <row r="30" spans="1:8" x14ac:dyDescent="0.25">
      <c r="A30" s="3" t="s">
        <v>37</v>
      </c>
      <c r="B30">
        <v>0.1</v>
      </c>
      <c r="C30">
        <v>1071.3</v>
      </c>
      <c r="D30">
        <v>30.366016260162606</v>
      </c>
      <c r="E30">
        <v>56.812192950718376</v>
      </c>
      <c r="G30">
        <f t="shared" si="20"/>
        <v>-26.44617669055577</v>
      </c>
      <c r="H30">
        <f t="shared" si="21"/>
        <v>87.178209210880979</v>
      </c>
    </row>
    <row r="31" spans="1:8" x14ac:dyDescent="0.25">
      <c r="A31" s="3" t="s">
        <v>38</v>
      </c>
      <c r="B31">
        <v>0</v>
      </c>
      <c r="C31">
        <v>398.9</v>
      </c>
      <c r="D31">
        <v>9.0782178217821823</v>
      </c>
      <c r="E31">
        <v>21.208278494300949</v>
      </c>
      <c r="G31">
        <f t="shared" si="20"/>
        <v>-12.130060672518766</v>
      </c>
      <c r="H31">
        <f t="shared" si="21"/>
        <v>30.286496316083131</v>
      </c>
    </row>
    <row r="32" spans="1:8" x14ac:dyDescent="0.25">
      <c r="A32" s="3" t="s">
        <v>39</v>
      </c>
      <c r="B32">
        <v>0</v>
      </c>
      <c r="C32">
        <v>185.3</v>
      </c>
      <c r="D32">
        <v>4.9269360269360227</v>
      </c>
      <c r="E32">
        <v>11.146940893602588</v>
      </c>
      <c r="G32">
        <f t="shared" si="20"/>
        <v>-6.2200048666665655</v>
      </c>
      <c r="H32">
        <f t="shared" si="21"/>
        <v>16.073876920538609</v>
      </c>
    </row>
    <row r="33" spans="1:8" x14ac:dyDescent="0.25">
      <c r="A33" s="3" t="s">
        <v>40</v>
      </c>
      <c r="B33">
        <v>0</v>
      </c>
      <c r="C33">
        <v>72.599999999999994</v>
      </c>
      <c r="D33">
        <v>2.6293135435992596</v>
      </c>
      <c r="E33">
        <v>5.3587195681467792</v>
      </c>
      <c r="G33">
        <f t="shared" si="20"/>
        <v>-2.7294060245475196</v>
      </c>
      <c r="H33">
        <f t="shared" si="21"/>
        <v>7.9880331117460388</v>
      </c>
    </row>
    <row r="34" spans="1:8" x14ac:dyDescent="0.25">
      <c r="A34" s="3" t="s">
        <v>41</v>
      </c>
      <c r="B34">
        <v>6.6999999999999886</v>
      </c>
      <c r="C34">
        <v>35</v>
      </c>
      <c r="D34">
        <v>26.619422043010754</v>
      </c>
      <c r="E34">
        <v>3.4455664108780937</v>
      </c>
      <c r="G34">
        <f t="shared" si="20"/>
        <v>23.173855632132661</v>
      </c>
      <c r="H34">
        <f t="shared" si="21"/>
        <v>30.064988453888848</v>
      </c>
    </row>
    <row r="35" spans="1:8" x14ac:dyDescent="0.25">
      <c r="A35" s="3" t="s">
        <v>42</v>
      </c>
      <c r="B35">
        <v>29.299999999999983</v>
      </c>
      <c r="C35">
        <v>86.199999999999989</v>
      </c>
      <c r="D35">
        <v>68.731182795698842</v>
      </c>
      <c r="E35">
        <v>7.9967404783716738</v>
      </c>
      <c r="G35">
        <f t="shared" si="20"/>
        <v>60.734442317327165</v>
      </c>
      <c r="H35">
        <f t="shared" si="21"/>
        <v>76.72792327407052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EG35"/>
  <sheetViews>
    <sheetView workbookViewId="0">
      <pane xSplit="1" ySplit="1" topLeftCell="B17" activePane="bottomRight" state="frozen"/>
      <selection pane="topRight" activeCell="B1" sqref="B1"/>
      <selection pane="bottomLeft" activeCell="A2" sqref="A2"/>
      <selection pane="bottomRight" activeCell="B27" sqref="B27"/>
    </sheetView>
  </sheetViews>
  <sheetFormatPr defaultRowHeight="15" x14ac:dyDescent="0.25"/>
  <cols>
    <col min="1" max="1" width="28.85546875" style="5" customWidth="1"/>
  </cols>
  <sheetData>
    <row r="1" spans="1:1489" x14ac:dyDescent="0.25">
      <c r="A1" s="3" t="s">
        <v>11</v>
      </c>
      <c r="B1" s="1">
        <v>1</v>
      </c>
      <c r="C1" s="1">
        <v>2</v>
      </c>
      <c r="D1" s="1">
        <v>3</v>
      </c>
      <c r="E1" s="1">
        <v>4</v>
      </c>
      <c r="F1" s="1">
        <v>5</v>
      </c>
      <c r="G1" s="1">
        <v>6</v>
      </c>
      <c r="H1" s="1">
        <v>7</v>
      </c>
      <c r="I1" s="1">
        <v>8</v>
      </c>
      <c r="J1" s="1">
        <v>9</v>
      </c>
      <c r="K1" s="1">
        <v>10</v>
      </c>
      <c r="L1" s="1">
        <v>11</v>
      </c>
      <c r="M1" s="1">
        <v>12</v>
      </c>
      <c r="N1" s="1">
        <v>13</v>
      </c>
      <c r="O1" s="1">
        <v>14</v>
      </c>
      <c r="P1" s="1">
        <v>15</v>
      </c>
      <c r="Q1" s="1">
        <v>16</v>
      </c>
      <c r="R1" s="1">
        <v>17</v>
      </c>
      <c r="S1" s="1">
        <v>18</v>
      </c>
      <c r="T1" s="1">
        <v>19</v>
      </c>
      <c r="U1" s="1">
        <v>20</v>
      </c>
      <c r="V1" s="1">
        <v>21</v>
      </c>
      <c r="W1" s="1">
        <v>22</v>
      </c>
      <c r="X1" s="1">
        <v>23</v>
      </c>
      <c r="Y1" s="1">
        <v>24</v>
      </c>
      <c r="Z1" s="1">
        <v>25</v>
      </c>
      <c r="AA1" s="1">
        <v>26</v>
      </c>
      <c r="AB1" s="1">
        <v>27</v>
      </c>
      <c r="AC1" s="1">
        <v>28</v>
      </c>
      <c r="AD1" s="1">
        <v>29</v>
      </c>
      <c r="AE1" s="1">
        <v>30</v>
      </c>
      <c r="AF1" s="1">
        <v>31</v>
      </c>
      <c r="AG1" s="1">
        <v>32</v>
      </c>
      <c r="AH1" s="1">
        <v>33</v>
      </c>
      <c r="AI1" s="1">
        <v>34</v>
      </c>
      <c r="AJ1" s="1">
        <v>35</v>
      </c>
      <c r="AK1" s="1">
        <v>36</v>
      </c>
      <c r="AL1" s="1">
        <v>37</v>
      </c>
      <c r="AM1" s="1">
        <v>38</v>
      </c>
      <c r="AN1" s="1">
        <v>39</v>
      </c>
      <c r="AO1" s="1">
        <v>40</v>
      </c>
      <c r="AP1" s="1">
        <v>41</v>
      </c>
      <c r="AQ1" s="1">
        <v>42</v>
      </c>
      <c r="AR1" s="1">
        <v>43</v>
      </c>
      <c r="AS1" s="1">
        <v>44</v>
      </c>
      <c r="AT1" s="1">
        <v>45</v>
      </c>
      <c r="AU1" s="1">
        <v>46</v>
      </c>
      <c r="AV1" s="1">
        <v>47</v>
      </c>
      <c r="AW1" s="1">
        <v>48</v>
      </c>
      <c r="AX1" s="1">
        <v>49</v>
      </c>
      <c r="AY1" s="1">
        <v>50</v>
      </c>
      <c r="AZ1" s="1">
        <v>51</v>
      </c>
      <c r="BA1" s="1">
        <v>52</v>
      </c>
      <c r="BB1" s="1">
        <v>53</v>
      </c>
      <c r="BC1" s="1">
        <v>54</v>
      </c>
      <c r="BD1" s="1">
        <v>55</v>
      </c>
      <c r="BE1" s="1">
        <v>56</v>
      </c>
      <c r="BF1" s="1">
        <v>57</v>
      </c>
      <c r="BG1" s="1">
        <v>58</v>
      </c>
      <c r="BH1" s="1">
        <v>59</v>
      </c>
      <c r="BI1" s="1">
        <v>60</v>
      </c>
      <c r="BJ1" s="1">
        <v>61</v>
      </c>
      <c r="BK1" s="1">
        <v>62</v>
      </c>
      <c r="BL1" s="1">
        <v>63</v>
      </c>
      <c r="BM1" s="1">
        <v>64</v>
      </c>
      <c r="BN1" s="1">
        <v>65</v>
      </c>
      <c r="BO1" s="1">
        <v>66</v>
      </c>
      <c r="BP1" s="1">
        <v>67</v>
      </c>
      <c r="BQ1" s="1">
        <v>68</v>
      </c>
      <c r="BR1" s="1">
        <v>69</v>
      </c>
      <c r="BS1" s="1">
        <v>70</v>
      </c>
      <c r="BT1" s="1">
        <v>71</v>
      </c>
      <c r="BU1" s="1">
        <v>72</v>
      </c>
      <c r="BV1" s="1">
        <v>73</v>
      </c>
      <c r="BW1" s="1">
        <v>74</v>
      </c>
      <c r="BX1" s="1">
        <v>75</v>
      </c>
      <c r="BY1" s="1">
        <v>76</v>
      </c>
      <c r="BZ1" s="1">
        <v>77</v>
      </c>
      <c r="CA1" s="1">
        <v>78</v>
      </c>
      <c r="CB1" s="1">
        <v>79</v>
      </c>
      <c r="CC1" s="1">
        <v>80</v>
      </c>
      <c r="CD1" s="1">
        <v>81</v>
      </c>
      <c r="CE1" s="1">
        <v>82</v>
      </c>
      <c r="CF1" s="1">
        <v>83</v>
      </c>
      <c r="CG1" s="1">
        <v>84</v>
      </c>
      <c r="CH1" s="1">
        <v>85</v>
      </c>
      <c r="CI1" s="1">
        <v>86</v>
      </c>
      <c r="CJ1" s="1">
        <v>87</v>
      </c>
      <c r="CK1" s="1">
        <v>88</v>
      </c>
      <c r="CL1" s="1">
        <v>89</v>
      </c>
      <c r="CM1" s="1">
        <v>90</v>
      </c>
      <c r="CN1" s="1">
        <v>91</v>
      </c>
      <c r="CO1" s="1">
        <v>92</v>
      </c>
      <c r="CP1" s="1">
        <v>93</v>
      </c>
      <c r="CQ1" s="1">
        <v>94</v>
      </c>
      <c r="CR1" s="1">
        <v>95</v>
      </c>
      <c r="CS1" s="1">
        <v>96</v>
      </c>
      <c r="CT1" s="1">
        <v>97</v>
      </c>
      <c r="CU1" s="1">
        <v>98</v>
      </c>
      <c r="CV1" s="1">
        <v>99</v>
      </c>
      <c r="CW1" s="1">
        <v>100</v>
      </c>
      <c r="CX1" s="1">
        <v>101</v>
      </c>
      <c r="CY1" s="1">
        <v>102</v>
      </c>
      <c r="CZ1" s="1">
        <v>103</v>
      </c>
      <c r="DA1" s="1">
        <v>104</v>
      </c>
      <c r="DB1" s="1">
        <v>105</v>
      </c>
      <c r="DC1" s="1">
        <v>106</v>
      </c>
      <c r="DD1" s="1">
        <v>107</v>
      </c>
      <c r="DE1" s="1">
        <v>108</v>
      </c>
      <c r="DF1" s="1">
        <v>109</v>
      </c>
      <c r="DG1" s="1">
        <v>110</v>
      </c>
      <c r="DH1" s="1">
        <v>111</v>
      </c>
      <c r="DI1" s="1">
        <v>112</v>
      </c>
      <c r="DJ1" s="1">
        <v>113</v>
      </c>
      <c r="DK1" s="1">
        <v>114</v>
      </c>
      <c r="DL1" s="1">
        <v>115</v>
      </c>
      <c r="DM1" s="1">
        <v>116</v>
      </c>
      <c r="DN1" s="1">
        <v>117</v>
      </c>
      <c r="DO1" s="1">
        <v>118</v>
      </c>
      <c r="DP1" s="1">
        <v>119</v>
      </c>
      <c r="DQ1" s="1">
        <v>120</v>
      </c>
      <c r="DR1" s="1">
        <v>121</v>
      </c>
      <c r="DS1" s="1">
        <v>122</v>
      </c>
      <c r="DT1" s="1">
        <v>123</v>
      </c>
      <c r="DU1" s="1">
        <v>124</v>
      </c>
      <c r="DV1" s="1">
        <v>125</v>
      </c>
      <c r="DW1" s="1">
        <v>126</v>
      </c>
      <c r="DX1" s="1">
        <v>127</v>
      </c>
      <c r="DY1" s="1">
        <v>128</v>
      </c>
      <c r="DZ1" s="1">
        <v>129</v>
      </c>
      <c r="EA1" s="1">
        <v>130</v>
      </c>
      <c r="EB1" s="1">
        <v>131</v>
      </c>
      <c r="EC1" s="1">
        <v>132</v>
      </c>
      <c r="ED1" s="1">
        <v>133</v>
      </c>
      <c r="EE1" s="1">
        <v>134</v>
      </c>
      <c r="EF1" s="1">
        <v>135</v>
      </c>
      <c r="EG1" s="1">
        <v>136</v>
      </c>
      <c r="EH1" s="1">
        <v>137</v>
      </c>
      <c r="EI1" s="1">
        <v>138</v>
      </c>
      <c r="EJ1" s="1">
        <v>139</v>
      </c>
      <c r="EK1" s="1">
        <v>140</v>
      </c>
      <c r="EL1" s="1">
        <v>141</v>
      </c>
      <c r="EM1" s="1">
        <v>142</v>
      </c>
      <c r="EN1" s="1">
        <v>143</v>
      </c>
      <c r="EO1" s="1">
        <v>144</v>
      </c>
      <c r="EP1" s="1">
        <v>145</v>
      </c>
      <c r="EQ1" s="1">
        <v>146</v>
      </c>
      <c r="ER1" s="1">
        <v>147</v>
      </c>
      <c r="ES1" s="1">
        <v>148</v>
      </c>
      <c r="ET1" s="1">
        <v>149</v>
      </c>
      <c r="EU1" s="1">
        <v>150</v>
      </c>
      <c r="EV1" s="1">
        <v>151</v>
      </c>
      <c r="EW1" s="1">
        <v>152</v>
      </c>
      <c r="EX1" s="1">
        <v>153</v>
      </c>
      <c r="EY1" s="1">
        <v>154</v>
      </c>
      <c r="EZ1" s="1">
        <v>155</v>
      </c>
      <c r="FA1" s="1">
        <v>156</v>
      </c>
      <c r="FB1" s="1">
        <v>157</v>
      </c>
      <c r="FC1" s="1">
        <v>158</v>
      </c>
      <c r="FD1" s="1">
        <v>159</v>
      </c>
      <c r="FE1" s="1">
        <v>160</v>
      </c>
      <c r="FF1" s="1">
        <v>161</v>
      </c>
      <c r="FG1" s="1">
        <v>162</v>
      </c>
      <c r="FH1" s="1">
        <v>163</v>
      </c>
      <c r="FI1" s="1">
        <v>164</v>
      </c>
      <c r="FJ1" s="1">
        <v>165</v>
      </c>
      <c r="FK1" s="1">
        <v>166</v>
      </c>
      <c r="FL1" s="1">
        <v>167</v>
      </c>
      <c r="FM1" s="1">
        <v>168</v>
      </c>
      <c r="FN1" s="1">
        <v>169</v>
      </c>
      <c r="FO1" s="1">
        <v>170</v>
      </c>
      <c r="FP1" s="1">
        <v>171</v>
      </c>
      <c r="FQ1" s="1">
        <v>172</v>
      </c>
      <c r="FR1" s="1">
        <v>173</v>
      </c>
      <c r="FS1" s="1">
        <v>174</v>
      </c>
      <c r="FT1" s="1">
        <v>175</v>
      </c>
      <c r="FU1" s="1">
        <v>176</v>
      </c>
      <c r="FV1" s="1">
        <v>177</v>
      </c>
      <c r="FW1" s="1">
        <v>178</v>
      </c>
      <c r="FX1" s="1">
        <v>179</v>
      </c>
      <c r="FY1" s="1">
        <v>180</v>
      </c>
      <c r="FZ1" s="1">
        <v>181</v>
      </c>
      <c r="GA1" s="1">
        <v>182</v>
      </c>
      <c r="GB1" s="1">
        <v>183</v>
      </c>
      <c r="GC1" s="1">
        <v>184</v>
      </c>
      <c r="GD1" s="1">
        <v>185</v>
      </c>
      <c r="GE1" s="1">
        <v>186</v>
      </c>
      <c r="GF1" s="1">
        <v>187</v>
      </c>
      <c r="GG1" s="1">
        <v>188</v>
      </c>
      <c r="GH1" s="1">
        <v>189</v>
      </c>
      <c r="GI1" s="1">
        <v>190</v>
      </c>
      <c r="GJ1" s="1">
        <v>191</v>
      </c>
      <c r="GK1" s="1">
        <v>192</v>
      </c>
      <c r="GL1" s="1">
        <v>193</v>
      </c>
      <c r="GM1" s="1">
        <v>194</v>
      </c>
      <c r="GN1" s="1">
        <v>195</v>
      </c>
      <c r="GO1" s="1">
        <v>196</v>
      </c>
      <c r="GP1" s="1">
        <v>197</v>
      </c>
      <c r="GQ1" s="1">
        <v>198</v>
      </c>
      <c r="GR1" s="1">
        <v>199</v>
      </c>
      <c r="GS1" s="1">
        <v>200</v>
      </c>
      <c r="GT1" s="1">
        <v>201</v>
      </c>
      <c r="GU1" s="1">
        <v>202</v>
      </c>
      <c r="GV1" s="1">
        <v>203</v>
      </c>
      <c r="GW1" s="1">
        <v>204</v>
      </c>
      <c r="GX1" s="1">
        <v>205</v>
      </c>
      <c r="GY1" s="1">
        <v>206</v>
      </c>
      <c r="GZ1" s="1">
        <v>207</v>
      </c>
      <c r="HA1" s="1">
        <v>208</v>
      </c>
      <c r="HB1" s="1">
        <v>209</v>
      </c>
      <c r="HC1" s="1">
        <v>210</v>
      </c>
      <c r="HD1" s="1">
        <v>211</v>
      </c>
      <c r="HE1" s="1">
        <v>212</v>
      </c>
      <c r="HF1" s="1">
        <v>213</v>
      </c>
      <c r="HG1" s="1">
        <v>214</v>
      </c>
      <c r="HH1" s="1">
        <v>215</v>
      </c>
      <c r="HI1" s="1">
        <v>216</v>
      </c>
      <c r="HJ1" s="1">
        <v>217</v>
      </c>
      <c r="HK1" s="1">
        <v>218</v>
      </c>
      <c r="HL1" s="1">
        <v>219</v>
      </c>
      <c r="HM1" s="1">
        <v>220</v>
      </c>
      <c r="HN1" s="1">
        <v>221</v>
      </c>
      <c r="HO1" s="1">
        <v>222</v>
      </c>
      <c r="HP1" s="1">
        <v>223</v>
      </c>
      <c r="HQ1" s="1">
        <v>224</v>
      </c>
      <c r="HR1" s="1">
        <v>225</v>
      </c>
      <c r="HS1" s="1">
        <v>226</v>
      </c>
      <c r="HT1" s="1">
        <v>227</v>
      </c>
      <c r="HU1" s="1">
        <v>228</v>
      </c>
      <c r="HV1" s="1">
        <v>229</v>
      </c>
      <c r="HW1" s="1">
        <v>230</v>
      </c>
      <c r="HX1" s="1">
        <v>231</v>
      </c>
      <c r="HY1" s="1">
        <v>232</v>
      </c>
      <c r="HZ1" s="1">
        <v>233</v>
      </c>
      <c r="IA1" s="1">
        <v>234</v>
      </c>
      <c r="IB1" s="1">
        <v>235</v>
      </c>
      <c r="IC1" s="1">
        <v>236</v>
      </c>
      <c r="ID1" s="1">
        <v>237</v>
      </c>
      <c r="IE1" s="1">
        <v>238</v>
      </c>
      <c r="IF1" s="1">
        <v>239</v>
      </c>
      <c r="IG1" s="1">
        <v>240</v>
      </c>
      <c r="IH1" s="1">
        <v>241</v>
      </c>
      <c r="II1" s="1">
        <v>242</v>
      </c>
      <c r="IJ1" s="1">
        <v>243</v>
      </c>
      <c r="IK1" s="1">
        <v>244</v>
      </c>
      <c r="IL1" s="1">
        <v>245</v>
      </c>
      <c r="IM1" s="1">
        <v>246</v>
      </c>
      <c r="IN1" s="1">
        <v>247</v>
      </c>
      <c r="IO1" s="1">
        <v>248</v>
      </c>
      <c r="IP1" s="1">
        <v>249</v>
      </c>
      <c r="IQ1" s="1">
        <v>250</v>
      </c>
      <c r="IR1" s="1">
        <v>251</v>
      </c>
      <c r="IS1" s="1">
        <v>252</v>
      </c>
      <c r="IT1" s="1">
        <v>253</v>
      </c>
      <c r="IU1" s="1">
        <v>254</v>
      </c>
      <c r="IV1" s="1">
        <v>255</v>
      </c>
      <c r="IW1" s="1">
        <v>256</v>
      </c>
      <c r="IX1" s="1">
        <v>257</v>
      </c>
      <c r="IY1" s="1">
        <v>258</v>
      </c>
      <c r="IZ1" s="1">
        <v>259</v>
      </c>
      <c r="JA1" s="1">
        <v>260</v>
      </c>
      <c r="JB1" s="1">
        <v>261</v>
      </c>
      <c r="JC1" s="1">
        <v>262</v>
      </c>
      <c r="JD1" s="1">
        <v>263</v>
      </c>
      <c r="JE1" s="1">
        <v>264</v>
      </c>
      <c r="JF1" s="1">
        <v>265</v>
      </c>
      <c r="JG1" s="1">
        <v>266</v>
      </c>
      <c r="JH1" s="1">
        <v>267</v>
      </c>
      <c r="JI1" s="1">
        <v>268</v>
      </c>
      <c r="JJ1" s="1">
        <v>269</v>
      </c>
      <c r="JK1" s="1">
        <v>270</v>
      </c>
      <c r="JL1" s="1">
        <v>271</v>
      </c>
      <c r="JM1" s="1">
        <v>272</v>
      </c>
      <c r="JN1" s="1">
        <v>273</v>
      </c>
      <c r="JO1" s="1">
        <v>274</v>
      </c>
      <c r="JP1" s="1">
        <v>275</v>
      </c>
      <c r="JQ1" s="1">
        <v>276</v>
      </c>
      <c r="JR1" s="1">
        <v>277</v>
      </c>
      <c r="JS1" s="1">
        <v>278</v>
      </c>
      <c r="JT1" s="1">
        <v>279</v>
      </c>
      <c r="JU1" s="1">
        <v>280</v>
      </c>
      <c r="JV1" s="1">
        <v>281</v>
      </c>
      <c r="JW1" s="1">
        <v>282</v>
      </c>
      <c r="JX1" s="1">
        <v>283</v>
      </c>
      <c r="JY1" s="1">
        <v>284</v>
      </c>
      <c r="JZ1" s="1">
        <v>285</v>
      </c>
      <c r="KA1" s="1">
        <v>286</v>
      </c>
      <c r="KB1" s="1">
        <v>287</v>
      </c>
      <c r="KC1" s="1">
        <v>288</v>
      </c>
      <c r="KD1" s="1">
        <v>289</v>
      </c>
      <c r="KE1" s="1">
        <v>290</v>
      </c>
      <c r="KF1" s="1">
        <v>291</v>
      </c>
      <c r="KG1" s="1">
        <v>292</v>
      </c>
      <c r="KH1" s="1">
        <v>293</v>
      </c>
      <c r="KI1" s="1">
        <v>294</v>
      </c>
      <c r="KJ1" s="1">
        <v>295</v>
      </c>
      <c r="KK1" s="1">
        <v>296</v>
      </c>
      <c r="KL1" s="1">
        <v>297</v>
      </c>
      <c r="KM1" s="1">
        <v>298</v>
      </c>
      <c r="KN1" s="1">
        <v>299</v>
      </c>
      <c r="KO1" s="1">
        <v>300</v>
      </c>
      <c r="KP1" s="1">
        <v>301</v>
      </c>
      <c r="KQ1" s="1">
        <v>302</v>
      </c>
      <c r="KR1" s="1">
        <v>303</v>
      </c>
      <c r="KS1" s="1">
        <v>304</v>
      </c>
      <c r="KT1" s="1">
        <v>305</v>
      </c>
      <c r="KU1" s="1">
        <v>306</v>
      </c>
      <c r="KV1" s="1">
        <v>307</v>
      </c>
      <c r="KW1" s="1">
        <v>308</v>
      </c>
      <c r="KX1" s="1">
        <v>309</v>
      </c>
      <c r="KY1" s="1">
        <v>310</v>
      </c>
      <c r="KZ1" s="1">
        <v>311</v>
      </c>
      <c r="LA1" s="1">
        <v>312</v>
      </c>
      <c r="LB1" s="1">
        <v>313</v>
      </c>
      <c r="LC1" s="1">
        <v>314</v>
      </c>
      <c r="LD1" s="1">
        <v>315</v>
      </c>
      <c r="LE1" s="1">
        <v>316</v>
      </c>
      <c r="LF1" s="1">
        <v>317</v>
      </c>
      <c r="LG1" s="1">
        <v>318</v>
      </c>
      <c r="LH1" s="1">
        <v>319</v>
      </c>
      <c r="LI1" s="1">
        <v>320</v>
      </c>
      <c r="LJ1" s="1">
        <v>321</v>
      </c>
      <c r="LK1" s="1">
        <v>322</v>
      </c>
      <c r="LL1" s="1">
        <v>323</v>
      </c>
      <c r="LM1" s="1">
        <v>324</v>
      </c>
      <c r="LN1" s="1">
        <v>325</v>
      </c>
      <c r="LO1" s="1">
        <v>326</v>
      </c>
      <c r="LP1" s="1">
        <v>327</v>
      </c>
      <c r="LQ1" s="1">
        <v>328</v>
      </c>
      <c r="LR1" s="1">
        <v>329</v>
      </c>
      <c r="LS1" s="1">
        <v>330</v>
      </c>
      <c r="LT1" s="1">
        <v>331</v>
      </c>
      <c r="LU1" s="1">
        <v>332</v>
      </c>
      <c r="LV1" s="1">
        <v>333</v>
      </c>
      <c r="LW1" s="1">
        <v>334</v>
      </c>
      <c r="LX1" s="1">
        <v>335</v>
      </c>
      <c r="LY1" s="1">
        <v>336</v>
      </c>
      <c r="LZ1" s="1">
        <v>337</v>
      </c>
      <c r="MA1" s="1">
        <v>338</v>
      </c>
      <c r="MB1" s="1">
        <v>339</v>
      </c>
      <c r="MC1" s="1">
        <v>340</v>
      </c>
      <c r="MD1" s="1">
        <v>341</v>
      </c>
      <c r="ME1" s="1">
        <v>342</v>
      </c>
      <c r="MF1" s="1">
        <v>343</v>
      </c>
      <c r="MG1" s="1">
        <v>344</v>
      </c>
      <c r="MH1" s="1">
        <v>345</v>
      </c>
      <c r="MI1" s="1">
        <v>346</v>
      </c>
      <c r="MJ1" s="1">
        <v>347</v>
      </c>
      <c r="MK1" s="1">
        <v>348</v>
      </c>
      <c r="ML1" s="1">
        <v>349</v>
      </c>
      <c r="MM1" s="1">
        <v>350</v>
      </c>
      <c r="MN1" s="1">
        <v>351</v>
      </c>
      <c r="MO1" s="1">
        <v>352</v>
      </c>
      <c r="MP1" s="1">
        <v>353</v>
      </c>
      <c r="MQ1" s="1">
        <v>354</v>
      </c>
      <c r="MR1" s="1">
        <v>355</v>
      </c>
      <c r="MS1" s="1">
        <v>356</v>
      </c>
      <c r="MT1" s="1">
        <v>357</v>
      </c>
      <c r="MU1" s="1">
        <v>358</v>
      </c>
      <c r="MV1" s="1">
        <v>359</v>
      </c>
      <c r="MW1" s="1">
        <v>360</v>
      </c>
      <c r="MX1" s="1">
        <v>361</v>
      </c>
      <c r="MY1" s="1">
        <v>362</v>
      </c>
      <c r="MZ1" s="1">
        <v>363</v>
      </c>
      <c r="NA1" s="1">
        <v>364</v>
      </c>
      <c r="NB1" s="1">
        <v>365</v>
      </c>
      <c r="NC1" s="1">
        <v>366</v>
      </c>
      <c r="ND1" s="1">
        <v>367</v>
      </c>
      <c r="NE1" s="1">
        <v>368</v>
      </c>
      <c r="NF1" s="1">
        <v>369</v>
      </c>
      <c r="NG1" s="1">
        <v>370</v>
      </c>
      <c r="NH1" s="1">
        <v>371</v>
      </c>
      <c r="NI1" s="1">
        <v>372</v>
      </c>
      <c r="NJ1" s="1">
        <v>373</v>
      </c>
      <c r="NK1" s="1">
        <v>374</v>
      </c>
      <c r="NL1" s="1">
        <v>375</v>
      </c>
      <c r="NM1" s="1">
        <v>376</v>
      </c>
      <c r="NN1" s="1">
        <v>377</v>
      </c>
      <c r="NO1" s="1">
        <v>378</v>
      </c>
      <c r="NP1" s="1">
        <v>379</v>
      </c>
      <c r="NQ1" s="1">
        <v>380</v>
      </c>
      <c r="NR1" s="1">
        <v>381</v>
      </c>
      <c r="NS1" s="1">
        <v>382</v>
      </c>
      <c r="NT1" s="1">
        <v>383</v>
      </c>
      <c r="NU1" s="1">
        <v>384</v>
      </c>
      <c r="NV1" s="1">
        <v>385</v>
      </c>
      <c r="NW1" s="1">
        <v>386</v>
      </c>
      <c r="NX1" s="1">
        <v>387</v>
      </c>
      <c r="NY1" s="1">
        <v>388</v>
      </c>
      <c r="NZ1" s="1">
        <v>389</v>
      </c>
      <c r="OA1" s="1">
        <v>390</v>
      </c>
      <c r="OB1" s="1">
        <v>391</v>
      </c>
      <c r="OC1" s="1">
        <v>392</v>
      </c>
      <c r="OD1" s="1">
        <v>393</v>
      </c>
      <c r="OE1" s="1">
        <v>394</v>
      </c>
      <c r="OF1" s="1">
        <v>395</v>
      </c>
      <c r="OG1" s="1">
        <v>396</v>
      </c>
      <c r="OH1" s="1">
        <v>397</v>
      </c>
      <c r="OI1" s="1">
        <v>398</v>
      </c>
      <c r="OJ1" s="1">
        <v>399</v>
      </c>
      <c r="OK1" s="1">
        <v>400</v>
      </c>
      <c r="OL1" s="1">
        <v>401</v>
      </c>
      <c r="OM1" s="1">
        <v>402</v>
      </c>
      <c r="ON1" s="1">
        <v>403</v>
      </c>
      <c r="OO1" s="1">
        <v>404</v>
      </c>
      <c r="OP1" s="1">
        <v>405</v>
      </c>
      <c r="OQ1" s="1">
        <v>406</v>
      </c>
      <c r="OR1" s="1">
        <v>407</v>
      </c>
      <c r="OS1" s="1">
        <v>408</v>
      </c>
      <c r="OT1" s="1">
        <v>409</v>
      </c>
      <c r="OU1" s="1">
        <v>410</v>
      </c>
      <c r="OV1" s="1">
        <v>411</v>
      </c>
      <c r="OW1" s="1">
        <v>412</v>
      </c>
      <c r="OX1" s="1">
        <v>413</v>
      </c>
      <c r="OY1" s="1">
        <v>414</v>
      </c>
      <c r="OZ1" s="1">
        <v>415</v>
      </c>
      <c r="PA1" s="1">
        <v>416</v>
      </c>
      <c r="PB1" s="1">
        <v>417</v>
      </c>
      <c r="PC1" s="1">
        <v>418</v>
      </c>
      <c r="PD1" s="1">
        <v>419</v>
      </c>
      <c r="PE1" s="1">
        <v>420</v>
      </c>
      <c r="PF1" s="1">
        <v>421</v>
      </c>
      <c r="PG1" s="1">
        <v>422</v>
      </c>
      <c r="PH1" s="1">
        <v>423</v>
      </c>
      <c r="PI1" s="1">
        <v>424</v>
      </c>
      <c r="PJ1" s="1">
        <v>425</v>
      </c>
      <c r="PK1" s="1">
        <v>426</v>
      </c>
      <c r="PL1" s="1">
        <v>427</v>
      </c>
      <c r="PM1" s="1">
        <v>428</v>
      </c>
      <c r="PN1" s="1">
        <v>429</v>
      </c>
      <c r="PO1" s="1">
        <v>430</v>
      </c>
      <c r="PP1" s="1">
        <v>431</v>
      </c>
      <c r="PQ1" s="1">
        <v>432</v>
      </c>
      <c r="PR1" s="1">
        <v>433</v>
      </c>
      <c r="PS1" s="1">
        <v>434</v>
      </c>
      <c r="PT1" s="1">
        <v>435</v>
      </c>
      <c r="PU1" s="1">
        <v>436</v>
      </c>
      <c r="PV1" s="1">
        <v>437</v>
      </c>
      <c r="PW1" s="1">
        <v>438</v>
      </c>
      <c r="PX1" s="1">
        <v>439</v>
      </c>
      <c r="PY1" s="1">
        <v>440</v>
      </c>
      <c r="PZ1" s="1">
        <v>441</v>
      </c>
      <c r="QA1" s="1">
        <v>442</v>
      </c>
      <c r="QB1" s="1">
        <v>443</v>
      </c>
      <c r="QC1" s="1">
        <v>444</v>
      </c>
      <c r="QD1" s="1">
        <v>445</v>
      </c>
      <c r="QE1" s="1">
        <v>446</v>
      </c>
      <c r="QF1" s="1">
        <v>447</v>
      </c>
      <c r="QG1" s="1">
        <v>448</v>
      </c>
      <c r="QH1" s="1">
        <v>449</v>
      </c>
      <c r="QI1" s="1">
        <v>450</v>
      </c>
      <c r="QJ1" s="1">
        <v>451</v>
      </c>
      <c r="QK1" s="1">
        <v>452</v>
      </c>
      <c r="QL1" s="1">
        <v>453</v>
      </c>
      <c r="QM1" s="1">
        <v>454</v>
      </c>
      <c r="QN1" s="1">
        <v>455</v>
      </c>
      <c r="QO1" s="1">
        <v>456</v>
      </c>
      <c r="QP1" s="1">
        <v>457</v>
      </c>
      <c r="QQ1" s="1">
        <v>458</v>
      </c>
      <c r="QR1" s="1">
        <v>459</v>
      </c>
      <c r="QS1" s="1">
        <v>460</v>
      </c>
      <c r="QT1" s="1">
        <v>461</v>
      </c>
      <c r="QU1" s="1">
        <v>462</v>
      </c>
      <c r="QV1" s="1">
        <v>463</v>
      </c>
      <c r="QW1" s="1">
        <v>464</v>
      </c>
      <c r="QX1" s="1">
        <v>465</v>
      </c>
      <c r="QY1" s="1">
        <v>466</v>
      </c>
      <c r="QZ1" s="1">
        <v>467</v>
      </c>
      <c r="RA1" s="1">
        <v>468</v>
      </c>
      <c r="RB1" s="1">
        <v>469</v>
      </c>
      <c r="RC1" s="1">
        <v>470</v>
      </c>
      <c r="RD1" s="1">
        <v>471</v>
      </c>
      <c r="RE1" s="1">
        <v>472</v>
      </c>
      <c r="RF1" s="1">
        <v>473</v>
      </c>
      <c r="RG1" s="1">
        <v>474</v>
      </c>
      <c r="RH1" s="1">
        <v>475</v>
      </c>
      <c r="RI1" s="1">
        <v>476</v>
      </c>
      <c r="RJ1" s="1">
        <v>477</v>
      </c>
      <c r="RK1" s="1">
        <v>478</v>
      </c>
      <c r="RL1" s="1">
        <v>479</v>
      </c>
      <c r="RM1" s="1">
        <v>480</v>
      </c>
      <c r="RN1" s="1">
        <v>481</v>
      </c>
      <c r="RO1" s="1">
        <v>482</v>
      </c>
      <c r="RP1" s="1">
        <v>483</v>
      </c>
      <c r="RQ1" s="1">
        <v>484</v>
      </c>
      <c r="RR1" s="1">
        <v>485</v>
      </c>
      <c r="RS1" s="1">
        <v>486</v>
      </c>
      <c r="RT1" s="1">
        <v>487</v>
      </c>
      <c r="RU1" s="1">
        <v>488</v>
      </c>
      <c r="RV1" s="1">
        <v>489</v>
      </c>
      <c r="RW1" s="1">
        <v>490</v>
      </c>
      <c r="RX1" s="1">
        <v>491</v>
      </c>
      <c r="RY1" s="1">
        <v>492</v>
      </c>
      <c r="RZ1" s="1">
        <v>493</v>
      </c>
      <c r="SA1" s="1">
        <v>494</v>
      </c>
      <c r="SB1" s="1">
        <v>495</v>
      </c>
      <c r="SC1" s="1">
        <v>496</v>
      </c>
      <c r="SD1" s="1">
        <v>497</v>
      </c>
      <c r="SE1" s="1">
        <v>498</v>
      </c>
      <c r="SF1" s="1">
        <v>499</v>
      </c>
      <c r="SG1" s="1">
        <v>500</v>
      </c>
      <c r="SH1" s="1">
        <v>501</v>
      </c>
      <c r="SI1" s="1">
        <v>502</v>
      </c>
      <c r="SJ1" s="1">
        <v>503</v>
      </c>
      <c r="SK1" s="1">
        <v>504</v>
      </c>
      <c r="SL1" s="1">
        <v>505</v>
      </c>
      <c r="SM1" s="1">
        <v>506</v>
      </c>
      <c r="SN1" s="1">
        <v>507</v>
      </c>
      <c r="SO1" s="1">
        <v>508</v>
      </c>
      <c r="SP1" s="1">
        <v>509</v>
      </c>
      <c r="SQ1" s="1">
        <v>510</v>
      </c>
      <c r="SR1" s="1">
        <v>511</v>
      </c>
      <c r="SS1" s="1">
        <v>512</v>
      </c>
      <c r="ST1" s="1">
        <v>513</v>
      </c>
      <c r="SU1" s="1">
        <v>514</v>
      </c>
      <c r="SV1" s="1">
        <v>515</v>
      </c>
      <c r="SW1" s="1">
        <v>516</v>
      </c>
      <c r="SX1" s="1">
        <v>517</v>
      </c>
      <c r="SY1" s="1">
        <v>518</v>
      </c>
      <c r="SZ1" s="1">
        <v>519</v>
      </c>
      <c r="TA1" s="1">
        <v>520</v>
      </c>
      <c r="TB1" s="1">
        <v>521</v>
      </c>
      <c r="TC1" s="1">
        <v>522</v>
      </c>
      <c r="TD1" s="1">
        <v>523</v>
      </c>
      <c r="TE1" s="1">
        <v>524</v>
      </c>
      <c r="TF1" s="1">
        <v>525</v>
      </c>
      <c r="TG1" s="1">
        <v>526</v>
      </c>
      <c r="TH1" s="1">
        <v>527</v>
      </c>
      <c r="TI1" s="1">
        <v>528</v>
      </c>
      <c r="TJ1" s="1">
        <v>529</v>
      </c>
      <c r="TK1" s="1">
        <v>530</v>
      </c>
      <c r="TL1" s="1">
        <v>531</v>
      </c>
      <c r="TM1" s="1">
        <v>532</v>
      </c>
      <c r="TN1" s="1">
        <v>533</v>
      </c>
      <c r="TO1" s="1">
        <v>534</v>
      </c>
      <c r="TP1" s="1">
        <v>535</v>
      </c>
      <c r="TQ1" s="1">
        <v>536</v>
      </c>
      <c r="TR1" s="1">
        <v>537</v>
      </c>
      <c r="TS1" s="1">
        <v>538</v>
      </c>
      <c r="TT1" s="1">
        <v>539</v>
      </c>
      <c r="TU1" s="1">
        <v>540</v>
      </c>
      <c r="TV1" s="1">
        <v>541</v>
      </c>
      <c r="TW1" s="1">
        <v>542</v>
      </c>
      <c r="TX1" s="1">
        <v>543</v>
      </c>
      <c r="TY1" s="1">
        <v>544</v>
      </c>
      <c r="TZ1" s="1">
        <v>545</v>
      </c>
      <c r="UA1" s="1">
        <v>546</v>
      </c>
      <c r="UB1" s="1">
        <v>547</v>
      </c>
      <c r="UC1" s="1">
        <v>548</v>
      </c>
      <c r="UD1" s="1">
        <v>549</v>
      </c>
      <c r="UE1" s="1">
        <v>550</v>
      </c>
      <c r="UF1" s="1">
        <v>551</v>
      </c>
      <c r="UG1" s="1">
        <v>552</v>
      </c>
      <c r="UH1" s="1">
        <v>553</v>
      </c>
      <c r="UI1" s="1">
        <v>554</v>
      </c>
      <c r="UJ1" s="1">
        <v>555</v>
      </c>
      <c r="UK1" s="1">
        <v>556</v>
      </c>
      <c r="UL1" s="1">
        <v>557</v>
      </c>
      <c r="UM1" s="1">
        <v>558</v>
      </c>
      <c r="UN1" s="1">
        <v>559</v>
      </c>
      <c r="UO1" s="1">
        <v>560</v>
      </c>
      <c r="UP1" s="1">
        <v>561</v>
      </c>
      <c r="UQ1" s="1">
        <v>562</v>
      </c>
      <c r="UR1" s="1">
        <v>563</v>
      </c>
      <c r="US1" s="1">
        <v>564</v>
      </c>
      <c r="UT1" s="1">
        <v>565</v>
      </c>
      <c r="UU1" s="1">
        <v>566</v>
      </c>
      <c r="UV1" s="1">
        <v>567</v>
      </c>
      <c r="UW1" s="1">
        <v>568</v>
      </c>
      <c r="UX1" s="1">
        <v>569</v>
      </c>
      <c r="UY1" s="1">
        <v>570</v>
      </c>
      <c r="UZ1" s="1">
        <v>571</v>
      </c>
      <c r="VA1" s="1">
        <v>572</v>
      </c>
      <c r="VB1" s="1">
        <v>573</v>
      </c>
      <c r="VC1" s="1">
        <v>574</v>
      </c>
      <c r="VD1" s="1">
        <v>575</v>
      </c>
      <c r="VE1" s="1">
        <v>576</v>
      </c>
      <c r="VF1" s="1">
        <v>577</v>
      </c>
      <c r="VG1" s="1">
        <v>578</v>
      </c>
      <c r="VH1" s="1">
        <v>579</v>
      </c>
      <c r="VI1" s="1">
        <v>580</v>
      </c>
      <c r="VJ1" s="1">
        <v>581</v>
      </c>
      <c r="VK1" s="1">
        <v>582</v>
      </c>
      <c r="VL1" s="1">
        <v>583</v>
      </c>
      <c r="VM1" s="1">
        <v>584</v>
      </c>
      <c r="VN1" s="1">
        <v>585</v>
      </c>
      <c r="VO1" s="1">
        <v>586</v>
      </c>
      <c r="VP1" s="1">
        <v>587</v>
      </c>
      <c r="VQ1" s="1">
        <v>588</v>
      </c>
      <c r="VR1" s="1">
        <v>589</v>
      </c>
      <c r="VS1" s="1">
        <v>590</v>
      </c>
      <c r="VT1" s="1">
        <v>591</v>
      </c>
      <c r="VU1" s="1">
        <v>592</v>
      </c>
      <c r="VV1" s="1">
        <v>593</v>
      </c>
      <c r="VW1" s="1">
        <v>594</v>
      </c>
      <c r="VX1" s="1">
        <v>595</v>
      </c>
      <c r="VY1" s="1">
        <v>596</v>
      </c>
      <c r="VZ1" s="1">
        <v>597</v>
      </c>
      <c r="WA1" s="1">
        <v>598</v>
      </c>
      <c r="WB1" s="1">
        <v>599</v>
      </c>
      <c r="WC1" s="1">
        <v>600</v>
      </c>
      <c r="WD1" s="1">
        <v>601</v>
      </c>
      <c r="WE1" s="1">
        <v>602</v>
      </c>
      <c r="WF1" s="1">
        <v>603</v>
      </c>
      <c r="WG1" s="1">
        <v>604</v>
      </c>
      <c r="WH1" s="1">
        <v>605</v>
      </c>
      <c r="WI1" s="1">
        <v>606</v>
      </c>
      <c r="WJ1" s="1">
        <v>607</v>
      </c>
      <c r="WK1" s="1">
        <v>608</v>
      </c>
      <c r="WL1" s="1">
        <v>609</v>
      </c>
      <c r="WM1" s="1">
        <v>610</v>
      </c>
      <c r="WN1" s="1">
        <v>611</v>
      </c>
      <c r="WO1" s="1">
        <v>612</v>
      </c>
      <c r="WP1" s="1">
        <v>613</v>
      </c>
      <c r="WQ1" s="1">
        <v>614</v>
      </c>
      <c r="WR1" s="1">
        <v>615</v>
      </c>
      <c r="WS1" s="1">
        <v>616</v>
      </c>
      <c r="WT1" s="1">
        <v>617</v>
      </c>
      <c r="WU1" s="1">
        <v>618</v>
      </c>
      <c r="WV1" s="1">
        <v>619</v>
      </c>
      <c r="WW1" s="1">
        <v>620</v>
      </c>
      <c r="WX1" s="1">
        <v>621</v>
      </c>
      <c r="WY1" s="1">
        <v>622</v>
      </c>
      <c r="WZ1" s="1">
        <v>623</v>
      </c>
      <c r="XA1" s="1">
        <v>624</v>
      </c>
      <c r="XB1" s="1">
        <v>625</v>
      </c>
      <c r="XC1" s="1">
        <v>626</v>
      </c>
      <c r="XD1" s="1">
        <v>627</v>
      </c>
      <c r="XE1" s="1">
        <v>628</v>
      </c>
      <c r="XF1" s="1">
        <v>629</v>
      </c>
      <c r="XG1" s="1">
        <v>630</v>
      </c>
      <c r="XH1" s="1">
        <v>631</v>
      </c>
      <c r="XI1" s="1">
        <v>632</v>
      </c>
      <c r="XJ1" s="1">
        <v>633</v>
      </c>
      <c r="XK1" s="1">
        <v>634</v>
      </c>
      <c r="XL1" s="1">
        <v>635</v>
      </c>
      <c r="XM1" s="1">
        <v>636</v>
      </c>
      <c r="XN1" s="1">
        <v>637</v>
      </c>
      <c r="XO1" s="1">
        <v>638</v>
      </c>
      <c r="XP1" s="1">
        <v>639</v>
      </c>
      <c r="XQ1" s="1">
        <v>640</v>
      </c>
      <c r="XR1" s="1">
        <v>641</v>
      </c>
      <c r="XS1" s="1">
        <v>642</v>
      </c>
      <c r="XT1" s="1">
        <v>643</v>
      </c>
      <c r="XU1" s="1">
        <v>644</v>
      </c>
      <c r="XV1" s="1">
        <v>645</v>
      </c>
      <c r="XW1" s="1">
        <v>646</v>
      </c>
      <c r="XX1" s="1">
        <v>647</v>
      </c>
      <c r="XY1" s="1">
        <v>648</v>
      </c>
      <c r="XZ1" s="1">
        <v>649</v>
      </c>
      <c r="YA1" s="1">
        <v>650</v>
      </c>
      <c r="YB1" s="1">
        <v>651</v>
      </c>
      <c r="YC1" s="1">
        <v>652</v>
      </c>
      <c r="YD1" s="1">
        <v>653</v>
      </c>
      <c r="YE1" s="1">
        <v>654</v>
      </c>
      <c r="YF1" s="1">
        <v>655</v>
      </c>
      <c r="YG1" s="1">
        <v>656</v>
      </c>
      <c r="YH1" s="1">
        <v>657</v>
      </c>
      <c r="YI1" s="1">
        <v>658</v>
      </c>
      <c r="YJ1" s="1">
        <v>659</v>
      </c>
      <c r="YK1" s="1">
        <v>660</v>
      </c>
      <c r="YL1" s="1">
        <v>661</v>
      </c>
      <c r="YM1" s="1">
        <v>662</v>
      </c>
      <c r="YN1" s="1">
        <v>663</v>
      </c>
      <c r="YO1" s="1">
        <v>664</v>
      </c>
      <c r="YP1" s="1">
        <v>665</v>
      </c>
      <c r="YQ1" s="1">
        <v>666</v>
      </c>
      <c r="YR1" s="1">
        <v>667</v>
      </c>
      <c r="YS1" s="1">
        <v>668</v>
      </c>
      <c r="YT1" s="1">
        <v>669</v>
      </c>
      <c r="YU1" s="1">
        <v>670</v>
      </c>
      <c r="YV1" s="1">
        <v>671</v>
      </c>
      <c r="YW1" s="1">
        <v>672</v>
      </c>
      <c r="YX1" s="1">
        <v>673</v>
      </c>
      <c r="YY1" s="1">
        <v>674</v>
      </c>
      <c r="YZ1" s="1">
        <v>675</v>
      </c>
      <c r="ZA1" s="1">
        <v>676</v>
      </c>
      <c r="ZB1" s="1">
        <v>677</v>
      </c>
      <c r="ZC1" s="1">
        <v>678</v>
      </c>
      <c r="ZD1" s="1">
        <v>679</v>
      </c>
      <c r="ZE1" s="1">
        <v>680</v>
      </c>
      <c r="ZF1" s="1">
        <v>681</v>
      </c>
      <c r="ZG1" s="1">
        <v>682</v>
      </c>
      <c r="ZH1" s="1">
        <v>683</v>
      </c>
      <c r="ZI1" s="1">
        <v>684</v>
      </c>
      <c r="ZJ1" s="1">
        <v>685</v>
      </c>
      <c r="ZK1" s="1">
        <v>686</v>
      </c>
      <c r="ZL1" s="1">
        <v>687</v>
      </c>
      <c r="ZM1" s="1">
        <v>688</v>
      </c>
      <c r="ZN1" s="1">
        <v>689</v>
      </c>
      <c r="ZO1" s="1">
        <v>690</v>
      </c>
      <c r="ZP1" s="1">
        <v>691</v>
      </c>
      <c r="ZQ1" s="1">
        <v>692</v>
      </c>
      <c r="ZR1" s="1">
        <v>693</v>
      </c>
      <c r="ZS1" s="1">
        <v>694</v>
      </c>
      <c r="ZT1" s="1">
        <v>695</v>
      </c>
      <c r="ZU1" s="1">
        <v>696</v>
      </c>
      <c r="ZV1" s="1">
        <v>697</v>
      </c>
      <c r="ZW1" s="1">
        <v>698</v>
      </c>
      <c r="ZX1" s="1">
        <v>699</v>
      </c>
      <c r="ZY1" s="1">
        <v>700</v>
      </c>
      <c r="ZZ1" s="1">
        <v>701</v>
      </c>
      <c r="AAA1" s="1">
        <v>702</v>
      </c>
      <c r="AAB1" s="1">
        <v>703</v>
      </c>
      <c r="AAC1" s="1">
        <v>704</v>
      </c>
      <c r="AAD1" s="1">
        <v>705</v>
      </c>
      <c r="AAE1" s="1">
        <v>706</v>
      </c>
      <c r="AAF1" s="1">
        <v>707</v>
      </c>
      <c r="AAG1" s="1">
        <v>708</v>
      </c>
      <c r="AAH1" s="1">
        <v>709</v>
      </c>
      <c r="AAI1" s="1">
        <v>710</v>
      </c>
      <c r="AAJ1" s="1">
        <v>711</v>
      </c>
      <c r="AAK1" s="1">
        <v>712</v>
      </c>
      <c r="AAL1" s="1">
        <v>713</v>
      </c>
      <c r="AAM1" s="1">
        <v>714</v>
      </c>
      <c r="AAN1" s="1">
        <v>715</v>
      </c>
      <c r="AAO1" s="1">
        <v>716</v>
      </c>
      <c r="AAP1" s="1">
        <v>717</v>
      </c>
      <c r="AAQ1" s="1">
        <v>718</v>
      </c>
      <c r="AAR1" s="1">
        <v>719</v>
      </c>
      <c r="AAS1" s="1">
        <v>720</v>
      </c>
      <c r="AAT1" s="1">
        <v>721</v>
      </c>
      <c r="AAU1" s="1">
        <v>722</v>
      </c>
      <c r="AAV1" s="1">
        <v>723</v>
      </c>
      <c r="AAW1" s="1">
        <v>724</v>
      </c>
      <c r="AAX1" s="1">
        <v>725</v>
      </c>
      <c r="AAY1" s="1">
        <v>726</v>
      </c>
      <c r="AAZ1" s="1">
        <v>727</v>
      </c>
      <c r="ABA1" s="1">
        <v>728</v>
      </c>
      <c r="ABB1" s="1">
        <v>729</v>
      </c>
      <c r="ABC1" s="1">
        <v>730</v>
      </c>
      <c r="ABD1" s="1">
        <v>731</v>
      </c>
      <c r="ABE1" s="1">
        <v>732</v>
      </c>
      <c r="ABF1" s="1">
        <v>733</v>
      </c>
      <c r="ABG1" s="1">
        <v>734</v>
      </c>
      <c r="ABH1" s="1">
        <v>735</v>
      </c>
      <c r="ABI1" s="1">
        <v>736</v>
      </c>
      <c r="ABJ1" s="1">
        <v>737</v>
      </c>
      <c r="ABK1" s="1">
        <v>738</v>
      </c>
      <c r="ABL1" s="1">
        <v>739</v>
      </c>
      <c r="ABM1" s="1">
        <v>740</v>
      </c>
      <c r="ABN1" s="1">
        <v>741</v>
      </c>
      <c r="ABO1" s="1">
        <v>742</v>
      </c>
      <c r="ABP1" s="1">
        <v>743</v>
      </c>
      <c r="ABQ1" s="1">
        <v>744</v>
      </c>
      <c r="ABR1" s="1">
        <v>745</v>
      </c>
      <c r="ABS1" s="1">
        <v>746</v>
      </c>
      <c r="ABT1" s="1">
        <v>747</v>
      </c>
      <c r="ABU1" s="1">
        <v>748</v>
      </c>
      <c r="ABV1" s="1">
        <v>749</v>
      </c>
      <c r="ABW1" s="1">
        <v>750</v>
      </c>
      <c r="ABX1" s="1">
        <v>751</v>
      </c>
      <c r="ABY1" s="1">
        <v>752</v>
      </c>
      <c r="ABZ1" s="1">
        <v>753</v>
      </c>
      <c r="ACA1" s="1">
        <v>754</v>
      </c>
      <c r="ACB1" s="1">
        <v>755</v>
      </c>
      <c r="ACC1" s="1">
        <v>756</v>
      </c>
      <c r="ACD1" s="1">
        <v>757</v>
      </c>
      <c r="ACE1" s="1">
        <v>758</v>
      </c>
      <c r="ACF1" s="1">
        <v>759</v>
      </c>
      <c r="ACG1" s="1">
        <v>760</v>
      </c>
      <c r="ACH1" s="1">
        <v>761</v>
      </c>
      <c r="ACI1" s="1">
        <v>762</v>
      </c>
      <c r="ACJ1" s="1">
        <v>763</v>
      </c>
      <c r="ACK1" s="1">
        <v>764</v>
      </c>
      <c r="ACL1" s="1">
        <v>765</v>
      </c>
      <c r="ACM1" s="1">
        <v>766</v>
      </c>
      <c r="ACN1" s="1">
        <v>767</v>
      </c>
      <c r="ACO1" s="1">
        <v>768</v>
      </c>
      <c r="ACP1" s="1">
        <v>769</v>
      </c>
      <c r="ACQ1" s="1">
        <v>770</v>
      </c>
      <c r="ACR1" s="1">
        <v>771</v>
      </c>
      <c r="ACS1" s="1">
        <v>772</v>
      </c>
      <c r="ACT1" s="1">
        <v>773</v>
      </c>
      <c r="ACU1" s="1">
        <v>774</v>
      </c>
      <c r="ACV1" s="1">
        <v>775</v>
      </c>
      <c r="ACW1" s="1">
        <v>776</v>
      </c>
      <c r="ACX1" s="1">
        <v>777</v>
      </c>
      <c r="ACY1" s="1">
        <v>778</v>
      </c>
      <c r="ACZ1" s="1">
        <v>779</v>
      </c>
      <c r="ADA1" s="1">
        <v>780</v>
      </c>
      <c r="ADB1" s="1">
        <v>781</v>
      </c>
      <c r="ADC1" s="1">
        <v>782</v>
      </c>
      <c r="ADD1" s="1">
        <v>783</v>
      </c>
      <c r="ADE1" s="1">
        <v>784</v>
      </c>
      <c r="ADF1" s="1">
        <v>785</v>
      </c>
      <c r="ADG1" s="1">
        <v>786</v>
      </c>
      <c r="ADH1" s="1">
        <v>787</v>
      </c>
      <c r="ADI1" s="1">
        <v>788</v>
      </c>
      <c r="ADJ1" s="1">
        <v>789</v>
      </c>
      <c r="ADK1" s="1">
        <v>790</v>
      </c>
      <c r="ADL1" s="1">
        <v>791</v>
      </c>
      <c r="ADM1" s="1">
        <v>792</v>
      </c>
      <c r="ADN1" s="1">
        <v>793</v>
      </c>
      <c r="ADO1" s="1">
        <v>794</v>
      </c>
      <c r="ADP1" s="1">
        <v>795</v>
      </c>
      <c r="ADQ1" s="1">
        <v>796</v>
      </c>
      <c r="ADR1" s="1">
        <v>797</v>
      </c>
      <c r="ADS1" s="1">
        <v>798</v>
      </c>
      <c r="ADT1" s="1">
        <v>799</v>
      </c>
      <c r="ADU1" s="1">
        <v>800</v>
      </c>
      <c r="ADV1" s="1">
        <v>801</v>
      </c>
      <c r="ADW1" s="1">
        <v>802</v>
      </c>
      <c r="ADX1" s="1">
        <v>803</v>
      </c>
      <c r="ADY1" s="1">
        <v>804</v>
      </c>
      <c r="ADZ1" s="1">
        <v>805</v>
      </c>
      <c r="AEA1" s="1">
        <v>806</v>
      </c>
      <c r="AEB1" s="1">
        <v>807</v>
      </c>
      <c r="AEC1" s="1">
        <v>808</v>
      </c>
      <c r="AED1" s="1">
        <v>809</v>
      </c>
      <c r="AEE1" s="1">
        <v>810</v>
      </c>
      <c r="AEF1" s="1">
        <v>811</v>
      </c>
      <c r="AEG1" s="1">
        <v>812</v>
      </c>
      <c r="AEH1" s="1">
        <v>813</v>
      </c>
      <c r="AEI1" s="1">
        <v>814</v>
      </c>
      <c r="AEJ1" s="1">
        <v>815</v>
      </c>
      <c r="AEK1" s="1">
        <v>816</v>
      </c>
      <c r="AEL1" s="1">
        <v>817</v>
      </c>
      <c r="AEM1" s="1">
        <v>818</v>
      </c>
      <c r="AEN1" s="1">
        <v>819</v>
      </c>
      <c r="AEO1" s="1">
        <v>820</v>
      </c>
      <c r="AEP1" s="1">
        <v>821</v>
      </c>
      <c r="AEQ1" s="1">
        <v>822</v>
      </c>
      <c r="AER1" s="1">
        <v>823</v>
      </c>
      <c r="AES1" s="1">
        <v>824</v>
      </c>
      <c r="AET1" s="1">
        <v>825</v>
      </c>
      <c r="AEU1" s="1">
        <v>826</v>
      </c>
      <c r="AEV1" s="1">
        <v>827</v>
      </c>
      <c r="AEW1" s="1">
        <v>828</v>
      </c>
      <c r="AEX1" s="1">
        <v>829</v>
      </c>
      <c r="AEY1" s="1">
        <v>830</v>
      </c>
      <c r="AEZ1" s="1">
        <v>831</v>
      </c>
      <c r="AFA1" s="1">
        <v>832</v>
      </c>
      <c r="AFB1" s="1">
        <v>833</v>
      </c>
      <c r="AFC1" s="1">
        <v>834</v>
      </c>
      <c r="AFD1" s="1">
        <v>835</v>
      </c>
      <c r="AFE1" s="1">
        <v>836</v>
      </c>
      <c r="AFF1" s="1">
        <v>837</v>
      </c>
      <c r="AFG1" s="1">
        <v>838</v>
      </c>
      <c r="AFH1" s="1">
        <v>839</v>
      </c>
      <c r="AFI1" s="1">
        <v>840</v>
      </c>
      <c r="AFJ1" s="1">
        <v>841</v>
      </c>
      <c r="AFK1" s="1">
        <v>842</v>
      </c>
      <c r="AFL1" s="1">
        <v>843</v>
      </c>
      <c r="AFM1" s="1">
        <v>844</v>
      </c>
      <c r="AFN1" s="1">
        <v>845</v>
      </c>
      <c r="AFO1" s="1">
        <v>846</v>
      </c>
      <c r="AFP1" s="1">
        <v>847</v>
      </c>
      <c r="AFQ1" s="1">
        <v>848</v>
      </c>
      <c r="AFR1" s="1">
        <v>849</v>
      </c>
      <c r="AFS1" s="1">
        <v>850</v>
      </c>
      <c r="AFT1" s="1">
        <v>851</v>
      </c>
      <c r="AFU1" s="1">
        <v>852</v>
      </c>
      <c r="AFV1" s="1">
        <v>853</v>
      </c>
      <c r="AFW1" s="1">
        <v>854</v>
      </c>
      <c r="AFX1" s="1">
        <v>855</v>
      </c>
      <c r="AFY1" s="1">
        <v>856</v>
      </c>
      <c r="AFZ1" s="1">
        <v>857</v>
      </c>
      <c r="AGA1" s="1">
        <v>858</v>
      </c>
      <c r="AGB1" s="1">
        <v>859</v>
      </c>
      <c r="AGC1" s="1">
        <v>860</v>
      </c>
      <c r="AGD1" s="1">
        <v>861</v>
      </c>
      <c r="AGE1" s="1">
        <v>862</v>
      </c>
      <c r="AGF1" s="1">
        <v>863</v>
      </c>
      <c r="AGG1" s="1">
        <v>864</v>
      </c>
      <c r="AGH1" s="1">
        <v>865</v>
      </c>
      <c r="AGI1" s="1">
        <v>866</v>
      </c>
      <c r="AGJ1" s="1">
        <v>867</v>
      </c>
      <c r="AGK1" s="1">
        <v>868</v>
      </c>
      <c r="AGL1" s="1">
        <v>869</v>
      </c>
      <c r="AGM1" s="1">
        <v>870</v>
      </c>
      <c r="AGN1" s="1">
        <v>871</v>
      </c>
      <c r="AGO1" s="1">
        <v>872</v>
      </c>
      <c r="AGP1" s="1">
        <v>873</v>
      </c>
      <c r="AGQ1" s="1">
        <v>874</v>
      </c>
      <c r="AGR1" s="1">
        <v>875</v>
      </c>
      <c r="AGS1" s="1">
        <v>876</v>
      </c>
      <c r="AGT1" s="1">
        <v>877</v>
      </c>
      <c r="AGU1" s="1">
        <v>878</v>
      </c>
      <c r="AGV1" s="1">
        <v>879</v>
      </c>
      <c r="AGW1" s="1">
        <v>880</v>
      </c>
      <c r="AGX1" s="1">
        <v>881</v>
      </c>
      <c r="AGY1" s="1">
        <v>882</v>
      </c>
      <c r="AGZ1" s="1">
        <v>883</v>
      </c>
      <c r="AHA1" s="1">
        <v>884</v>
      </c>
      <c r="AHB1" s="1">
        <v>885</v>
      </c>
      <c r="AHC1" s="1">
        <v>886</v>
      </c>
      <c r="AHD1" s="1">
        <v>887</v>
      </c>
      <c r="AHE1" s="1">
        <v>888</v>
      </c>
      <c r="AHF1" s="1">
        <v>889</v>
      </c>
      <c r="AHG1" s="1">
        <v>890</v>
      </c>
      <c r="AHH1" s="1">
        <v>891</v>
      </c>
      <c r="AHI1" s="1">
        <v>892</v>
      </c>
      <c r="AHJ1" s="1">
        <v>893</v>
      </c>
      <c r="AHK1" s="1">
        <v>894</v>
      </c>
      <c r="AHL1" s="1">
        <v>895</v>
      </c>
      <c r="AHM1" s="1">
        <v>896</v>
      </c>
      <c r="AHN1" s="1">
        <v>897</v>
      </c>
      <c r="AHO1" s="1">
        <v>898</v>
      </c>
      <c r="AHP1" s="1">
        <v>899</v>
      </c>
      <c r="AHQ1" s="1">
        <v>900</v>
      </c>
      <c r="AHR1" s="1">
        <v>901</v>
      </c>
      <c r="AHS1" s="1">
        <v>902</v>
      </c>
      <c r="AHT1" s="1">
        <v>903</v>
      </c>
      <c r="AHU1" s="1">
        <v>904</v>
      </c>
      <c r="AHV1" s="1">
        <v>905</v>
      </c>
      <c r="AHW1" s="1">
        <v>906</v>
      </c>
      <c r="AHX1" s="1">
        <v>907</v>
      </c>
      <c r="AHY1" s="1">
        <v>908</v>
      </c>
      <c r="AHZ1" s="1">
        <v>909</v>
      </c>
      <c r="AIA1" s="1">
        <v>910</v>
      </c>
      <c r="AIB1" s="1">
        <v>911</v>
      </c>
      <c r="AIC1" s="1">
        <v>912</v>
      </c>
      <c r="AID1" s="1">
        <v>913</v>
      </c>
      <c r="AIE1" s="1">
        <v>914</v>
      </c>
      <c r="AIF1" s="1">
        <v>915</v>
      </c>
      <c r="AIG1" s="1">
        <v>916</v>
      </c>
      <c r="AIH1" s="1">
        <v>917</v>
      </c>
      <c r="AII1" s="1">
        <v>918</v>
      </c>
      <c r="AIJ1" s="1">
        <v>919</v>
      </c>
      <c r="AIK1" s="1">
        <v>920</v>
      </c>
      <c r="AIL1" s="1">
        <v>921</v>
      </c>
      <c r="AIM1" s="1">
        <v>922</v>
      </c>
      <c r="AIN1" s="1">
        <v>923</v>
      </c>
      <c r="AIO1" s="1">
        <v>924</v>
      </c>
      <c r="AIP1" s="1">
        <v>925</v>
      </c>
      <c r="AIQ1" s="1">
        <v>926</v>
      </c>
      <c r="AIR1" s="1">
        <v>927</v>
      </c>
      <c r="AIS1" s="1">
        <v>928</v>
      </c>
      <c r="AIT1" s="1">
        <v>929</v>
      </c>
      <c r="AIU1" s="1">
        <v>930</v>
      </c>
      <c r="AIV1" s="1">
        <v>931</v>
      </c>
      <c r="AIW1" s="1">
        <v>932</v>
      </c>
      <c r="AIX1" s="1">
        <v>933</v>
      </c>
      <c r="AIY1" s="1">
        <v>934</v>
      </c>
      <c r="AIZ1" s="1">
        <v>935</v>
      </c>
      <c r="AJA1" s="1">
        <v>936</v>
      </c>
      <c r="AJB1" s="1">
        <v>937</v>
      </c>
      <c r="AJC1" s="1">
        <v>938</v>
      </c>
      <c r="AJD1" s="1">
        <v>939</v>
      </c>
      <c r="AJE1" s="1">
        <v>940</v>
      </c>
      <c r="AJF1" s="1">
        <v>941</v>
      </c>
      <c r="AJG1" s="1">
        <v>942</v>
      </c>
      <c r="AJH1" s="1">
        <v>943</v>
      </c>
      <c r="AJI1" s="1">
        <v>944</v>
      </c>
      <c r="AJJ1" s="1">
        <v>945</v>
      </c>
      <c r="AJK1" s="1">
        <v>946</v>
      </c>
      <c r="AJL1" s="1">
        <v>947</v>
      </c>
      <c r="AJM1" s="1">
        <v>948</v>
      </c>
      <c r="AJN1" s="1">
        <v>949</v>
      </c>
      <c r="AJO1" s="1">
        <v>950</v>
      </c>
      <c r="AJP1" s="1">
        <v>951</v>
      </c>
      <c r="AJQ1" s="1">
        <v>952</v>
      </c>
      <c r="AJR1" s="1">
        <v>953</v>
      </c>
      <c r="AJS1" s="1">
        <v>954</v>
      </c>
      <c r="AJT1" s="1">
        <v>955</v>
      </c>
      <c r="AJU1" s="1">
        <v>956</v>
      </c>
      <c r="AJV1" s="1">
        <v>957</v>
      </c>
      <c r="AJW1" s="1">
        <v>958</v>
      </c>
      <c r="AJX1" s="1">
        <v>959</v>
      </c>
      <c r="AJY1" s="1">
        <v>960</v>
      </c>
      <c r="AJZ1" s="1">
        <v>961</v>
      </c>
      <c r="AKA1" s="1">
        <v>962</v>
      </c>
      <c r="AKB1" s="1">
        <v>963</v>
      </c>
      <c r="AKC1" s="1">
        <v>964</v>
      </c>
      <c r="AKD1" s="1">
        <v>965</v>
      </c>
      <c r="AKE1" s="1">
        <v>966</v>
      </c>
      <c r="AKF1" s="1">
        <v>967</v>
      </c>
      <c r="AKG1" s="1">
        <v>968</v>
      </c>
      <c r="AKH1" s="1">
        <v>969</v>
      </c>
      <c r="AKI1" s="1">
        <v>970</v>
      </c>
      <c r="AKJ1" s="1">
        <v>971</v>
      </c>
      <c r="AKK1" s="1">
        <v>972</v>
      </c>
      <c r="AKL1" s="1">
        <v>973</v>
      </c>
      <c r="AKM1" s="1">
        <v>974</v>
      </c>
      <c r="AKN1" s="1">
        <v>975</v>
      </c>
      <c r="AKO1" s="1">
        <v>976</v>
      </c>
      <c r="AKP1" s="1">
        <v>977</v>
      </c>
      <c r="AKQ1" s="1">
        <v>978</v>
      </c>
      <c r="AKR1" s="1">
        <v>979</v>
      </c>
      <c r="AKS1" s="1">
        <v>980</v>
      </c>
      <c r="AKT1" s="1">
        <v>981</v>
      </c>
      <c r="AKU1" s="1">
        <v>982</v>
      </c>
      <c r="AKV1" s="1">
        <v>983</v>
      </c>
      <c r="AKW1" s="1">
        <v>984</v>
      </c>
      <c r="AKX1" s="1">
        <v>985</v>
      </c>
      <c r="AKY1" s="1">
        <v>986</v>
      </c>
      <c r="AKZ1" s="1">
        <v>987</v>
      </c>
      <c r="ALA1" s="1">
        <v>988</v>
      </c>
      <c r="ALB1" s="1">
        <v>989</v>
      </c>
      <c r="ALC1" s="1">
        <v>990</v>
      </c>
      <c r="ALD1" s="1">
        <v>991</v>
      </c>
      <c r="ALE1" s="1">
        <v>992</v>
      </c>
      <c r="ALF1" s="1">
        <v>993</v>
      </c>
      <c r="ALG1" s="1">
        <v>994</v>
      </c>
      <c r="ALH1" s="1">
        <v>995</v>
      </c>
      <c r="ALI1" s="1">
        <v>996</v>
      </c>
      <c r="ALJ1" s="1">
        <v>997</v>
      </c>
      <c r="ALK1" s="1">
        <v>998</v>
      </c>
      <c r="ALL1" s="1">
        <v>999</v>
      </c>
      <c r="ALM1" s="1">
        <v>1000</v>
      </c>
      <c r="ALN1" s="1">
        <v>1001</v>
      </c>
      <c r="ALO1" s="1">
        <v>1002</v>
      </c>
      <c r="ALP1" s="1">
        <v>1003</v>
      </c>
      <c r="ALQ1" s="1">
        <v>1004</v>
      </c>
      <c r="ALR1" s="1">
        <v>1005</v>
      </c>
      <c r="ALS1" s="1">
        <v>1006</v>
      </c>
      <c r="ALT1" s="1">
        <v>1007</v>
      </c>
      <c r="ALU1" s="1">
        <v>1008</v>
      </c>
      <c r="ALV1" s="1">
        <v>1009</v>
      </c>
      <c r="ALW1" s="1">
        <v>1010</v>
      </c>
      <c r="ALX1" s="1">
        <v>1011</v>
      </c>
      <c r="ALY1" s="1">
        <v>1012</v>
      </c>
      <c r="ALZ1" s="1">
        <v>1013</v>
      </c>
      <c r="AMA1" s="1">
        <v>1014</v>
      </c>
      <c r="AMB1" s="1">
        <v>1015</v>
      </c>
      <c r="AMC1" s="1">
        <v>1016</v>
      </c>
      <c r="AMD1" s="1">
        <v>1017</v>
      </c>
      <c r="AME1" s="1">
        <v>1018</v>
      </c>
      <c r="AMF1" s="1">
        <v>1019</v>
      </c>
      <c r="AMG1" s="1">
        <v>1020</v>
      </c>
      <c r="AMH1" s="1">
        <v>1021</v>
      </c>
      <c r="AMI1" s="1">
        <v>1022</v>
      </c>
      <c r="AMJ1" s="1">
        <v>1023</v>
      </c>
      <c r="AMK1" s="1">
        <v>1024</v>
      </c>
      <c r="AML1" s="1">
        <v>1025</v>
      </c>
      <c r="AMM1" s="1">
        <v>1026</v>
      </c>
      <c r="AMN1" s="1">
        <v>1027</v>
      </c>
      <c r="AMO1" s="1">
        <v>1028</v>
      </c>
      <c r="AMP1" s="1">
        <v>1029</v>
      </c>
      <c r="AMQ1" s="1">
        <v>1030</v>
      </c>
      <c r="AMR1" s="1">
        <v>1031</v>
      </c>
      <c r="AMS1" s="1">
        <v>1032</v>
      </c>
      <c r="AMT1" s="1">
        <v>1033</v>
      </c>
      <c r="AMU1" s="1">
        <v>1034</v>
      </c>
      <c r="AMV1" s="1">
        <v>1035</v>
      </c>
      <c r="AMW1" s="1">
        <v>1036</v>
      </c>
      <c r="AMX1" s="1">
        <v>1037</v>
      </c>
      <c r="AMY1" s="1">
        <v>1038</v>
      </c>
      <c r="AMZ1" s="1">
        <v>1039</v>
      </c>
      <c r="ANA1" s="1">
        <v>1040</v>
      </c>
      <c r="ANB1" s="1">
        <v>1041</v>
      </c>
      <c r="ANC1" s="1">
        <v>1042</v>
      </c>
      <c r="AND1" s="1">
        <v>1043</v>
      </c>
      <c r="ANE1" s="1">
        <v>1044</v>
      </c>
      <c r="ANF1" s="1">
        <v>1045</v>
      </c>
      <c r="ANG1" s="1">
        <v>1046</v>
      </c>
      <c r="ANH1" s="1">
        <v>1047</v>
      </c>
      <c r="ANI1" s="1">
        <v>1048</v>
      </c>
      <c r="ANJ1" s="1">
        <v>1049</v>
      </c>
      <c r="ANK1" s="1">
        <v>1050</v>
      </c>
      <c r="ANL1" s="1">
        <v>1051</v>
      </c>
      <c r="ANM1" s="1">
        <v>1052</v>
      </c>
      <c r="ANN1" s="1">
        <v>1053</v>
      </c>
      <c r="ANO1" s="1">
        <v>1054</v>
      </c>
      <c r="ANP1" s="1">
        <v>1055</v>
      </c>
      <c r="ANQ1" s="1">
        <v>1056</v>
      </c>
      <c r="ANR1" s="1">
        <v>1057</v>
      </c>
      <c r="ANS1" s="1">
        <v>1058</v>
      </c>
      <c r="ANT1" s="1">
        <v>1059</v>
      </c>
      <c r="ANU1" s="1">
        <v>1060</v>
      </c>
      <c r="ANV1" s="1">
        <v>1061</v>
      </c>
      <c r="ANW1" s="1">
        <v>1062</v>
      </c>
      <c r="ANX1" s="1">
        <v>1063</v>
      </c>
      <c r="ANY1" s="1">
        <v>1064</v>
      </c>
      <c r="ANZ1" s="1">
        <v>1065</v>
      </c>
      <c r="AOA1" s="1">
        <v>1066</v>
      </c>
      <c r="AOB1" s="1">
        <v>1067</v>
      </c>
      <c r="AOC1" s="1">
        <v>1068</v>
      </c>
      <c r="AOD1" s="1">
        <v>1069</v>
      </c>
      <c r="AOE1" s="1">
        <v>1070</v>
      </c>
      <c r="AOF1" s="1">
        <v>1071</v>
      </c>
      <c r="AOG1" s="1">
        <v>1072</v>
      </c>
      <c r="AOH1" s="1">
        <v>1073</v>
      </c>
      <c r="AOI1" s="1">
        <v>1074</v>
      </c>
      <c r="AOJ1" s="1">
        <v>1075</v>
      </c>
      <c r="AOK1" s="1">
        <v>1076</v>
      </c>
      <c r="AOL1" s="1">
        <v>1077</v>
      </c>
      <c r="AOM1" s="1">
        <v>1078</v>
      </c>
      <c r="AON1" s="1">
        <v>1079</v>
      </c>
      <c r="AOO1" s="1">
        <v>1080</v>
      </c>
      <c r="AOP1" s="1">
        <v>1081</v>
      </c>
      <c r="AOQ1" s="1">
        <v>1082</v>
      </c>
      <c r="AOR1" s="1">
        <v>1083</v>
      </c>
      <c r="AOS1" s="1">
        <v>1084</v>
      </c>
      <c r="AOT1" s="1">
        <v>1085</v>
      </c>
      <c r="AOU1" s="1">
        <v>1086</v>
      </c>
      <c r="AOV1" s="1">
        <v>1087</v>
      </c>
      <c r="AOW1" s="1">
        <v>1088</v>
      </c>
      <c r="AOX1" s="1">
        <v>1089</v>
      </c>
      <c r="AOY1" s="1">
        <v>1090</v>
      </c>
      <c r="AOZ1" s="1">
        <v>1091</v>
      </c>
      <c r="APA1" s="1">
        <v>1092</v>
      </c>
      <c r="APB1" s="1">
        <v>1093</v>
      </c>
      <c r="APC1" s="1">
        <v>1094</v>
      </c>
      <c r="APD1" s="1">
        <v>1095</v>
      </c>
      <c r="APE1" s="1">
        <v>1096</v>
      </c>
      <c r="APF1" s="1">
        <v>1097</v>
      </c>
      <c r="APG1" s="1">
        <v>1098</v>
      </c>
      <c r="APH1" s="1">
        <v>1099</v>
      </c>
      <c r="API1" s="1">
        <v>1100</v>
      </c>
      <c r="APJ1" s="1">
        <v>1101</v>
      </c>
      <c r="APK1" s="1">
        <v>1102</v>
      </c>
      <c r="APL1" s="1">
        <v>1103</v>
      </c>
      <c r="APM1" s="1">
        <v>1104</v>
      </c>
      <c r="APN1" s="1">
        <v>1105</v>
      </c>
      <c r="APO1" s="1">
        <v>1106</v>
      </c>
      <c r="APP1" s="1">
        <v>1107</v>
      </c>
      <c r="APQ1" s="1">
        <v>1108</v>
      </c>
      <c r="APR1" s="1">
        <v>1109</v>
      </c>
      <c r="APS1" s="1">
        <v>1110</v>
      </c>
      <c r="APT1" s="1">
        <v>1111</v>
      </c>
      <c r="APU1" s="1">
        <v>1112</v>
      </c>
      <c r="APV1" s="1">
        <v>1113</v>
      </c>
      <c r="APW1" s="1">
        <v>1114</v>
      </c>
      <c r="APX1" s="1">
        <v>1115</v>
      </c>
      <c r="APY1" s="1">
        <v>1116</v>
      </c>
      <c r="APZ1" s="1">
        <v>1117</v>
      </c>
      <c r="AQA1" s="1">
        <v>1118</v>
      </c>
      <c r="AQB1" s="1">
        <v>1119</v>
      </c>
      <c r="AQC1" s="1">
        <v>1120</v>
      </c>
      <c r="AQD1" s="1">
        <v>1121</v>
      </c>
      <c r="AQE1" s="1">
        <v>1122</v>
      </c>
      <c r="AQF1" s="1">
        <v>1123</v>
      </c>
      <c r="AQG1" s="1">
        <v>1124</v>
      </c>
      <c r="AQH1" s="1">
        <v>1125</v>
      </c>
      <c r="AQI1" s="1">
        <v>1126</v>
      </c>
      <c r="AQJ1" s="1">
        <v>1127</v>
      </c>
      <c r="AQK1" s="1">
        <v>1128</v>
      </c>
      <c r="AQL1" s="1">
        <v>1129</v>
      </c>
      <c r="AQM1" s="1">
        <v>1130</v>
      </c>
      <c r="AQN1" s="1">
        <v>1131</v>
      </c>
      <c r="AQO1" s="1">
        <v>1132</v>
      </c>
      <c r="AQP1" s="1">
        <v>1133</v>
      </c>
      <c r="AQQ1" s="1">
        <v>1134</v>
      </c>
      <c r="AQR1" s="1">
        <v>1135</v>
      </c>
      <c r="AQS1" s="1">
        <v>1136</v>
      </c>
      <c r="AQT1" s="1">
        <v>1137</v>
      </c>
      <c r="AQU1" s="1">
        <v>1138</v>
      </c>
      <c r="AQV1" s="1">
        <v>1139</v>
      </c>
      <c r="AQW1" s="1">
        <v>1140</v>
      </c>
      <c r="AQX1" s="1">
        <v>1141</v>
      </c>
      <c r="AQY1" s="1">
        <v>1142</v>
      </c>
      <c r="AQZ1" s="1">
        <v>1143</v>
      </c>
      <c r="ARA1" s="1">
        <v>1144</v>
      </c>
      <c r="ARB1" s="1">
        <v>1145</v>
      </c>
      <c r="ARC1" s="1">
        <v>1146</v>
      </c>
      <c r="ARD1" s="1">
        <v>1147</v>
      </c>
      <c r="ARE1" s="1">
        <v>1148</v>
      </c>
      <c r="ARF1" s="1">
        <v>1149</v>
      </c>
      <c r="ARG1" s="1">
        <v>1150</v>
      </c>
      <c r="ARH1" s="1">
        <v>1151</v>
      </c>
      <c r="ARI1" s="1">
        <v>1152</v>
      </c>
      <c r="ARJ1" s="1">
        <v>1153</v>
      </c>
      <c r="ARK1" s="1">
        <v>1154</v>
      </c>
      <c r="ARL1" s="1">
        <v>1155</v>
      </c>
      <c r="ARM1" s="1">
        <v>1156</v>
      </c>
      <c r="ARN1" s="1">
        <v>1157</v>
      </c>
      <c r="ARO1" s="1">
        <v>1158</v>
      </c>
      <c r="ARP1" s="1">
        <v>1159</v>
      </c>
      <c r="ARQ1" s="1">
        <v>1160</v>
      </c>
      <c r="ARR1" s="1">
        <v>1161</v>
      </c>
      <c r="ARS1" s="1">
        <v>1162</v>
      </c>
      <c r="ART1" s="1">
        <v>1163</v>
      </c>
      <c r="ARU1" s="1">
        <v>1164</v>
      </c>
      <c r="ARV1" s="1">
        <v>1165</v>
      </c>
      <c r="ARW1" s="1">
        <v>1166</v>
      </c>
      <c r="ARX1" s="1">
        <v>1167</v>
      </c>
      <c r="ARY1" s="1">
        <v>1168</v>
      </c>
      <c r="ARZ1" s="1">
        <v>1169</v>
      </c>
      <c r="ASA1" s="1">
        <v>1170</v>
      </c>
      <c r="ASB1" s="1">
        <v>1171</v>
      </c>
      <c r="ASC1" s="1">
        <v>1172</v>
      </c>
      <c r="ASD1" s="1">
        <v>1173</v>
      </c>
      <c r="ASE1" s="1">
        <v>1174</v>
      </c>
      <c r="ASF1" s="1">
        <v>1175</v>
      </c>
      <c r="ASG1" s="1">
        <v>1176</v>
      </c>
      <c r="ASH1" s="1">
        <v>1177</v>
      </c>
      <c r="ASI1" s="1">
        <v>1178</v>
      </c>
      <c r="ASJ1" s="1">
        <v>1179</v>
      </c>
      <c r="ASK1" s="1">
        <v>1180</v>
      </c>
      <c r="ASL1" s="1">
        <v>1181</v>
      </c>
      <c r="ASM1" s="1">
        <v>1182</v>
      </c>
      <c r="ASN1" s="1">
        <v>1183</v>
      </c>
      <c r="ASO1" s="1">
        <v>1184</v>
      </c>
      <c r="ASP1" s="1">
        <v>1185</v>
      </c>
      <c r="ASQ1" s="1">
        <v>1186</v>
      </c>
      <c r="ASR1" s="1">
        <v>1187</v>
      </c>
      <c r="ASS1" s="1">
        <v>1188</v>
      </c>
      <c r="AST1" s="1">
        <v>1189</v>
      </c>
      <c r="ASU1" s="1">
        <v>1190</v>
      </c>
      <c r="ASV1" s="1">
        <v>1191</v>
      </c>
      <c r="ASW1" s="1">
        <v>1192</v>
      </c>
      <c r="ASX1" s="1">
        <v>1193</v>
      </c>
      <c r="ASY1" s="1">
        <v>1194</v>
      </c>
      <c r="ASZ1" s="1">
        <v>1195</v>
      </c>
      <c r="ATA1" s="1">
        <v>1196</v>
      </c>
      <c r="ATB1" s="1">
        <v>1197</v>
      </c>
      <c r="ATC1" s="1">
        <v>1198</v>
      </c>
      <c r="ATD1" s="1">
        <v>1199</v>
      </c>
      <c r="ATE1" s="1">
        <v>1200</v>
      </c>
      <c r="ATF1" s="1">
        <v>1201</v>
      </c>
      <c r="ATG1" s="1">
        <v>1202</v>
      </c>
      <c r="ATH1" s="1">
        <v>1203</v>
      </c>
      <c r="ATI1" s="1">
        <v>1204</v>
      </c>
      <c r="ATJ1" s="1">
        <v>1205</v>
      </c>
      <c r="ATK1" s="1">
        <v>1206</v>
      </c>
      <c r="ATL1" s="1">
        <v>1207</v>
      </c>
      <c r="ATM1" s="1">
        <v>1208</v>
      </c>
      <c r="ATN1" s="1">
        <v>1209</v>
      </c>
      <c r="ATO1" s="1">
        <v>1210</v>
      </c>
      <c r="ATP1" s="1">
        <v>1211</v>
      </c>
      <c r="ATQ1" s="1">
        <v>1212</v>
      </c>
      <c r="ATR1" s="1">
        <v>1213</v>
      </c>
      <c r="ATS1" s="1">
        <v>1214</v>
      </c>
      <c r="ATT1" s="1">
        <v>1215</v>
      </c>
      <c r="ATU1" s="1">
        <v>1216</v>
      </c>
      <c r="ATV1" s="1">
        <v>1217</v>
      </c>
      <c r="ATW1" s="1">
        <v>1218</v>
      </c>
      <c r="ATX1" s="1">
        <v>1219</v>
      </c>
      <c r="ATY1" s="1">
        <v>1220</v>
      </c>
      <c r="ATZ1" s="1">
        <v>1221</v>
      </c>
      <c r="AUA1" s="1">
        <v>1222</v>
      </c>
      <c r="AUB1" s="1">
        <v>1223</v>
      </c>
      <c r="AUC1" s="1">
        <v>1224</v>
      </c>
      <c r="AUD1" s="1">
        <v>1225</v>
      </c>
      <c r="AUE1" s="1">
        <v>1226</v>
      </c>
      <c r="AUF1" s="1">
        <v>1227</v>
      </c>
      <c r="AUG1" s="1">
        <v>1228</v>
      </c>
      <c r="AUH1" s="1">
        <v>1229</v>
      </c>
      <c r="AUI1" s="1">
        <v>1230</v>
      </c>
      <c r="AUJ1" s="1">
        <v>1231</v>
      </c>
      <c r="AUK1" s="1">
        <v>1232</v>
      </c>
      <c r="AUL1" s="1">
        <v>1233</v>
      </c>
      <c r="AUM1" s="1">
        <v>1234</v>
      </c>
      <c r="AUN1" s="1">
        <v>1235</v>
      </c>
      <c r="AUO1" s="1">
        <v>1236</v>
      </c>
      <c r="AUP1" s="1">
        <v>1237</v>
      </c>
      <c r="AUQ1" s="1">
        <v>1238</v>
      </c>
      <c r="AUR1" s="1">
        <v>1239</v>
      </c>
      <c r="AUS1" s="1">
        <v>1240</v>
      </c>
      <c r="AUT1" s="1">
        <v>1241</v>
      </c>
      <c r="AUU1" s="1">
        <v>1242</v>
      </c>
      <c r="AUV1" s="1">
        <v>1243</v>
      </c>
      <c r="AUW1" s="1">
        <v>1244</v>
      </c>
      <c r="AUX1" s="1">
        <v>1245</v>
      </c>
      <c r="AUY1" s="1">
        <v>1246</v>
      </c>
      <c r="AUZ1" s="1">
        <v>1247</v>
      </c>
      <c r="AVA1" s="1">
        <v>1248</v>
      </c>
      <c r="AVB1" s="1">
        <v>1249</v>
      </c>
      <c r="AVC1" s="1">
        <v>1250</v>
      </c>
      <c r="AVD1" s="1">
        <v>1251</v>
      </c>
      <c r="AVE1" s="1">
        <v>1252</v>
      </c>
      <c r="AVF1" s="1">
        <v>1253</v>
      </c>
      <c r="AVG1" s="1">
        <v>1254</v>
      </c>
      <c r="AVH1" s="1">
        <v>1255</v>
      </c>
      <c r="AVI1" s="1">
        <v>1256</v>
      </c>
      <c r="AVJ1" s="1">
        <v>1257</v>
      </c>
      <c r="AVK1" s="1">
        <v>1258</v>
      </c>
      <c r="AVL1" s="1">
        <v>1259</v>
      </c>
      <c r="AVM1" s="1">
        <v>1260</v>
      </c>
      <c r="AVN1" s="1">
        <v>1261</v>
      </c>
      <c r="AVO1" s="1">
        <v>1262</v>
      </c>
      <c r="AVP1" s="1">
        <v>1263</v>
      </c>
      <c r="AVQ1" s="1">
        <v>1264</v>
      </c>
      <c r="AVR1" s="1">
        <v>1265</v>
      </c>
      <c r="AVS1" s="1">
        <v>1266</v>
      </c>
      <c r="AVT1" s="1">
        <v>1267</v>
      </c>
      <c r="AVU1" s="1">
        <v>1268</v>
      </c>
      <c r="AVV1" s="1">
        <v>1269</v>
      </c>
      <c r="AVW1" s="1">
        <v>1270</v>
      </c>
      <c r="AVX1" s="1">
        <v>1271</v>
      </c>
      <c r="AVY1" s="1">
        <v>1272</v>
      </c>
      <c r="AVZ1" s="1">
        <v>1273</v>
      </c>
      <c r="AWA1" s="1">
        <v>1274</v>
      </c>
      <c r="AWB1" s="1">
        <v>1275</v>
      </c>
      <c r="AWC1" s="1">
        <v>1276</v>
      </c>
      <c r="AWD1" s="1">
        <v>1277</v>
      </c>
      <c r="AWE1" s="1">
        <v>1278</v>
      </c>
      <c r="AWF1" s="1">
        <v>1279</v>
      </c>
      <c r="AWG1" s="1">
        <v>1280</v>
      </c>
      <c r="AWH1" s="1">
        <v>1281</v>
      </c>
      <c r="AWI1" s="1">
        <v>1282</v>
      </c>
      <c r="AWJ1" s="1">
        <v>1283</v>
      </c>
      <c r="AWK1" s="1">
        <v>1284</v>
      </c>
      <c r="AWL1" s="1">
        <v>1285</v>
      </c>
      <c r="AWM1" s="1">
        <v>1286</v>
      </c>
      <c r="AWN1" s="1">
        <v>1287</v>
      </c>
      <c r="AWO1" s="1">
        <v>1288</v>
      </c>
      <c r="AWP1" s="1">
        <v>1289</v>
      </c>
      <c r="AWQ1" s="1">
        <v>1290</v>
      </c>
      <c r="AWR1" s="1">
        <v>1291</v>
      </c>
      <c r="AWS1" s="1">
        <v>1292</v>
      </c>
      <c r="AWT1" s="1">
        <v>1293</v>
      </c>
      <c r="AWU1" s="1">
        <v>1294</v>
      </c>
      <c r="AWV1" s="1">
        <v>1295</v>
      </c>
      <c r="AWW1" s="1">
        <v>1296</v>
      </c>
      <c r="AWX1" s="1">
        <v>1297</v>
      </c>
      <c r="AWY1" s="1">
        <v>1298</v>
      </c>
      <c r="AWZ1" s="1">
        <v>1299</v>
      </c>
      <c r="AXA1" s="1">
        <v>1300</v>
      </c>
      <c r="AXB1" s="1">
        <v>1301</v>
      </c>
      <c r="AXC1" s="1">
        <v>1302</v>
      </c>
      <c r="AXD1" s="1">
        <v>1303</v>
      </c>
      <c r="AXE1" s="1">
        <v>1304</v>
      </c>
      <c r="AXF1" s="1">
        <v>1305</v>
      </c>
      <c r="AXG1" s="1">
        <v>1306</v>
      </c>
      <c r="AXH1" s="1">
        <v>1307</v>
      </c>
      <c r="AXI1" s="1">
        <v>1308</v>
      </c>
      <c r="AXJ1" s="1">
        <v>1309</v>
      </c>
      <c r="AXK1" s="1">
        <v>1310</v>
      </c>
      <c r="AXL1" s="1">
        <v>1311</v>
      </c>
      <c r="AXM1" s="1">
        <v>1312</v>
      </c>
      <c r="AXN1" s="1">
        <v>1313</v>
      </c>
      <c r="AXO1" s="1">
        <v>1314</v>
      </c>
      <c r="AXP1" s="1">
        <v>1315</v>
      </c>
      <c r="AXQ1" s="1">
        <v>1316</v>
      </c>
      <c r="AXR1" s="1">
        <v>1317</v>
      </c>
      <c r="AXS1" s="1">
        <v>1318</v>
      </c>
      <c r="AXT1" s="1">
        <v>1319</v>
      </c>
      <c r="AXU1" s="1">
        <v>1320</v>
      </c>
      <c r="AXV1" s="1">
        <v>1321</v>
      </c>
      <c r="AXW1" s="1">
        <v>1322</v>
      </c>
      <c r="AXX1" s="1">
        <v>1323</v>
      </c>
      <c r="AXY1" s="1">
        <v>1324</v>
      </c>
      <c r="AXZ1" s="1">
        <v>1325</v>
      </c>
      <c r="AYA1" s="1">
        <v>1326</v>
      </c>
      <c r="AYB1" s="1">
        <v>1327</v>
      </c>
      <c r="AYC1" s="1">
        <v>1328</v>
      </c>
      <c r="AYD1" s="1">
        <v>1329</v>
      </c>
      <c r="AYE1" s="1">
        <v>1330</v>
      </c>
      <c r="AYF1" s="1">
        <v>1331</v>
      </c>
      <c r="AYG1" s="1">
        <v>1332</v>
      </c>
      <c r="AYH1" s="1">
        <v>1333</v>
      </c>
      <c r="AYI1" s="1">
        <v>1334</v>
      </c>
      <c r="AYJ1" s="1">
        <v>1335</v>
      </c>
      <c r="AYK1" s="1">
        <v>1336</v>
      </c>
      <c r="AYL1" s="1">
        <v>1337</v>
      </c>
      <c r="AYM1" s="1">
        <v>1338</v>
      </c>
      <c r="AYN1" s="1">
        <v>1339</v>
      </c>
      <c r="AYO1" s="1">
        <v>1340</v>
      </c>
      <c r="AYP1" s="1">
        <v>1341</v>
      </c>
      <c r="AYQ1" s="1">
        <v>1342</v>
      </c>
      <c r="AYR1" s="1">
        <v>1343</v>
      </c>
      <c r="AYS1" s="1">
        <v>1344</v>
      </c>
      <c r="AYT1" s="1">
        <v>1345</v>
      </c>
      <c r="AYU1" s="1">
        <v>1346</v>
      </c>
      <c r="AYV1" s="1">
        <v>1347</v>
      </c>
      <c r="AYW1" s="1">
        <v>1348</v>
      </c>
      <c r="AYX1" s="1">
        <v>1349</v>
      </c>
      <c r="AYY1" s="1">
        <v>1350</v>
      </c>
      <c r="AYZ1" s="1">
        <v>1351</v>
      </c>
      <c r="AZA1" s="1">
        <v>1352</v>
      </c>
      <c r="AZB1" s="1">
        <v>1353</v>
      </c>
      <c r="AZC1" s="1">
        <v>1354</v>
      </c>
      <c r="AZD1" s="1">
        <v>1355</v>
      </c>
      <c r="AZE1" s="1">
        <v>1356</v>
      </c>
      <c r="AZF1" s="1">
        <v>1357</v>
      </c>
      <c r="AZG1" s="1">
        <v>1358</v>
      </c>
      <c r="AZH1" s="1">
        <v>1359</v>
      </c>
      <c r="AZI1" s="1">
        <v>1360</v>
      </c>
      <c r="AZJ1" s="1">
        <v>1361</v>
      </c>
      <c r="AZK1" s="1">
        <v>1362</v>
      </c>
      <c r="AZL1" s="1">
        <v>1363</v>
      </c>
      <c r="AZM1" s="1">
        <v>1364</v>
      </c>
      <c r="AZN1" s="1">
        <v>1365</v>
      </c>
      <c r="AZO1" s="1">
        <v>1366</v>
      </c>
      <c r="AZP1" s="1">
        <v>1367</v>
      </c>
      <c r="AZQ1" s="1">
        <v>1368</v>
      </c>
      <c r="AZR1" s="1">
        <v>1369</v>
      </c>
      <c r="AZS1" s="1">
        <v>1370</v>
      </c>
      <c r="AZT1" s="1">
        <v>1371</v>
      </c>
      <c r="AZU1" s="1">
        <v>1372</v>
      </c>
      <c r="AZV1" s="1">
        <v>1373</v>
      </c>
      <c r="AZW1" s="1">
        <v>1374</v>
      </c>
      <c r="AZX1" s="1">
        <v>1375</v>
      </c>
      <c r="AZY1" s="1">
        <v>1376</v>
      </c>
      <c r="AZZ1" s="1">
        <v>1377</v>
      </c>
      <c r="BAA1" s="1">
        <v>1378</v>
      </c>
      <c r="BAB1" s="1">
        <v>1379</v>
      </c>
      <c r="BAC1" s="1">
        <v>1380</v>
      </c>
      <c r="BAD1" s="1">
        <v>1381</v>
      </c>
      <c r="BAE1" s="1">
        <v>1382</v>
      </c>
      <c r="BAF1" s="1">
        <v>1383</v>
      </c>
      <c r="BAG1" s="1">
        <v>1384</v>
      </c>
      <c r="BAH1" s="1">
        <v>1385</v>
      </c>
      <c r="BAI1" s="1">
        <v>1386</v>
      </c>
      <c r="BAJ1" s="1">
        <v>1387</v>
      </c>
      <c r="BAK1" s="1">
        <v>1388</v>
      </c>
      <c r="BAL1" s="1">
        <v>1389</v>
      </c>
      <c r="BAM1" s="1">
        <v>1390</v>
      </c>
      <c r="BAN1" s="1">
        <v>1391</v>
      </c>
      <c r="BAO1" s="1">
        <v>1392</v>
      </c>
      <c r="BAP1" s="1">
        <v>1393</v>
      </c>
      <c r="BAQ1" s="1">
        <v>1394</v>
      </c>
      <c r="BAR1" s="1">
        <v>1395</v>
      </c>
      <c r="BAS1" s="1">
        <v>1396</v>
      </c>
      <c r="BAT1" s="1">
        <v>1397</v>
      </c>
      <c r="BAU1" s="1">
        <v>1398</v>
      </c>
      <c r="BAV1" s="1">
        <v>1399</v>
      </c>
      <c r="BAW1" s="1">
        <v>1400</v>
      </c>
      <c r="BAX1" s="1">
        <v>1401</v>
      </c>
      <c r="BAY1" s="1">
        <v>1402</v>
      </c>
      <c r="BAZ1" s="1">
        <v>1403</v>
      </c>
      <c r="BBA1" s="1">
        <v>1404</v>
      </c>
      <c r="BBB1" s="1">
        <v>1405</v>
      </c>
      <c r="BBC1" s="1">
        <v>1406</v>
      </c>
      <c r="BBD1" s="1">
        <v>1407</v>
      </c>
      <c r="BBE1" s="1">
        <v>1408</v>
      </c>
      <c r="BBF1" s="1">
        <v>1409</v>
      </c>
      <c r="BBG1" s="1">
        <v>1410</v>
      </c>
      <c r="BBH1" s="1">
        <v>1411</v>
      </c>
      <c r="BBI1" s="1">
        <v>1412</v>
      </c>
      <c r="BBJ1" s="1">
        <v>1413</v>
      </c>
      <c r="BBK1" s="1">
        <v>1414</v>
      </c>
      <c r="BBL1" s="1">
        <v>1415</v>
      </c>
      <c r="BBM1" s="1">
        <v>1416</v>
      </c>
      <c r="BBN1" s="1">
        <v>1417</v>
      </c>
      <c r="BBO1" s="1">
        <v>1418</v>
      </c>
      <c r="BBP1" s="1">
        <v>1419</v>
      </c>
      <c r="BBQ1" s="1">
        <v>1420</v>
      </c>
      <c r="BBR1" s="1">
        <v>1421</v>
      </c>
      <c r="BBS1" s="1">
        <v>1422</v>
      </c>
      <c r="BBT1" s="1">
        <v>1423</v>
      </c>
      <c r="BBU1" s="1">
        <v>1424</v>
      </c>
      <c r="BBV1" s="1">
        <v>1425</v>
      </c>
      <c r="BBW1" s="1">
        <v>1426</v>
      </c>
      <c r="BBX1" s="1">
        <v>1427</v>
      </c>
      <c r="BBY1" s="1">
        <v>1428</v>
      </c>
      <c r="BBZ1" s="1">
        <v>1429</v>
      </c>
      <c r="BCA1" s="1">
        <v>1430</v>
      </c>
      <c r="BCB1" s="1">
        <v>1431</v>
      </c>
      <c r="BCC1" s="1">
        <v>1432</v>
      </c>
      <c r="BCD1" s="1">
        <v>1433</v>
      </c>
      <c r="BCE1" s="1">
        <v>1434</v>
      </c>
      <c r="BCF1" s="1">
        <v>1435</v>
      </c>
      <c r="BCG1" s="1">
        <v>1436</v>
      </c>
      <c r="BCH1" s="1">
        <v>1437</v>
      </c>
      <c r="BCI1" s="1">
        <v>1438</v>
      </c>
      <c r="BCJ1" s="1">
        <v>1439</v>
      </c>
      <c r="BCK1" s="1">
        <v>1440</v>
      </c>
      <c r="BCL1" s="1">
        <v>1441</v>
      </c>
      <c r="BCM1" s="1">
        <v>1442</v>
      </c>
      <c r="BCN1" s="1">
        <v>1443</v>
      </c>
      <c r="BCO1" s="1">
        <v>1444</v>
      </c>
      <c r="BCP1" s="1">
        <v>1445</v>
      </c>
      <c r="BCQ1" s="1">
        <v>1446</v>
      </c>
      <c r="BCR1" s="1">
        <v>1447</v>
      </c>
      <c r="BCS1" s="1">
        <v>1448</v>
      </c>
      <c r="BCT1" s="1">
        <v>1449</v>
      </c>
      <c r="BCU1" s="1">
        <v>1450</v>
      </c>
      <c r="BCV1" s="1">
        <v>1451</v>
      </c>
      <c r="BCW1" s="1">
        <v>1452</v>
      </c>
      <c r="BCX1" s="1">
        <v>1453</v>
      </c>
      <c r="BCY1" s="1">
        <v>1454</v>
      </c>
      <c r="BCZ1" s="1">
        <v>1455</v>
      </c>
      <c r="BDA1" s="1">
        <v>1456</v>
      </c>
      <c r="BDB1" s="1">
        <v>1457</v>
      </c>
      <c r="BDC1" s="1">
        <v>1458</v>
      </c>
      <c r="BDD1" s="1">
        <v>1459</v>
      </c>
      <c r="BDE1" s="1">
        <v>1460</v>
      </c>
      <c r="BDF1" s="1">
        <v>1461</v>
      </c>
      <c r="BDG1" s="1">
        <v>1462</v>
      </c>
      <c r="BDH1" s="1">
        <v>1463</v>
      </c>
      <c r="BDI1" s="1">
        <v>1464</v>
      </c>
      <c r="BDJ1" s="1">
        <v>1465</v>
      </c>
      <c r="BDK1" s="1">
        <v>1466</v>
      </c>
      <c r="BDL1" s="1">
        <v>1467</v>
      </c>
      <c r="BDM1" s="1">
        <v>1468</v>
      </c>
      <c r="BDN1" s="1">
        <v>1469</v>
      </c>
      <c r="BDO1" s="1">
        <v>1470</v>
      </c>
      <c r="BDP1" s="1">
        <v>1471</v>
      </c>
      <c r="BDQ1" s="1">
        <v>1472</v>
      </c>
      <c r="BDR1" s="1">
        <v>1473</v>
      </c>
      <c r="BDS1" s="1">
        <v>1474</v>
      </c>
      <c r="BDT1" s="1">
        <v>1475</v>
      </c>
      <c r="BDU1" s="1">
        <v>1476</v>
      </c>
      <c r="BDV1" s="1">
        <v>1477</v>
      </c>
      <c r="BDW1" s="1">
        <v>1478</v>
      </c>
      <c r="BDX1" s="1">
        <v>1479</v>
      </c>
      <c r="BDY1" s="1">
        <v>1480</v>
      </c>
      <c r="BDZ1" s="1">
        <v>1481</v>
      </c>
      <c r="BEA1" s="1">
        <v>1482</v>
      </c>
      <c r="BEB1" s="1">
        <v>1483</v>
      </c>
      <c r="BEC1" s="1">
        <v>1484</v>
      </c>
      <c r="BED1" s="1">
        <v>1485</v>
      </c>
      <c r="BEE1" s="1">
        <v>1486</v>
      </c>
      <c r="BEF1" s="1">
        <v>1487</v>
      </c>
      <c r="BEG1" s="1">
        <v>1488</v>
      </c>
    </row>
    <row r="2" spans="1:1489" x14ac:dyDescent="0.25">
      <c r="A2" s="3" t="s">
        <v>12</v>
      </c>
      <c r="B2" s="20">
        <v>25</v>
      </c>
      <c r="C2" s="20">
        <v>26</v>
      </c>
      <c r="D2" s="20">
        <v>26</v>
      </c>
      <c r="E2" s="1">
        <v>25</v>
      </c>
      <c r="F2" s="1">
        <v>25</v>
      </c>
      <c r="G2" s="21">
        <v>23</v>
      </c>
      <c r="H2" s="21">
        <v>26</v>
      </c>
      <c r="I2" s="20">
        <v>26</v>
      </c>
      <c r="J2" s="1">
        <v>29</v>
      </c>
      <c r="K2" s="20">
        <v>26</v>
      </c>
      <c r="L2" s="20">
        <v>25</v>
      </c>
      <c r="M2" s="1">
        <v>30</v>
      </c>
      <c r="N2" s="1">
        <v>26</v>
      </c>
      <c r="O2" s="20">
        <v>27</v>
      </c>
      <c r="P2" s="1">
        <v>30</v>
      </c>
      <c r="Q2" s="1">
        <v>23</v>
      </c>
      <c r="R2" s="1">
        <v>28</v>
      </c>
      <c r="S2" s="1">
        <v>24</v>
      </c>
      <c r="T2" s="1">
        <v>22</v>
      </c>
      <c r="U2" s="1">
        <v>24</v>
      </c>
      <c r="V2" s="1">
        <v>28</v>
      </c>
      <c r="W2" s="1">
        <v>28</v>
      </c>
      <c r="X2" s="1">
        <v>28</v>
      </c>
      <c r="Y2" s="1">
        <v>25</v>
      </c>
      <c r="Z2" s="20">
        <v>28</v>
      </c>
      <c r="AA2" s="1">
        <v>27</v>
      </c>
      <c r="AB2" s="1">
        <v>25</v>
      </c>
      <c r="AC2" s="1">
        <v>28</v>
      </c>
      <c r="AD2" s="1">
        <v>27</v>
      </c>
      <c r="AE2" s="20">
        <v>25</v>
      </c>
      <c r="AF2" s="1">
        <v>26</v>
      </c>
      <c r="AG2" s="1">
        <v>28</v>
      </c>
      <c r="AH2" s="20">
        <v>24</v>
      </c>
      <c r="AI2" s="1">
        <v>25</v>
      </c>
      <c r="AJ2" s="21">
        <v>18</v>
      </c>
      <c r="AK2" s="1">
        <v>25</v>
      </c>
      <c r="AL2" s="1">
        <v>25</v>
      </c>
      <c r="AM2" s="1">
        <v>26</v>
      </c>
      <c r="AN2" s="1">
        <v>26</v>
      </c>
      <c r="AO2" s="1">
        <v>26</v>
      </c>
      <c r="AP2" s="20">
        <v>24</v>
      </c>
      <c r="AQ2" s="1">
        <v>30</v>
      </c>
      <c r="AR2" s="1">
        <v>30</v>
      </c>
      <c r="AS2" s="1">
        <v>24</v>
      </c>
      <c r="AT2" s="20">
        <v>25</v>
      </c>
      <c r="AU2" s="1">
        <v>30</v>
      </c>
      <c r="AV2" s="1">
        <v>30</v>
      </c>
      <c r="AW2" s="20">
        <v>24</v>
      </c>
      <c r="AX2" s="20">
        <v>24</v>
      </c>
      <c r="AY2" s="1">
        <v>30</v>
      </c>
      <c r="AZ2" s="1">
        <v>30</v>
      </c>
      <c r="BA2" s="1">
        <v>29</v>
      </c>
      <c r="BB2" s="1">
        <v>25</v>
      </c>
      <c r="BC2" s="1">
        <v>24</v>
      </c>
      <c r="BD2" s="1">
        <v>25</v>
      </c>
      <c r="BE2" s="1">
        <v>25</v>
      </c>
      <c r="BF2" s="1">
        <v>18</v>
      </c>
      <c r="BG2" s="1">
        <v>27</v>
      </c>
      <c r="BH2" s="20">
        <v>29</v>
      </c>
      <c r="BI2" s="1">
        <v>25</v>
      </c>
      <c r="BJ2" s="1">
        <v>26</v>
      </c>
      <c r="BK2" s="1">
        <v>26</v>
      </c>
      <c r="BL2" s="1">
        <v>18</v>
      </c>
      <c r="BM2" s="1">
        <v>25</v>
      </c>
      <c r="BN2" s="1">
        <v>30</v>
      </c>
      <c r="BO2" s="1">
        <v>30</v>
      </c>
      <c r="BP2" s="1">
        <v>30</v>
      </c>
      <c r="BQ2" s="1">
        <v>30</v>
      </c>
      <c r="BR2" s="1">
        <v>26</v>
      </c>
      <c r="BS2" s="1">
        <v>25</v>
      </c>
      <c r="BT2" s="1">
        <v>19</v>
      </c>
      <c r="BU2" s="1">
        <v>26</v>
      </c>
      <c r="BV2" s="1">
        <v>25</v>
      </c>
      <c r="BW2" s="1">
        <v>30</v>
      </c>
      <c r="BX2" s="1">
        <v>30</v>
      </c>
      <c r="BY2" s="1">
        <v>30</v>
      </c>
      <c r="BZ2" s="1">
        <v>17</v>
      </c>
      <c r="CA2" s="1">
        <v>17</v>
      </c>
      <c r="CB2" s="1">
        <v>17</v>
      </c>
      <c r="CC2" s="1">
        <v>17</v>
      </c>
      <c r="CD2" s="1">
        <v>29</v>
      </c>
      <c r="CE2" s="1">
        <v>26</v>
      </c>
      <c r="CF2" s="1">
        <v>27</v>
      </c>
      <c r="CG2" s="1">
        <v>27</v>
      </c>
      <c r="CH2" s="1">
        <v>27</v>
      </c>
      <c r="CI2" s="1">
        <v>27</v>
      </c>
      <c r="CJ2" s="1">
        <v>27</v>
      </c>
      <c r="CK2" s="1">
        <v>27</v>
      </c>
      <c r="CL2" s="1">
        <v>27</v>
      </c>
      <c r="CM2" s="1">
        <v>27</v>
      </c>
      <c r="CN2" s="1">
        <v>28</v>
      </c>
      <c r="CO2" s="1">
        <v>30</v>
      </c>
      <c r="CP2" s="1">
        <v>17</v>
      </c>
      <c r="CQ2" s="1">
        <v>30</v>
      </c>
      <c r="CR2" s="1">
        <v>30</v>
      </c>
      <c r="CS2" s="1">
        <v>29</v>
      </c>
      <c r="CT2" s="1">
        <v>27</v>
      </c>
      <c r="CU2" s="1">
        <v>26</v>
      </c>
      <c r="CV2" s="1">
        <v>25</v>
      </c>
      <c r="CW2" s="1">
        <v>25</v>
      </c>
      <c r="CX2" s="1">
        <v>28</v>
      </c>
      <c r="CY2" s="1">
        <v>25</v>
      </c>
      <c r="CZ2" s="1">
        <v>23</v>
      </c>
      <c r="DA2" s="1">
        <v>30</v>
      </c>
      <c r="DB2" s="1">
        <v>30</v>
      </c>
      <c r="DC2" s="1">
        <v>24</v>
      </c>
      <c r="DD2" s="1">
        <v>25</v>
      </c>
      <c r="DE2" s="1">
        <v>30</v>
      </c>
      <c r="DF2" s="1">
        <v>17</v>
      </c>
      <c r="DG2" s="1">
        <v>29</v>
      </c>
      <c r="DH2" s="20">
        <v>30</v>
      </c>
      <c r="DI2" s="1">
        <v>29</v>
      </c>
      <c r="DJ2" s="1">
        <v>25</v>
      </c>
      <c r="DK2" s="1">
        <v>25</v>
      </c>
      <c r="DL2" s="1">
        <v>28</v>
      </c>
      <c r="DM2" s="1">
        <v>27</v>
      </c>
      <c r="DN2" s="1">
        <v>27</v>
      </c>
      <c r="DO2" s="1">
        <v>26</v>
      </c>
      <c r="DP2" s="1">
        <v>27</v>
      </c>
      <c r="DQ2" s="1">
        <v>25</v>
      </c>
      <c r="DR2" s="1">
        <v>27</v>
      </c>
      <c r="DS2" s="1">
        <v>30</v>
      </c>
      <c r="DT2" s="1">
        <v>26</v>
      </c>
      <c r="DU2" s="1">
        <v>26</v>
      </c>
      <c r="DV2" s="1">
        <v>25</v>
      </c>
      <c r="DW2" s="1">
        <v>25</v>
      </c>
      <c r="DX2" s="1">
        <v>24</v>
      </c>
      <c r="DY2" s="1">
        <v>26</v>
      </c>
      <c r="DZ2" s="1">
        <v>26</v>
      </c>
      <c r="EA2" s="1">
        <v>25</v>
      </c>
      <c r="EB2" s="1">
        <v>25</v>
      </c>
      <c r="EC2" s="1">
        <v>24</v>
      </c>
      <c r="ED2" s="1">
        <v>24</v>
      </c>
      <c r="EE2" s="1">
        <v>21</v>
      </c>
      <c r="EF2" s="1">
        <v>29</v>
      </c>
      <c r="EG2" s="1">
        <v>30</v>
      </c>
      <c r="EH2" s="1">
        <v>29</v>
      </c>
      <c r="EI2" s="1">
        <v>30</v>
      </c>
      <c r="EJ2" s="1">
        <v>26</v>
      </c>
      <c r="EK2" s="1">
        <v>20</v>
      </c>
      <c r="EL2" s="1">
        <v>18</v>
      </c>
      <c r="EM2" s="1">
        <v>30</v>
      </c>
      <c r="EN2" s="1">
        <v>30</v>
      </c>
      <c r="EO2" s="1">
        <v>27</v>
      </c>
      <c r="EP2" s="1">
        <v>27</v>
      </c>
      <c r="EQ2" s="1">
        <v>29</v>
      </c>
      <c r="ER2" s="1">
        <v>30</v>
      </c>
      <c r="ES2" s="1">
        <v>30</v>
      </c>
      <c r="ET2" s="1">
        <v>30</v>
      </c>
      <c r="EU2" s="1">
        <v>29</v>
      </c>
      <c r="EV2" s="1">
        <v>27</v>
      </c>
      <c r="EW2" s="1">
        <v>28</v>
      </c>
      <c r="EX2" s="1">
        <v>30</v>
      </c>
      <c r="EY2" s="1">
        <v>30</v>
      </c>
      <c r="EZ2" s="1">
        <v>23</v>
      </c>
      <c r="FA2" s="1">
        <v>25</v>
      </c>
      <c r="FB2" s="20">
        <v>23</v>
      </c>
      <c r="FC2" s="20">
        <v>25</v>
      </c>
      <c r="FD2" s="1">
        <v>28</v>
      </c>
      <c r="FE2" s="1">
        <v>27</v>
      </c>
      <c r="FF2" s="1">
        <v>30</v>
      </c>
      <c r="FG2" s="1">
        <v>30</v>
      </c>
      <c r="FH2" s="1">
        <v>30</v>
      </c>
      <c r="FI2" s="1">
        <v>25</v>
      </c>
      <c r="FJ2" s="1">
        <v>25</v>
      </c>
      <c r="FK2" s="20">
        <v>26</v>
      </c>
      <c r="FL2" s="1">
        <v>28</v>
      </c>
      <c r="FM2" s="1">
        <v>25</v>
      </c>
      <c r="FN2" s="1">
        <v>28</v>
      </c>
      <c r="FO2" s="1">
        <v>30</v>
      </c>
      <c r="FP2" s="20">
        <v>21</v>
      </c>
      <c r="FQ2" s="20">
        <v>24</v>
      </c>
      <c r="FR2" s="1">
        <v>21</v>
      </c>
      <c r="FS2" s="20">
        <v>23</v>
      </c>
      <c r="FT2" s="20">
        <v>30</v>
      </c>
      <c r="FU2" s="1">
        <v>21</v>
      </c>
      <c r="FV2" s="1">
        <v>30</v>
      </c>
      <c r="FW2" s="1">
        <v>30</v>
      </c>
      <c r="FX2" s="20">
        <v>30</v>
      </c>
      <c r="FY2" s="20">
        <v>30</v>
      </c>
      <c r="FZ2" s="20">
        <v>30</v>
      </c>
      <c r="GA2" s="1">
        <v>30</v>
      </c>
      <c r="GB2" s="1">
        <v>23</v>
      </c>
      <c r="GC2" s="1">
        <v>23</v>
      </c>
      <c r="GD2" s="1">
        <v>24</v>
      </c>
      <c r="GE2" s="1">
        <v>24</v>
      </c>
      <c r="GF2" s="1">
        <v>22</v>
      </c>
      <c r="GG2" s="1">
        <v>20</v>
      </c>
      <c r="GH2" s="1">
        <v>30</v>
      </c>
      <c r="GI2" s="1">
        <v>30</v>
      </c>
      <c r="GJ2" s="1">
        <v>30</v>
      </c>
      <c r="GK2" s="1">
        <v>24</v>
      </c>
      <c r="GL2" s="1">
        <v>24</v>
      </c>
      <c r="GM2" s="1">
        <v>23</v>
      </c>
      <c r="GN2" s="1">
        <v>25</v>
      </c>
      <c r="GO2" s="1">
        <v>23</v>
      </c>
      <c r="GP2" s="1">
        <v>24</v>
      </c>
      <c r="GQ2" s="1">
        <v>23</v>
      </c>
      <c r="GR2" s="1">
        <v>24</v>
      </c>
      <c r="GS2" s="1">
        <v>25</v>
      </c>
      <c r="GT2" s="1">
        <v>30</v>
      </c>
      <c r="GU2" s="1">
        <v>23</v>
      </c>
      <c r="GV2" s="1">
        <v>24</v>
      </c>
      <c r="GW2" s="1">
        <v>30</v>
      </c>
      <c r="GX2" s="1">
        <v>30</v>
      </c>
      <c r="GY2" s="1">
        <v>29</v>
      </c>
      <c r="GZ2" s="1">
        <v>30</v>
      </c>
      <c r="HA2" s="1">
        <v>30</v>
      </c>
      <c r="HB2" s="20">
        <v>22</v>
      </c>
      <c r="HC2" s="1">
        <v>30</v>
      </c>
      <c r="HD2" s="1">
        <v>30</v>
      </c>
      <c r="HE2" s="20">
        <v>30</v>
      </c>
      <c r="HF2" s="20">
        <v>30</v>
      </c>
      <c r="HG2" s="1">
        <v>26</v>
      </c>
      <c r="HH2" s="1">
        <v>29</v>
      </c>
      <c r="HI2" s="1">
        <v>30</v>
      </c>
      <c r="HJ2" s="1">
        <v>30</v>
      </c>
      <c r="HK2" s="1">
        <v>30</v>
      </c>
      <c r="HL2" s="1">
        <v>30</v>
      </c>
      <c r="HM2" s="1">
        <v>30</v>
      </c>
      <c r="HN2" s="1">
        <v>30</v>
      </c>
      <c r="HO2" s="1">
        <v>29</v>
      </c>
      <c r="HP2" s="1">
        <v>30</v>
      </c>
      <c r="HQ2" s="1">
        <v>24</v>
      </c>
      <c r="HR2" s="1">
        <v>30</v>
      </c>
      <c r="HS2" s="1">
        <v>28</v>
      </c>
      <c r="HT2" s="1">
        <v>29</v>
      </c>
      <c r="HU2" s="1">
        <v>30</v>
      </c>
      <c r="HV2" s="1">
        <v>27</v>
      </c>
      <c r="HW2" s="1">
        <v>30</v>
      </c>
      <c r="HX2" s="1">
        <v>30</v>
      </c>
      <c r="HY2" s="1">
        <v>30</v>
      </c>
      <c r="HZ2" s="1">
        <v>30</v>
      </c>
      <c r="IA2" s="20">
        <v>25</v>
      </c>
      <c r="IB2" s="20">
        <v>24</v>
      </c>
      <c r="IC2" s="1">
        <v>30</v>
      </c>
      <c r="ID2" s="1">
        <v>30</v>
      </c>
      <c r="IE2" s="1">
        <v>23</v>
      </c>
      <c r="IF2" s="1">
        <v>25</v>
      </c>
      <c r="IG2" s="1">
        <v>25</v>
      </c>
      <c r="IH2" s="1">
        <v>26</v>
      </c>
      <c r="II2" s="1">
        <v>25</v>
      </c>
      <c r="IJ2" s="1">
        <v>26</v>
      </c>
      <c r="IK2" s="1">
        <v>30</v>
      </c>
      <c r="IL2" s="1">
        <v>25</v>
      </c>
      <c r="IM2" s="1">
        <v>30</v>
      </c>
      <c r="IN2" s="1">
        <v>26</v>
      </c>
      <c r="IO2" s="1">
        <v>26</v>
      </c>
      <c r="IP2" s="1">
        <v>26</v>
      </c>
      <c r="IQ2" s="1">
        <v>25</v>
      </c>
      <c r="IR2" s="1">
        <v>25</v>
      </c>
      <c r="IS2" s="1">
        <v>25</v>
      </c>
      <c r="IT2" s="1">
        <v>25</v>
      </c>
      <c r="IU2" s="1">
        <v>25</v>
      </c>
      <c r="IV2" s="1">
        <v>26</v>
      </c>
      <c r="IW2" s="1">
        <v>26</v>
      </c>
      <c r="IX2" s="1">
        <v>26</v>
      </c>
      <c r="IY2" s="1">
        <v>30</v>
      </c>
      <c r="IZ2" s="1">
        <v>28</v>
      </c>
      <c r="JA2" s="1">
        <v>23</v>
      </c>
      <c r="JB2" s="1">
        <v>29</v>
      </c>
      <c r="JC2" s="1">
        <v>30</v>
      </c>
      <c r="JD2" s="1">
        <v>29</v>
      </c>
      <c r="JE2" s="1">
        <v>25</v>
      </c>
      <c r="JF2" s="1">
        <v>26</v>
      </c>
      <c r="JG2" s="1">
        <v>24</v>
      </c>
      <c r="JH2" s="1">
        <v>30</v>
      </c>
      <c r="JI2" s="1">
        <v>30</v>
      </c>
      <c r="JJ2" s="1">
        <v>22</v>
      </c>
      <c r="JK2" s="1">
        <v>25</v>
      </c>
      <c r="JL2" s="1">
        <v>26</v>
      </c>
      <c r="JM2" s="1">
        <v>30</v>
      </c>
      <c r="JN2" s="1">
        <v>30</v>
      </c>
      <c r="JO2" s="1">
        <v>30</v>
      </c>
      <c r="JP2" s="1">
        <v>27</v>
      </c>
      <c r="JQ2" s="1">
        <v>30</v>
      </c>
      <c r="JR2" s="1">
        <v>30</v>
      </c>
      <c r="JS2" s="1">
        <v>30</v>
      </c>
      <c r="JT2" s="1">
        <v>30</v>
      </c>
      <c r="JU2" s="1">
        <v>22</v>
      </c>
      <c r="JV2" s="20">
        <v>22</v>
      </c>
      <c r="JW2" s="1">
        <v>30</v>
      </c>
      <c r="JX2" s="1">
        <v>30</v>
      </c>
      <c r="JY2" s="1">
        <v>26</v>
      </c>
      <c r="JZ2" s="1">
        <v>28</v>
      </c>
      <c r="KA2" s="1">
        <v>30</v>
      </c>
      <c r="KB2" s="1">
        <v>30</v>
      </c>
      <c r="KC2" s="1">
        <v>25</v>
      </c>
      <c r="KD2" s="1">
        <v>26</v>
      </c>
      <c r="KE2" s="1">
        <v>30</v>
      </c>
      <c r="KF2" s="1">
        <v>30</v>
      </c>
      <c r="KG2" s="1">
        <v>30</v>
      </c>
      <c r="KH2" s="1">
        <v>30</v>
      </c>
      <c r="KI2" s="1">
        <v>29</v>
      </c>
      <c r="KJ2" s="1">
        <v>26</v>
      </c>
      <c r="KK2" s="1">
        <v>24</v>
      </c>
      <c r="KL2" s="1">
        <v>24</v>
      </c>
      <c r="KM2" s="1">
        <v>22</v>
      </c>
      <c r="KN2" s="1">
        <v>25</v>
      </c>
      <c r="KO2" s="1">
        <v>25</v>
      </c>
      <c r="KP2" s="1">
        <v>23</v>
      </c>
      <c r="KQ2" s="1">
        <v>23</v>
      </c>
      <c r="KR2" s="20">
        <v>30</v>
      </c>
      <c r="KS2" s="1">
        <v>30</v>
      </c>
      <c r="KT2" s="1">
        <v>25</v>
      </c>
      <c r="KU2" s="1">
        <v>26</v>
      </c>
      <c r="KV2" s="1">
        <v>24</v>
      </c>
      <c r="KW2" s="1">
        <v>29</v>
      </c>
      <c r="KX2" s="1">
        <v>26</v>
      </c>
      <c r="KY2" s="1">
        <v>30</v>
      </c>
      <c r="KZ2" s="1">
        <v>22</v>
      </c>
      <c r="LA2" s="1">
        <v>21</v>
      </c>
      <c r="LB2" s="1">
        <v>26</v>
      </c>
      <c r="LC2" s="1">
        <v>26</v>
      </c>
      <c r="LD2" s="1">
        <v>30</v>
      </c>
      <c r="LE2" s="20">
        <v>25</v>
      </c>
      <c r="LF2" s="20">
        <v>30</v>
      </c>
      <c r="LG2" s="1">
        <v>30</v>
      </c>
      <c r="LH2" s="1">
        <v>26</v>
      </c>
      <c r="LI2" s="1">
        <v>30</v>
      </c>
      <c r="LJ2" s="1">
        <v>24</v>
      </c>
      <c r="LK2" s="1">
        <v>25</v>
      </c>
      <c r="LL2" s="1">
        <v>30</v>
      </c>
      <c r="LM2" s="1">
        <v>30</v>
      </c>
      <c r="LN2" s="1">
        <v>30</v>
      </c>
      <c r="LO2" s="1">
        <v>30</v>
      </c>
      <c r="LP2" s="1">
        <v>30</v>
      </c>
      <c r="LQ2" s="1">
        <v>30</v>
      </c>
      <c r="LR2" s="1">
        <v>29</v>
      </c>
      <c r="LS2" s="1">
        <v>25</v>
      </c>
      <c r="LT2" s="1">
        <v>23</v>
      </c>
      <c r="LU2" s="20">
        <v>26</v>
      </c>
      <c r="LV2" s="20">
        <v>22</v>
      </c>
      <c r="LW2" s="1">
        <v>27</v>
      </c>
      <c r="LX2" s="1">
        <v>30</v>
      </c>
      <c r="LY2" s="1">
        <v>30</v>
      </c>
      <c r="LZ2" s="1">
        <v>30</v>
      </c>
      <c r="MA2" s="1">
        <v>30</v>
      </c>
      <c r="MB2" s="1">
        <v>25</v>
      </c>
      <c r="MC2" s="1">
        <v>23</v>
      </c>
      <c r="MD2" s="1">
        <v>26</v>
      </c>
      <c r="ME2" s="1">
        <v>30</v>
      </c>
      <c r="MF2" s="1">
        <v>30</v>
      </c>
      <c r="MG2" s="1">
        <v>25</v>
      </c>
      <c r="MH2" s="1">
        <v>25</v>
      </c>
      <c r="MI2" s="1">
        <v>30</v>
      </c>
      <c r="MJ2" s="1">
        <v>25</v>
      </c>
      <c r="MK2" s="1">
        <v>28</v>
      </c>
      <c r="ML2" s="1">
        <v>27</v>
      </c>
      <c r="MM2" s="1">
        <v>27</v>
      </c>
      <c r="MN2" s="1">
        <v>26</v>
      </c>
      <c r="MO2" s="1">
        <v>30</v>
      </c>
      <c r="MP2" s="1">
        <v>29</v>
      </c>
      <c r="MQ2" s="1">
        <v>26</v>
      </c>
      <c r="MR2" s="1">
        <v>26</v>
      </c>
      <c r="MS2" s="1">
        <v>30</v>
      </c>
      <c r="MT2" s="1">
        <v>26</v>
      </c>
      <c r="MU2" s="20">
        <v>30</v>
      </c>
      <c r="MV2" s="1">
        <v>26</v>
      </c>
      <c r="MW2" s="1">
        <v>25</v>
      </c>
      <c r="MX2" s="1">
        <v>24</v>
      </c>
      <c r="MY2" s="1">
        <v>30</v>
      </c>
      <c r="MZ2" s="1">
        <v>22</v>
      </c>
      <c r="NA2" s="1">
        <v>30</v>
      </c>
      <c r="NB2" s="1">
        <v>30</v>
      </c>
      <c r="NC2" s="1">
        <v>26</v>
      </c>
      <c r="ND2" s="1">
        <v>29</v>
      </c>
      <c r="NE2" s="1">
        <v>22</v>
      </c>
      <c r="NF2" s="1">
        <v>23</v>
      </c>
      <c r="NG2" s="1">
        <v>24</v>
      </c>
      <c r="NH2" s="1">
        <v>26</v>
      </c>
      <c r="NI2" s="1">
        <v>26</v>
      </c>
      <c r="NJ2" s="1">
        <v>30</v>
      </c>
      <c r="NK2" s="1">
        <v>23</v>
      </c>
      <c r="NL2" s="1">
        <v>30</v>
      </c>
      <c r="NM2" s="1">
        <v>24</v>
      </c>
      <c r="NN2" s="1">
        <v>28</v>
      </c>
      <c r="NO2" s="1">
        <v>28</v>
      </c>
      <c r="NP2" s="1">
        <v>29</v>
      </c>
      <c r="NQ2" s="1">
        <v>25</v>
      </c>
      <c r="NR2" s="20">
        <v>30</v>
      </c>
      <c r="NS2" s="20">
        <v>24</v>
      </c>
      <c r="NT2" s="1">
        <v>30</v>
      </c>
      <c r="NU2" s="1">
        <v>30</v>
      </c>
      <c r="NV2" s="1">
        <v>23</v>
      </c>
      <c r="NW2" s="1">
        <v>27</v>
      </c>
      <c r="NX2" s="1">
        <v>26</v>
      </c>
      <c r="NY2" s="1">
        <v>27</v>
      </c>
      <c r="NZ2" s="1">
        <v>26</v>
      </c>
      <c r="OA2" s="1">
        <v>26</v>
      </c>
      <c r="OB2" s="1">
        <v>27</v>
      </c>
      <c r="OC2" s="1">
        <v>26</v>
      </c>
      <c r="OD2" s="1">
        <v>27</v>
      </c>
      <c r="OE2" s="1">
        <v>30</v>
      </c>
      <c r="OF2" s="21">
        <v>21</v>
      </c>
      <c r="OG2" s="1">
        <v>29</v>
      </c>
      <c r="OH2" s="1">
        <v>28</v>
      </c>
      <c r="OI2" s="1">
        <v>30</v>
      </c>
      <c r="OJ2" s="1">
        <v>30</v>
      </c>
      <c r="OK2" s="1">
        <v>30</v>
      </c>
      <c r="OL2" s="1">
        <v>30</v>
      </c>
      <c r="OM2" s="1">
        <v>30</v>
      </c>
      <c r="ON2" s="1">
        <v>30</v>
      </c>
      <c r="OO2" s="1">
        <v>24</v>
      </c>
      <c r="OP2" s="1">
        <v>24</v>
      </c>
      <c r="OQ2" s="1">
        <v>25</v>
      </c>
      <c r="OR2" s="1">
        <v>25</v>
      </c>
      <c r="OS2" s="1">
        <v>24</v>
      </c>
      <c r="OT2" s="1">
        <v>29</v>
      </c>
      <c r="OU2" s="1">
        <v>27</v>
      </c>
      <c r="OV2" s="1">
        <v>28</v>
      </c>
      <c r="OW2" s="1">
        <v>28</v>
      </c>
      <c r="OX2" s="1">
        <v>24</v>
      </c>
      <c r="OY2" s="1">
        <v>30</v>
      </c>
      <c r="OZ2" s="20">
        <v>24</v>
      </c>
      <c r="PA2" s="21">
        <v>20</v>
      </c>
      <c r="PB2" s="1">
        <v>25</v>
      </c>
      <c r="PC2" s="1">
        <v>30</v>
      </c>
      <c r="PD2" s="1">
        <v>26</v>
      </c>
      <c r="PE2" s="1">
        <v>30</v>
      </c>
      <c r="PF2" s="1">
        <v>25</v>
      </c>
      <c r="PG2" s="1">
        <v>25</v>
      </c>
      <c r="PH2" s="1">
        <v>25</v>
      </c>
      <c r="PI2" s="1">
        <v>23</v>
      </c>
      <c r="PJ2" s="1">
        <v>30</v>
      </c>
      <c r="PK2" s="1">
        <v>27</v>
      </c>
      <c r="PL2" s="1">
        <v>26</v>
      </c>
      <c r="PM2" s="1">
        <v>29</v>
      </c>
      <c r="PN2" s="1">
        <v>26</v>
      </c>
      <c r="PO2" s="1">
        <v>29</v>
      </c>
      <c r="PP2" s="1">
        <v>27</v>
      </c>
      <c r="PQ2" s="1">
        <v>30</v>
      </c>
      <c r="PR2" s="1">
        <v>30</v>
      </c>
      <c r="PS2" s="1">
        <v>30</v>
      </c>
      <c r="PT2" s="1">
        <v>30</v>
      </c>
      <c r="PU2" s="20">
        <v>24</v>
      </c>
      <c r="PV2" s="20">
        <v>24</v>
      </c>
      <c r="PW2" s="20">
        <v>19</v>
      </c>
      <c r="PX2" s="1">
        <v>30</v>
      </c>
      <c r="PY2" s="1">
        <v>25</v>
      </c>
      <c r="PZ2" s="1">
        <v>25</v>
      </c>
      <c r="QA2" s="1">
        <v>27</v>
      </c>
      <c r="QB2" s="1">
        <v>25</v>
      </c>
      <c r="QC2" s="1">
        <v>26</v>
      </c>
      <c r="QD2" s="1">
        <v>30</v>
      </c>
      <c r="QE2" s="1">
        <v>22</v>
      </c>
      <c r="QF2" s="1">
        <v>29</v>
      </c>
      <c r="QG2" s="1">
        <v>28</v>
      </c>
      <c r="QH2" s="1">
        <v>26</v>
      </c>
      <c r="QI2" s="1">
        <v>25</v>
      </c>
      <c r="QJ2" s="1">
        <v>30</v>
      </c>
      <c r="QK2" s="1">
        <v>24</v>
      </c>
      <c r="QL2" s="1">
        <v>22</v>
      </c>
      <c r="QM2" s="1">
        <v>30</v>
      </c>
      <c r="QN2" s="1">
        <v>19</v>
      </c>
      <c r="QO2" s="1">
        <v>25</v>
      </c>
      <c r="QP2" s="1">
        <v>19</v>
      </c>
      <c r="QQ2" s="1">
        <v>27</v>
      </c>
      <c r="QR2" s="1">
        <v>24</v>
      </c>
      <c r="QS2" s="1">
        <v>28</v>
      </c>
      <c r="QT2" s="1">
        <v>18</v>
      </c>
      <c r="QU2" s="20">
        <v>28</v>
      </c>
      <c r="QV2" s="1">
        <v>22</v>
      </c>
      <c r="QW2" s="1">
        <v>25</v>
      </c>
      <c r="QX2" s="1">
        <v>23</v>
      </c>
      <c r="QY2" s="1">
        <v>30</v>
      </c>
      <c r="QZ2" s="1">
        <v>23</v>
      </c>
      <c r="RA2" s="1">
        <v>25</v>
      </c>
      <c r="RB2" s="1">
        <v>27</v>
      </c>
      <c r="RC2" s="1">
        <v>26</v>
      </c>
      <c r="RD2" s="1">
        <v>22</v>
      </c>
      <c r="RE2" s="1">
        <v>25</v>
      </c>
      <c r="RF2" s="1">
        <v>20</v>
      </c>
      <c r="RG2" s="1">
        <v>30</v>
      </c>
      <c r="RH2" s="1">
        <v>30</v>
      </c>
      <c r="RI2" s="1">
        <v>30</v>
      </c>
      <c r="RJ2" s="1">
        <v>30</v>
      </c>
      <c r="RK2" s="1">
        <v>28</v>
      </c>
      <c r="RL2" s="1">
        <v>27</v>
      </c>
      <c r="RM2" s="1">
        <v>25</v>
      </c>
      <c r="RN2" s="1">
        <v>26</v>
      </c>
      <c r="RO2" s="1">
        <v>30</v>
      </c>
      <c r="RP2" s="1">
        <v>30</v>
      </c>
      <c r="RQ2" s="1">
        <v>23</v>
      </c>
      <c r="RR2" s="1">
        <v>27</v>
      </c>
      <c r="RS2" s="1">
        <v>23</v>
      </c>
      <c r="RT2" s="1">
        <v>18</v>
      </c>
      <c r="RU2" s="1">
        <v>26</v>
      </c>
      <c r="RV2" s="20">
        <v>23</v>
      </c>
      <c r="RW2" s="1">
        <v>29</v>
      </c>
      <c r="RX2" s="1">
        <v>30</v>
      </c>
      <c r="RY2" s="1">
        <v>26</v>
      </c>
      <c r="RZ2" s="1">
        <v>30</v>
      </c>
      <c r="SA2" s="1">
        <v>27</v>
      </c>
      <c r="SB2" s="1">
        <v>24</v>
      </c>
      <c r="SC2" s="1">
        <v>24</v>
      </c>
      <c r="SD2" s="1">
        <v>30</v>
      </c>
      <c r="SE2" s="1">
        <v>30</v>
      </c>
      <c r="SF2" s="1">
        <v>30</v>
      </c>
      <c r="SG2" s="1">
        <v>21</v>
      </c>
      <c r="SH2" s="1">
        <v>25</v>
      </c>
      <c r="SI2" s="1">
        <v>23</v>
      </c>
      <c r="SJ2" s="1">
        <v>26</v>
      </c>
      <c r="SK2" s="1">
        <v>22</v>
      </c>
      <c r="SL2" s="1">
        <v>18</v>
      </c>
      <c r="SM2" s="1">
        <v>20</v>
      </c>
      <c r="SN2" s="1">
        <v>29</v>
      </c>
      <c r="SO2" s="1">
        <v>30</v>
      </c>
      <c r="SP2" s="1">
        <v>30</v>
      </c>
      <c r="SQ2" s="1">
        <v>25</v>
      </c>
      <c r="SR2" s="1">
        <v>26</v>
      </c>
      <c r="SS2" s="1">
        <v>27</v>
      </c>
      <c r="ST2" s="1">
        <v>27</v>
      </c>
      <c r="SU2" s="1">
        <v>28</v>
      </c>
      <c r="SV2" s="20">
        <v>23</v>
      </c>
      <c r="SW2" s="1">
        <v>26</v>
      </c>
      <c r="SX2" s="1">
        <v>30</v>
      </c>
      <c r="SY2" s="1">
        <v>25</v>
      </c>
      <c r="SZ2" s="1">
        <v>30</v>
      </c>
      <c r="TA2" s="1">
        <v>23</v>
      </c>
      <c r="TB2" s="1">
        <v>30</v>
      </c>
      <c r="TC2" s="1">
        <v>30</v>
      </c>
      <c r="TD2" s="1">
        <v>29</v>
      </c>
      <c r="TE2" s="1">
        <v>29</v>
      </c>
      <c r="TF2" s="1">
        <v>23</v>
      </c>
      <c r="TG2" s="1">
        <v>24</v>
      </c>
      <c r="TH2" s="1">
        <v>30</v>
      </c>
      <c r="TI2" s="1">
        <v>23</v>
      </c>
      <c r="TJ2" s="1">
        <v>26</v>
      </c>
      <c r="TK2" s="1">
        <v>25</v>
      </c>
      <c r="TL2" s="1">
        <v>25</v>
      </c>
      <c r="TM2" s="1">
        <v>23</v>
      </c>
      <c r="TN2" s="1">
        <v>30</v>
      </c>
      <c r="TO2" s="1">
        <v>30</v>
      </c>
      <c r="TP2" s="1">
        <v>22</v>
      </c>
      <c r="TQ2" s="1">
        <v>25</v>
      </c>
      <c r="TR2" s="1">
        <v>27</v>
      </c>
      <c r="TS2" s="1">
        <v>21</v>
      </c>
      <c r="TT2" s="20">
        <v>23</v>
      </c>
      <c r="TU2" s="1">
        <v>22</v>
      </c>
      <c r="TV2" s="1">
        <v>30</v>
      </c>
      <c r="TW2" s="1">
        <v>22</v>
      </c>
      <c r="TX2" s="1">
        <v>28</v>
      </c>
      <c r="TY2" s="1">
        <v>22</v>
      </c>
      <c r="TZ2" s="1">
        <v>22</v>
      </c>
      <c r="UA2" s="1">
        <v>23</v>
      </c>
      <c r="UB2" s="1">
        <v>28</v>
      </c>
      <c r="UC2" s="1">
        <v>25</v>
      </c>
      <c r="UD2" s="1">
        <v>28</v>
      </c>
      <c r="UE2" s="1">
        <v>27</v>
      </c>
      <c r="UF2" s="1">
        <v>27</v>
      </c>
      <c r="UG2" s="1">
        <v>28</v>
      </c>
      <c r="UH2" s="1">
        <v>25</v>
      </c>
      <c r="UI2" s="1">
        <v>30</v>
      </c>
      <c r="UJ2" s="1">
        <v>30</v>
      </c>
      <c r="UK2" s="20">
        <v>25</v>
      </c>
      <c r="UL2" s="1">
        <v>23</v>
      </c>
      <c r="UM2" s="1">
        <v>23</v>
      </c>
      <c r="UN2" s="1">
        <v>23</v>
      </c>
      <c r="UO2" s="1">
        <v>25</v>
      </c>
      <c r="UP2" s="1">
        <v>25</v>
      </c>
      <c r="UQ2" s="1">
        <v>30</v>
      </c>
      <c r="UR2" s="1">
        <v>24</v>
      </c>
      <c r="US2" s="1">
        <v>30</v>
      </c>
      <c r="UT2" s="1">
        <v>30</v>
      </c>
      <c r="UU2" s="1">
        <v>29</v>
      </c>
      <c r="UV2" s="1">
        <v>30</v>
      </c>
      <c r="UW2" s="1">
        <v>22</v>
      </c>
      <c r="UX2" s="1">
        <v>23</v>
      </c>
      <c r="UY2" s="1">
        <v>24</v>
      </c>
      <c r="UZ2" s="1">
        <v>28</v>
      </c>
      <c r="VA2" s="1">
        <v>24</v>
      </c>
      <c r="VB2" s="1">
        <v>30</v>
      </c>
      <c r="VC2" s="1">
        <v>28</v>
      </c>
      <c r="VD2" s="1">
        <v>29</v>
      </c>
      <c r="VE2" s="1">
        <v>28</v>
      </c>
      <c r="VF2" s="1">
        <v>24</v>
      </c>
      <c r="VG2" s="1">
        <v>24</v>
      </c>
      <c r="VH2" s="1">
        <v>22</v>
      </c>
      <c r="VI2" s="1">
        <v>24</v>
      </c>
      <c r="VJ2" s="1">
        <v>28</v>
      </c>
      <c r="VK2" s="1">
        <v>28</v>
      </c>
      <c r="VL2" s="1">
        <v>28</v>
      </c>
      <c r="VM2" s="1">
        <v>28</v>
      </c>
      <c r="VN2" s="1">
        <v>28</v>
      </c>
      <c r="VO2" s="1">
        <v>27</v>
      </c>
      <c r="VP2" s="1">
        <v>28</v>
      </c>
      <c r="VQ2" s="1">
        <v>28</v>
      </c>
      <c r="VR2" s="1">
        <v>24</v>
      </c>
      <c r="VS2" s="1">
        <v>23</v>
      </c>
      <c r="VT2" s="1">
        <v>23</v>
      </c>
      <c r="VU2" s="1">
        <v>26</v>
      </c>
      <c r="VV2" s="1">
        <v>30</v>
      </c>
      <c r="VW2" s="1">
        <v>30</v>
      </c>
      <c r="VX2" s="1">
        <v>28</v>
      </c>
      <c r="VY2" s="1">
        <v>28</v>
      </c>
      <c r="VZ2" s="1">
        <v>28</v>
      </c>
      <c r="WA2" s="1">
        <v>28</v>
      </c>
      <c r="WB2" s="1">
        <v>27</v>
      </c>
      <c r="WC2" s="1">
        <v>24</v>
      </c>
      <c r="WD2" s="1">
        <v>28</v>
      </c>
      <c r="WE2" s="1">
        <v>28</v>
      </c>
      <c r="WF2" s="20">
        <v>30</v>
      </c>
      <c r="WG2" s="1">
        <v>24</v>
      </c>
      <c r="WH2" s="1">
        <v>22</v>
      </c>
      <c r="WI2" s="1">
        <v>30</v>
      </c>
      <c r="WJ2" s="1">
        <v>24</v>
      </c>
      <c r="WK2" s="1">
        <v>30</v>
      </c>
      <c r="WL2" s="1">
        <v>29</v>
      </c>
      <c r="WM2" s="1">
        <v>30</v>
      </c>
      <c r="WN2" s="1">
        <v>28</v>
      </c>
      <c r="WO2" s="20">
        <v>30</v>
      </c>
      <c r="WP2" s="20">
        <v>25</v>
      </c>
      <c r="WQ2" s="1">
        <v>22</v>
      </c>
      <c r="WR2" s="1">
        <v>28</v>
      </c>
      <c r="WS2" s="1">
        <v>26</v>
      </c>
      <c r="WT2" s="1">
        <v>29</v>
      </c>
      <c r="WU2" s="1">
        <v>23</v>
      </c>
      <c r="WV2" s="1">
        <v>30</v>
      </c>
      <c r="WW2" s="20">
        <v>30</v>
      </c>
      <c r="WX2" s="1">
        <v>30</v>
      </c>
      <c r="WY2" s="1">
        <v>25</v>
      </c>
      <c r="WZ2" s="21">
        <v>18</v>
      </c>
      <c r="XA2" s="1">
        <v>30</v>
      </c>
      <c r="XB2" s="1">
        <v>30</v>
      </c>
      <c r="XC2" s="1">
        <v>25</v>
      </c>
      <c r="XD2" s="1">
        <v>25</v>
      </c>
      <c r="XE2" s="1">
        <v>25</v>
      </c>
      <c r="XF2" s="1">
        <v>25</v>
      </c>
      <c r="XG2" s="1">
        <v>30</v>
      </c>
      <c r="XH2" s="1">
        <v>24</v>
      </c>
      <c r="XI2" s="1">
        <v>25</v>
      </c>
      <c r="XJ2" s="1">
        <v>24</v>
      </c>
      <c r="XK2" s="1">
        <v>24</v>
      </c>
      <c r="XL2" s="1">
        <v>29</v>
      </c>
      <c r="XM2" s="1">
        <v>27</v>
      </c>
      <c r="XN2" s="1">
        <v>26</v>
      </c>
      <c r="XO2" s="1">
        <v>30</v>
      </c>
      <c r="XP2" s="1">
        <v>22</v>
      </c>
      <c r="XQ2" s="20">
        <v>30</v>
      </c>
      <c r="XR2" s="21">
        <v>21</v>
      </c>
      <c r="XS2" s="21">
        <v>21</v>
      </c>
      <c r="XT2" s="1">
        <v>30</v>
      </c>
      <c r="XU2" s="1">
        <v>26</v>
      </c>
      <c r="XV2" s="1">
        <v>28</v>
      </c>
      <c r="XW2" s="20">
        <v>20</v>
      </c>
      <c r="XX2" s="20">
        <v>25</v>
      </c>
      <c r="XY2" s="20">
        <v>23</v>
      </c>
      <c r="XZ2" s="1">
        <v>30</v>
      </c>
      <c r="YA2" s="21">
        <v>19</v>
      </c>
      <c r="YB2" s="1">
        <v>21</v>
      </c>
      <c r="YC2" s="1">
        <v>25</v>
      </c>
      <c r="YD2" s="1">
        <v>29</v>
      </c>
      <c r="YE2" s="1">
        <v>30</v>
      </c>
      <c r="YF2" s="20">
        <v>19</v>
      </c>
      <c r="YG2" s="20">
        <v>24</v>
      </c>
      <c r="YH2" s="1">
        <v>22</v>
      </c>
      <c r="YI2" s="1">
        <v>29</v>
      </c>
      <c r="YJ2" s="1">
        <v>29</v>
      </c>
      <c r="YK2" s="1">
        <v>28</v>
      </c>
      <c r="YL2" s="1">
        <v>28</v>
      </c>
      <c r="YM2" s="1">
        <v>29</v>
      </c>
      <c r="YN2" s="1">
        <v>24</v>
      </c>
      <c r="YO2" s="1">
        <v>23</v>
      </c>
      <c r="YP2" s="1">
        <v>29</v>
      </c>
      <c r="YQ2" s="1">
        <v>30</v>
      </c>
      <c r="YR2" s="1">
        <v>29</v>
      </c>
      <c r="YS2" s="1">
        <v>29</v>
      </c>
      <c r="YT2" s="1">
        <v>25</v>
      </c>
      <c r="YU2" s="1">
        <v>24</v>
      </c>
      <c r="YV2" s="1">
        <v>30</v>
      </c>
      <c r="YW2" s="1">
        <v>22</v>
      </c>
      <c r="YX2" s="1">
        <v>30</v>
      </c>
      <c r="YY2" s="1">
        <v>30</v>
      </c>
      <c r="YZ2" s="1">
        <v>30</v>
      </c>
      <c r="ZA2" s="1">
        <v>30</v>
      </c>
      <c r="ZB2" s="1">
        <v>28</v>
      </c>
      <c r="ZC2" s="1">
        <v>30</v>
      </c>
      <c r="ZD2" s="1">
        <v>30</v>
      </c>
      <c r="ZE2" s="21">
        <v>18</v>
      </c>
      <c r="ZF2" s="1">
        <v>22</v>
      </c>
      <c r="ZG2" s="1">
        <v>22</v>
      </c>
      <c r="ZH2" s="1">
        <v>23</v>
      </c>
      <c r="ZI2" s="1">
        <v>30</v>
      </c>
      <c r="ZJ2" s="1">
        <v>30</v>
      </c>
      <c r="ZK2" s="1">
        <v>22</v>
      </c>
      <c r="ZL2" s="1">
        <v>30</v>
      </c>
      <c r="ZM2" s="1">
        <v>28</v>
      </c>
      <c r="ZN2" s="1">
        <v>27</v>
      </c>
      <c r="ZO2" s="1">
        <v>24</v>
      </c>
      <c r="ZP2" s="1">
        <v>30</v>
      </c>
      <c r="ZQ2" s="1">
        <v>22</v>
      </c>
      <c r="ZR2" s="1">
        <v>30</v>
      </c>
      <c r="ZS2" s="1">
        <v>26</v>
      </c>
      <c r="ZT2" s="1">
        <v>29</v>
      </c>
      <c r="ZU2" s="1">
        <v>24</v>
      </c>
      <c r="ZV2" s="1">
        <v>30</v>
      </c>
      <c r="ZW2" s="1">
        <v>30</v>
      </c>
      <c r="ZX2" s="20">
        <v>21</v>
      </c>
      <c r="ZY2" s="20">
        <v>20</v>
      </c>
      <c r="ZZ2" s="1">
        <v>26</v>
      </c>
      <c r="AAA2" s="1">
        <v>22</v>
      </c>
      <c r="AAB2" s="1">
        <v>29</v>
      </c>
      <c r="AAC2" s="1">
        <v>23</v>
      </c>
      <c r="AAD2" s="1">
        <v>30</v>
      </c>
      <c r="AAE2" s="1">
        <v>26</v>
      </c>
      <c r="AAF2" s="1">
        <v>29</v>
      </c>
      <c r="AAG2" s="1">
        <v>25</v>
      </c>
      <c r="AAH2" s="1">
        <v>30</v>
      </c>
      <c r="AAI2" s="20">
        <v>23</v>
      </c>
      <c r="AAJ2" s="21">
        <v>21</v>
      </c>
      <c r="AAK2" s="1">
        <v>28</v>
      </c>
      <c r="AAL2" s="1">
        <v>30</v>
      </c>
      <c r="AAM2" s="1">
        <v>30</v>
      </c>
      <c r="AAN2" s="1">
        <v>28</v>
      </c>
      <c r="AAO2" s="1">
        <v>18</v>
      </c>
      <c r="AAP2" s="1">
        <v>30</v>
      </c>
      <c r="AAQ2" s="1">
        <v>26</v>
      </c>
      <c r="AAR2" s="1">
        <v>27</v>
      </c>
      <c r="AAS2" s="1">
        <v>26</v>
      </c>
      <c r="AAT2" s="1">
        <v>21</v>
      </c>
      <c r="AAU2" s="1">
        <v>23</v>
      </c>
      <c r="AAV2" s="1">
        <v>23</v>
      </c>
      <c r="AAW2" s="1">
        <v>30</v>
      </c>
      <c r="AAX2" s="1">
        <v>30</v>
      </c>
      <c r="AAY2" s="20">
        <v>22</v>
      </c>
      <c r="AAZ2" s="21">
        <v>18</v>
      </c>
      <c r="ABA2" s="1">
        <v>26</v>
      </c>
      <c r="ABB2" s="1">
        <v>26</v>
      </c>
      <c r="ABC2" s="1">
        <v>18</v>
      </c>
      <c r="ABD2" s="1">
        <v>17</v>
      </c>
      <c r="ABE2" s="1">
        <v>18</v>
      </c>
      <c r="ABF2" s="1">
        <v>30</v>
      </c>
      <c r="ABG2" s="1">
        <v>30</v>
      </c>
      <c r="ABH2" s="1">
        <v>30</v>
      </c>
      <c r="ABI2" s="21">
        <v>20</v>
      </c>
      <c r="ABJ2" s="1">
        <v>21</v>
      </c>
      <c r="ABK2" s="1">
        <v>29</v>
      </c>
      <c r="ABL2" s="1">
        <v>26</v>
      </c>
      <c r="ABM2" s="1">
        <v>22</v>
      </c>
      <c r="ABN2" s="1">
        <v>30</v>
      </c>
      <c r="ABO2" s="20">
        <v>22</v>
      </c>
      <c r="ABP2" s="20">
        <v>20</v>
      </c>
      <c r="ABQ2" s="1">
        <v>19</v>
      </c>
      <c r="ABR2" s="1">
        <v>23</v>
      </c>
      <c r="ABS2" s="1">
        <v>26</v>
      </c>
      <c r="ABT2" s="1">
        <v>26</v>
      </c>
      <c r="ABU2" s="1">
        <v>30</v>
      </c>
      <c r="ABV2" s="1">
        <v>19</v>
      </c>
      <c r="ABW2" s="1">
        <v>20</v>
      </c>
      <c r="ABX2" s="1">
        <v>30</v>
      </c>
      <c r="ABY2" s="21">
        <v>19</v>
      </c>
      <c r="ABZ2" s="1">
        <v>20</v>
      </c>
      <c r="ACA2" s="1">
        <v>19</v>
      </c>
      <c r="ACB2" s="1">
        <v>30</v>
      </c>
      <c r="ACC2" s="1">
        <v>30</v>
      </c>
      <c r="ACD2" s="20">
        <v>23</v>
      </c>
      <c r="ACE2" s="20">
        <v>21</v>
      </c>
      <c r="ACF2" s="1">
        <v>20</v>
      </c>
      <c r="ACG2" s="1">
        <v>19</v>
      </c>
      <c r="ACH2" s="20">
        <v>30</v>
      </c>
      <c r="ACI2" s="1">
        <v>20</v>
      </c>
      <c r="ACJ2" s="1">
        <v>30</v>
      </c>
      <c r="ACK2" s="1">
        <v>30</v>
      </c>
      <c r="ACL2" s="21">
        <v>19</v>
      </c>
      <c r="ACM2" s="21">
        <v>16</v>
      </c>
      <c r="ACN2" s="21">
        <v>19</v>
      </c>
      <c r="ACO2" s="1">
        <v>30</v>
      </c>
      <c r="ACP2" s="21">
        <v>19</v>
      </c>
      <c r="ACQ2" s="1">
        <v>30</v>
      </c>
      <c r="ACR2" s="21">
        <v>19</v>
      </c>
      <c r="ACS2" s="21">
        <v>19</v>
      </c>
      <c r="ACT2" s="1">
        <v>19</v>
      </c>
      <c r="ACU2" s="1">
        <v>22</v>
      </c>
      <c r="ACV2" s="21">
        <v>17</v>
      </c>
      <c r="ACW2" s="1">
        <v>19</v>
      </c>
      <c r="ACX2" s="1">
        <v>19</v>
      </c>
      <c r="ACY2" s="1">
        <v>30</v>
      </c>
      <c r="ACZ2" s="1">
        <v>18</v>
      </c>
      <c r="ADA2" s="1">
        <v>26</v>
      </c>
      <c r="ADB2" s="1">
        <v>30</v>
      </c>
      <c r="ADC2" s="20">
        <v>26</v>
      </c>
      <c r="ADD2" s="1">
        <v>19</v>
      </c>
      <c r="ADE2" s="1">
        <v>19</v>
      </c>
      <c r="ADF2" s="1">
        <v>30</v>
      </c>
      <c r="ADG2" s="1">
        <v>30</v>
      </c>
      <c r="ADH2" s="1">
        <v>18</v>
      </c>
      <c r="ADI2" s="1">
        <v>30</v>
      </c>
      <c r="ADJ2" s="1">
        <v>18</v>
      </c>
      <c r="ADK2" s="1">
        <v>21</v>
      </c>
      <c r="ADL2" s="20">
        <v>30</v>
      </c>
      <c r="ADM2" s="1">
        <v>28</v>
      </c>
      <c r="ADN2" s="1">
        <v>28</v>
      </c>
      <c r="ADO2" s="21">
        <v>19</v>
      </c>
      <c r="ADP2" s="21">
        <v>19</v>
      </c>
      <c r="ADQ2" s="21">
        <v>21</v>
      </c>
      <c r="ADR2" s="1">
        <v>17</v>
      </c>
      <c r="ADS2" s="1">
        <v>17</v>
      </c>
      <c r="ADT2" s="20">
        <v>29</v>
      </c>
      <c r="ADU2" s="21">
        <v>21</v>
      </c>
      <c r="ADV2" s="21">
        <v>19</v>
      </c>
      <c r="ADW2" s="1">
        <v>18</v>
      </c>
      <c r="ADX2" s="1">
        <v>17</v>
      </c>
      <c r="ADY2" s="21">
        <v>18</v>
      </c>
      <c r="ADZ2" s="21">
        <v>20</v>
      </c>
      <c r="AEA2" s="21">
        <v>18</v>
      </c>
      <c r="AEB2" s="21">
        <v>18</v>
      </c>
      <c r="AEC2" s="1">
        <v>18</v>
      </c>
      <c r="AED2" s="1">
        <v>18</v>
      </c>
      <c r="AEE2" s="1">
        <v>30</v>
      </c>
      <c r="AEF2" s="20">
        <v>30</v>
      </c>
      <c r="AEG2" s="1">
        <v>19</v>
      </c>
      <c r="AEH2" s="1">
        <v>19</v>
      </c>
      <c r="AEI2" s="1">
        <v>19</v>
      </c>
      <c r="AEJ2" s="1">
        <v>28</v>
      </c>
      <c r="AEK2" s="1">
        <v>30</v>
      </c>
      <c r="AEL2" s="20">
        <v>30</v>
      </c>
      <c r="AEM2" s="21">
        <v>20</v>
      </c>
      <c r="AEN2" s="21">
        <v>19</v>
      </c>
      <c r="AEO2" s="21">
        <v>20</v>
      </c>
      <c r="AEP2" s="21">
        <v>18</v>
      </c>
      <c r="AEQ2" s="20">
        <v>30</v>
      </c>
      <c r="AER2" s="1">
        <v>23</v>
      </c>
      <c r="AES2" s="1">
        <v>30</v>
      </c>
      <c r="AET2" s="20">
        <v>19</v>
      </c>
      <c r="AEU2" s="20">
        <v>17</v>
      </c>
      <c r="AEV2" s="1">
        <v>18</v>
      </c>
      <c r="AEW2" s="1">
        <v>18</v>
      </c>
      <c r="AEX2" s="1">
        <v>30</v>
      </c>
      <c r="AEY2" s="1">
        <v>30</v>
      </c>
      <c r="AEZ2" s="1">
        <v>21</v>
      </c>
      <c r="AFA2" s="1">
        <v>19</v>
      </c>
      <c r="AFB2" s="1">
        <v>30</v>
      </c>
      <c r="AFC2" s="1">
        <v>30</v>
      </c>
      <c r="AFD2" s="20">
        <v>30</v>
      </c>
      <c r="AFE2" s="1">
        <v>23</v>
      </c>
      <c r="AFF2" s="20">
        <v>15</v>
      </c>
      <c r="AFG2" s="1">
        <v>19</v>
      </c>
      <c r="AFH2" s="1">
        <v>30</v>
      </c>
      <c r="AFI2" s="20">
        <v>17</v>
      </c>
      <c r="AFJ2" s="1">
        <v>17</v>
      </c>
      <c r="AFK2" s="1">
        <v>30</v>
      </c>
      <c r="AFL2" s="1">
        <v>30</v>
      </c>
      <c r="AFM2" s="21">
        <v>18</v>
      </c>
      <c r="AFN2" s="21">
        <v>22</v>
      </c>
      <c r="AFO2" s="1">
        <v>21</v>
      </c>
      <c r="AFP2" s="1">
        <v>30</v>
      </c>
      <c r="AFQ2" s="1">
        <v>30</v>
      </c>
      <c r="AFR2" s="1">
        <v>30</v>
      </c>
      <c r="AFS2" s="1">
        <v>30</v>
      </c>
      <c r="AFT2" s="1">
        <v>30</v>
      </c>
      <c r="AFU2" s="1">
        <v>30</v>
      </c>
      <c r="AFV2" s="1">
        <v>23</v>
      </c>
      <c r="AFW2" s="20">
        <v>30</v>
      </c>
      <c r="AFX2" s="1">
        <v>30</v>
      </c>
      <c r="AFY2" s="1">
        <v>30</v>
      </c>
      <c r="AFZ2" s="22">
        <v>29</v>
      </c>
      <c r="AGA2" s="22">
        <v>28</v>
      </c>
      <c r="AGB2" s="1">
        <v>21</v>
      </c>
      <c r="AGC2" s="1">
        <v>16</v>
      </c>
      <c r="AGD2" s="1">
        <v>30</v>
      </c>
      <c r="AGE2" s="1">
        <v>27</v>
      </c>
      <c r="AGF2" s="20">
        <v>30</v>
      </c>
      <c r="AGG2" s="20">
        <v>30</v>
      </c>
      <c r="AGH2" s="21">
        <v>19</v>
      </c>
      <c r="AGI2" s="1">
        <v>28</v>
      </c>
      <c r="AGJ2" s="22">
        <v>29</v>
      </c>
      <c r="AGK2" s="1">
        <v>17</v>
      </c>
      <c r="AGL2" s="1">
        <v>16</v>
      </c>
      <c r="AGM2" s="20">
        <v>30</v>
      </c>
      <c r="AGN2" s="22">
        <v>27</v>
      </c>
      <c r="AGO2" s="21">
        <v>17</v>
      </c>
      <c r="AGP2" s="1">
        <v>19</v>
      </c>
      <c r="AGQ2" s="1">
        <v>30</v>
      </c>
      <c r="AGR2" s="22">
        <v>28</v>
      </c>
      <c r="AGS2" s="1">
        <v>30</v>
      </c>
      <c r="AGT2" s="20">
        <v>30</v>
      </c>
      <c r="AGU2" s="22">
        <v>28</v>
      </c>
      <c r="AGV2" s="22">
        <v>28</v>
      </c>
      <c r="AGW2" s="1">
        <v>30</v>
      </c>
      <c r="AGX2" s="22">
        <v>28</v>
      </c>
      <c r="AGY2" s="22">
        <v>29</v>
      </c>
      <c r="AGZ2" s="22">
        <v>30</v>
      </c>
      <c r="AHA2" s="1">
        <v>23</v>
      </c>
      <c r="AHB2" s="20">
        <v>21</v>
      </c>
      <c r="AHC2" s="22">
        <v>29</v>
      </c>
      <c r="AHD2" s="22">
        <v>26</v>
      </c>
      <c r="AHE2" s="1">
        <v>23</v>
      </c>
      <c r="AHF2" s="1">
        <v>30</v>
      </c>
      <c r="AHG2" s="20">
        <v>30</v>
      </c>
      <c r="AHH2" s="20">
        <v>30</v>
      </c>
      <c r="AHI2" s="22">
        <v>29</v>
      </c>
      <c r="AHJ2" s="22">
        <v>30</v>
      </c>
      <c r="AHK2" s="22">
        <v>29</v>
      </c>
      <c r="AHL2" s="1">
        <v>20</v>
      </c>
      <c r="AHM2" s="1">
        <v>18</v>
      </c>
      <c r="AHN2" s="1">
        <v>17</v>
      </c>
      <c r="AHO2" s="1">
        <v>17</v>
      </c>
      <c r="AHP2" s="1">
        <v>18</v>
      </c>
      <c r="AHQ2" s="1">
        <v>18</v>
      </c>
      <c r="AHR2" s="20">
        <v>30</v>
      </c>
      <c r="AHS2" s="20">
        <v>30</v>
      </c>
      <c r="AHT2" s="20">
        <v>30</v>
      </c>
      <c r="AHU2" s="22">
        <v>30</v>
      </c>
      <c r="AHV2" s="1">
        <v>21</v>
      </c>
      <c r="AHW2" s="1">
        <v>30</v>
      </c>
      <c r="AHX2" s="1">
        <v>28</v>
      </c>
      <c r="AHY2" s="1">
        <v>30</v>
      </c>
      <c r="AHZ2" s="1">
        <v>30</v>
      </c>
      <c r="AIA2" s="22">
        <v>29</v>
      </c>
      <c r="AIB2" s="1">
        <v>30</v>
      </c>
      <c r="AIC2" s="1">
        <v>30</v>
      </c>
      <c r="AID2" s="22">
        <v>28</v>
      </c>
      <c r="AIE2" s="22">
        <v>29</v>
      </c>
      <c r="AIF2" s="21">
        <v>16</v>
      </c>
      <c r="AIG2" s="1">
        <v>18</v>
      </c>
      <c r="AIH2" s="1">
        <v>30</v>
      </c>
      <c r="AII2" s="1">
        <v>30</v>
      </c>
      <c r="AIJ2" s="20">
        <v>30</v>
      </c>
      <c r="AIK2" s="20">
        <v>30</v>
      </c>
      <c r="AIL2" s="22">
        <v>29</v>
      </c>
      <c r="AIM2" s="1">
        <v>30</v>
      </c>
      <c r="AIN2" s="1">
        <v>30</v>
      </c>
      <c r="AIO2" s="1">
        <v>30</v>
      </c>
      <c r="AIP2" s="20">
        <v>23</v>
      </c>
      <c r="AIQ2" s="20">
        <v>30</v>
      </c>
      <c r="AIR2" s="22">
        <v>28</v>
      </c>
      <c r="AIS2" s="1">
        <v>18</v>
      </c>
      <c r="AIT2" s="20">
        <v>30</v>
      </c>
      <c r="AIU2" s="20">
        <v>30</v>
      </c>
      <c r="AIV2" s="20">
        <v>30</v>
      </c>
      <c r="AIW2" s="20">
        <v>30</v>
      </c>
      <c r="AIX2" s="22">
        <v>28</v>
      </c>
      <c r="AIY2" s="22">
        <v>29</v>
      </c>
      <c r="AIZ2" s="22">
        <v>30</v>
      </c>
      <c r="AJA2" s="1">
        <v>30</v>
      </c>
      <c r="AJB2" s="1">
        <v>30</v>
      </c>
      <c r="AJC2" s="1">
        <v>30</v>
      </c>
      <c r="AJD2" s="1">
        <v>30</v>
      </c>
      <c r="AJE2" s="1">
        <v>30</v>
      </c>
      <c r="AJF2" s="1">
        <v>30</v>
      </c>
      <c r="AJG2" s="1">
        <v>30</v>
      </c>
      <c r="AJH2" s="22">
        <v>30</v>
      </c>
      <c r="AJI2" s="22">
        <v>27</v>
      </c>
      <c r="AJJ2" s="1">
        <v>30</v>
      </c>
      <c r="AJK2" s="21">
        <v>18</v>
      </c>
      <c r="AJL2" s="1">
        <v>18</v>
      </c>
      <c r="AJM2" s="1">
        <v>30</v>
      </c>
      <c r="AJN2" s="1">
        <v>30</v>
      </c>
      <c r="AJO2" s="20">
        <v>30</v>
      </c>
      <c r="AJP2" s="20">
        <v>30</v>
      </c>
      <c r="AJQ2" s="22">
        <v>30</v>
      </c>
      <c r="AJR2" s="22">
        <v>26</v>
      </c>
      <c r="AJS2" s="22">
        <v>30</v>
      </c>
      <c r="AJT2" s="20">
        <v>30</v>
      </c>
      <c r="AJU2" s="22">
        <v>29</v>
      </c>
      <c r="AJV2" s="22">
        <v>28</v>
      </c>
      <c r="AJW2" s="1">
        <v>29</v>
      </c>
      <c r="AJX2" s="1">
        <v>28</v>
      </c>
      <c r="AJY2" s="1">
        <v>30</v>
      </c>
      <c r="AJZ2" s="1">
        <v>30</v>
      </c>
      <c r="AKA2" s="21">
        <v>19</v>
      </c>
      <c r="AKB2" s="20">
        <v>30</v>
      </c>
      <c r="AKC2" s="1">
        <v>19</v>
      </c>
      <c r="AKD2" s="1">
        <v>21</v>
      </c>
      <c r="AKE2" s="1">
        <v>30</v>
      </c>
      <c r="AKF2" s="1">
        <v>30</v>
      </c>
      <c r="AKG2" s="20">
        <v>30</v>
      </c>
      <c r="AKH2" s="20">
        <v>30</v>
      </c>
      <c r="AKI2" s="1">
        <v>30</v>
      </c>
      <c r="AKJ2" s="1">
        <v>30</v>
      </c>
      <c r="AKK2" s="1">
        <v>30</v>
      </c>
      <c r="AKL2" s="1">
        <v>19</v>
      </c>
      <c r="AKM2" s="1">
        <v>22</v>
      </c>
      <c r="AKN2" s="1">
        <v>21</v>
      </c>
      <c r="AKO2" s="20">
        <v>30</v>
      </c>
      <c r="AKP2" s="22">
        <v>29</v>
      </c>
      <c r="AKQ2" s="22">
        <v>30</v>
      </c>
      <c r="AKR2" s="22">
        <v>29</v>
      </c>
      <c r="AKS2" s="22">
        <v>28</v>
      </c>
      <c r="AKT2" s="1">
        <v>30</v>
      </c>
      <c r="AKU2" s="1">
        <v>29</v>
      </c>
      <c r="AKV2" s="1">
        <v>30</v>
      </c>
      <c r="AKW2" s="20">
        <v>30</v>
      </c>
      <c r="AKX2" s="22">
        <v>30</v>
      </c>
      <c r="AKY2" s="22">
        <v>30</v>
      </c>
      <c r="AKZ2" s="22">
        <v>28</v>
      </c>
      <c r="ALA2" s="1">
        <v>30</v>
      </c>
      <c r="ALB2" s="1">
        <v>30</v>
      </c>
      <c r="ALC2" s="20">
        <v>30</v>
      </c>
      <c r="ALD2" s="22">
        <v>30</v>
      </c>
      <c r="ALE2" s="22">
        <v>29</v>
      </c>
      <c r="ALF2" s="22">
        <v>28</v>
      </c>
      <c r="ALG2" s="22">
        <v>28</v>
      </c>
      <c r="ALH2" s="1">
        <v>13</v>
      </c>
      <c r="ALI2" s="1">
        <v>24</v>
      </c>
      <c r="ALJ2" s="1">
        <v>19</v>
      </c>
      <c r="ALK2" s="20">
        <v>30</v>
      </c>
      <c r="ALL2" s="22">
        <v>28</v>
      </c>
      <c r="ALM2" s="21">
        <v>19</v>
      </c>
      <c r="ALN2" s="1">
        <v>30</v>
      </c>
      <c r="ALO2" s="20">
        <v>30</v>
      </c>
      <c r="ALP2" s="22">
        <v>22</v>
      </c>
      <c r="ALQ2" s="22">
        <v>29</v>
      </c>
      <c r="ALR2" s="22">
        <v>28</v>
      </c>
      <c r="ALS2" s="1">
        <v>30</v>
      </c>
      <c r="ALT2" s="21">
        <v>19</v>
      </c>
      <c r="ALU2" s="1">
        <v>30</v>
      </c>
      <c r="ALV2" s="1">
        <v>30</v>
      </c>
      <c r="ALW2" s="1">
        <v>30</v>
      </c>
      <c r="ALX2" s="1">
        <v>30</v>
      </c>
      <c r="ALY2" s="20">
        <v>30</v>
      </c>
      <c r="ALZ2" s="22">
        <v>29</v>
      </c>
      <c r="AMA2" s="22">
        <v>29</v>
      </c>
      <c r="AMB2" s="1">
        <v>30</v>
      </c>
      <c r="AMC2" s="1">
        <v>30</v>
      </c>
      <c r="AMD2" s="1">
        <v>30</v>
      </c>
      <c r="AME2" s="22">
        <v>28</v>
      </c>
      <c r="AMF2" s="22">
        <v>29</v>
      </c>
      <c r="AMG2" s="22">
        <v>29</v>
      </c>
      <c r="AMH2" s="1">
        <v>18</v>
      </c>
      <c r="AMI2" s="1">
        <v>19</v>
      </c>
      <c r="AMJ2" s="1">
        <v>18</v>
      </c>
      <c r="AMK2" s="1">
        <v>24</v>
      </c>
      <c r="AML2" s="1">
        <v>30</v>
      </c>
      <c r="AMM2" s="1">
        <v>30</v>
      </c>
      <c r="AMN2" s="1">
        <v>30</v>
      </c>
      <c r="AMO2" s="1">
        <v>29</v>
      </c>
      <c r="AMP2" s="20">
        <v>30</v>
      </c>
      <c r="AMQ2" s="22">
        <v>28</v>
      </c>
      <c r="AMR2" s="22">
        <v>26</v>
      </c>
      <c r="AMS2" s="22">
        <v>29</v>
      </c>
      <c r="AMT2" s="1">
        <v>12</v>
      </c>
      <c r="AMU2" s="1">
        <v>30</v>
      </c>
      <c r="AMV2" s="1">
        <v>30</v>
      </c>
      <c r="AMW2" s="20">
        <v>30</v>
      </c>
      <c r="AMX2" s="22">
        <v>29</v>
      </c>
      <c r="AMY2" s="22">
        <v>29</v>
      </c>
      <c r="AMZ2" s="22">
        <v>28</v>
      </c>
      <c r="ANA2" s="22">
        <v>28</v>
      </c>
      <c r="ANB2" s="1">
        <v>30</v>
      </c>
      <c r="ANC2" s="20">
        <v>30</v>
      </c>
      <c r="AND2" s="22">
        <v>28</v>
      </c>
      <c r="ANE2" s="1">
        <v>30</v>
      </c>
      <c r="ANF2" s="22">
        <v>28</v>
      </c>
      <c r="ANG2" s="22">
        <v>28</v>
      </c>
      <c r="ANH2" s="22">
        <v>27</v>
      </c>
      <c r="ANI2" s="21">
        <v>19</v>
      </c>
      <c r="ANJ2" s="1">
        <v>29</v>
      </c>
      <c r="ANK2" s="1">
        <v>13</v>
      </c>
      <c r="ANL2" s="1">
        <v>30</v>
      </c>
      <c r="ANM2" s="20">
        <v>30</v>
      </c>
      <c r="ANN2" s="20">
        <v>30</v>
      </c>
      <c r="ANO2" s="22">
        <v>27</v>
      </c>
      <c r="ANP2" s="22">
        <v>29</v>
      </c>
      <c r="ANQ2" s="1">
        <v>12</v>
      </c>
      <c r="ANR2" s="1">
        <v>12</v>
      </c>
      <c r="ANS2" s="1">
        <v>30</v>
      </c>
      <c r="ANT2" s="1">
        <v>30</v>
      </c>
      <c r="ANU2" s="20">
        <v>30</v>
      </c>
      <c r="ANV2" s="20">
        <v>30</v>
      </c>
      <c r="ANW2" s="22">
        <v>29</v>
      </c>
      <c r="ANX2" s="22">
        <v>28</v>
      </c>
      <c r="ANY2" s="22">
        <v>27</v>
      </c>
      <c r="ANZ2" s="22">
        <v>29</v>
      </c>
      <c r="AOA2" s="22">
        <v>29</v>
      </c>
      <c r="AOB2" s="22">
        <v>29</v>
      </c>
      <c r="AOC2" s="22">
        <v>29</v>
      </c>
      <c r="AOD2" s="1">
        <v>29</v>
      </c>
      <c r="AOE2" s="1">
        <v>30</v>
      </c>
      <c r="AOF2" s="1">
        <v>30</v>
      </c>
      <c r="AOG2" s="20">
        <v>30</v>
      </c>
      <c r="AOH2" s="20">
        <v>30</v>
      </c>
      <c r="AOI2" s="20">
        <v>30</v>
      </c>
      <c r="AOJ2" s="22">
        <v>30</v>
      </c>
      <c r="AOK2" s="22">
        <v>28</v>
      </c>
      <c r="AOL2" s="22">
        <v>30</v>
      </c>
      <c r="AOM2" s="1">
        <v>30</v>
      </c>
      <c r="AON2" s="1">
        <v>30</v>
      </c>
      <c r="AOO2" s="1">
        <v>20</v>
      </c>
      <c r="AOP2" s="1">
        <v>30</v>
      </c>
      <c r="AOQ2" s="1">
        <v>22</v>
      </c>
      <c r="AOR2" s="1">
        <v>30</v>
      </c>
      <c r="AOS2" s="22">
        <v>27</v>
      </c>
      <c r="AOT2" s="22">
        <v>30</v>
      </c>
      <c r="AOU2" s="22">
        <v>30</v>
      </c>
      <c r="AOV2" s="22">
        <v>28</v>
      </c>
      <c r="AOW2" s="1">
        <v>30</v>
      </c>
      <c r="AOX2" s="1">
        <v>27</v>
      </c>
      <c r="AOY2" s="1">
        <v>29</v>
      </c>
      <c r="AOZ2" s="1">
        <v>30</v>
      </c>
      <c r="APA2" s="1">
        <v>30</v>
      </c>
      <c r="APB2" s="1">
        <v>30</v>
      </c>
      <c r="APC2" s="20">
        <v>30</v>
      </c>
      <c r="APD2" s="20">
        <v>30</v>
      </c>
      <c r="APE2" s="20">
        <v>30</v>
      </c>
      <c r="APF2" s="22">
        <v>27</v>
      </c>
      <c r="APG2" s="22">
        <v>27</v>
      </c>
      <c r="APH2" s="22">
        <v>29</v>
      </c>
      <c r="API2" s="1">
        <v>29</v>
      </c>
      <c r="APJ2" s="20">
        <v>30</v>
      </c>
      <c r="APK2" s="20">
        <v>30</v>
      </c>
      <c r="APL2" s="22">
        <v>29</v>
      </c>
      <c r="APM2" s="22">
        <v>29</v>
      </c>
      <c r="APN2" s="22">
        <v>28</v>
      </c>
      <c r="APO2" s="1">
        <v>30</v>
      </c>
      <c r="APP2" s="1">
        <v>27</v>
      </c>
      <c r="APQ2" s="1">
        <v>30</v>
      </c>
      <c r="APR2" s="1">
        <v>19</v>
      </c>
      <c r="APS2" s="1">
        <v>30</v>
      </c>
      <c r="APT2" s="20">
        <v>30</v>
      </c>
      <c r="APU2" s="22">
        <v>28</v>
      </c>
      <c r="APV2" s="22">
        <v>28</v>
      </c>
      <c r="APW2" s="22">
        <v>28</v>
      </c>
      <c r="APX2" s="22">
        <v>30</v>
      </c>
      <c r="APY2" s="22">
        <v>29</v>
      </c>
      <c r="APZ2" s="22">
        <v>27</v>
      </c>
      <c r="AQA2" s="22">
        <v>29</v>
      </c>
      <c r="AQB2" s="1">
        <v>30</v>
      </c>
      <c r="AQC2" s="1">
        <v>20</v>
      </c>
      <c r="AQD2" s="1">
        <v>30</v>
      </c>
      <c r="AQE2" s="20">
        <v>30</v>
      </c>
      <c r="AQF2" s="22">
        <v>29</v>
      </c>
      <c r="AQG2" s="22">
        <v>28</v>
      </c>
      <c r="AQH2" s="22">
        <v>28</v>
      </c>
      <c r="AQI2" s="21">
        <v>19</v>
      </c>
      <c r="AQJ2" s="1">
        <v>19</v>
      </c>
      <c r="AQK2" s="1">
        <v>17</v>
      </c>
      <c r="AQL2" s="22">
        <v>28</v>
      </c>
      <c r="AQM2" s="22">
        <v>28</v>
      </c>
      <c r="AQN2" s="1">
        <v>30</v>
      </c>
      <c r="AQO2" s="1">
        <v>30</v>
      </c>
      <c r="AQP2" s="1">
        <v>30</v>
      </c>
      <c r="AQQ2" s="21">
        <v>18</v>
      </c>
      <c r="AQR2" s="1">
        <v>22</v>
      </c>
      <c r="AQS2" s="1">
        <v>30</v>
      </c>
      <c r="AQT2" s="1">
        <v>30</v>
      </c>
      <c r="AQU2" s="20">
        <v>30</v>
      </c>
      <c r="AQV2" s="22">
        <v>29</v>
      </c>
      <c r="AQW2" s="22">
        <v>28</v>
      </c>
      <c r="AQX2" s="1">
        <v>27</v>
      </c>
      <c r="AQY2" s="21">
        <v>16</v>
      </c>
      <c r="AQZ2" s="21">
        <v>16</v>
      </c>
      <c r="ARA2" s="1">
        <v>20</v>
      </c>
      <c r="ARB2" s="20">
        <v>30</v>
      </c>
      <c r="ARC2" s="20">
        <v>30</v>
      </c>
      <c r="ARD2" s="22">
        <v>29</v>
      </c>
      <c r="ARE2" s="22">
        <v>28</v>
      </c>
      <c r="ARF2" s="22">
        <v>29</v>
      </c>
      <c r="ARG2" s="1">
        <v>30</v>
      </c>
      <c r="ARH2" s="21">
        <v>14</v>
      </c>
      <c r="ARI2" s="21">
        <v>14</v>
      </c>
      <c r="ARJ2" s="1">
        <v>19</v>
      </c>
      <c r="ARK2" s="20">
        <v>30</v>
      </c>
      <c r="ARL2" s="22">
        <v>29</v>
      </c>
      <c r="ARM2" s="22">
        <v>28</v>
      </c>
      <c r="ARN2" s="1">
        <v>24</v>
      </c>
      <c r="ARO2" s="1">
        <v>24</v>
      </c>
      <c r="ARP2" s="22">
        <v>28</v>
      </c>
      <c r="ARQ2" s="22">
        <v>28</v>
      </c>
      <c r="ARR2" s="1">
        <v>26</v>
      </c>
      <c r="ARS2" s="1">
        <v>26</v>
      </c>
      <c r="ART2" s="1">
        <v>30</v>
      </c>
      <c r="ARU2" s="21">
        <v>16</v>
      </c>
      <c r="ARV2" s="20">
        <v>30</v>
      </c>
      <c r="ARW2" s="20">
        <v>30</v>
      </c>
      <c r="ARX2" s="20">
        <v>30</v>
      </c>
      <c r="ARY2" s="22">
        <v>28</v>
      </c>
      <c r="ARZ2" s="22">
        <v>28</v>
      </c>
      <c r="ASA2" s="1">
        <v>27</v>
      </c>
      <c r="ASB2" s="1">
        <v>30</v>
      </c>
      <c r="ASC2" s="1">
        <v>30</v>
      </c>
      <c r="ASD2" s="1">
        <v>30</v>
      </c>
      <c r="ASE2" s="1">
        <v>30</v>
      </c>
      <c r="ASF2" s="1">
        <v>30</v>
      </c>
      <c r="ASG2" s="21">
        <v>17</v>
      </c>
      <c r="ASH2" s="1">
        <v>30</v>
      </c>
      <c r="ASI2" s="1">
        <v>30</v>
      </c>
      <c r="ASJ2" s="20">
        <v>30</v>
      </c>
      <c r="ASK2" s="20">
        <v>30</v>
      </c>
      <c r="ASL2" s="20">
        <v>30</v>
      </c>
      <c r="ASM2" s="22">
        <v>28</v>
      </c>
      <c r="ASN2" s="22">
        <v>28</v>
      </c>
      <c r="ASO2" s="22">
        <v>30</v>
      </c>
      <c r="ASP2" s="22">
        <v>28</v>
      </c>
      <c r="ASQ2" s="22">
        <v>28</v>
      </c>
      <c r="ASR2" s="1">
        <v>30</v>
      </c>
      <c r="ASS2" s="22">
        <v>30</v>
      </c>
      <c r="AST2" s="22">
        <v>29</v>
      </c>
      <c r="ASU2" s="22">
        <v>30</v>
      </c>
      <c r="ASV2" s="22">
        <v>29</v>
      </c>
      <c r="ASW2" s="22">
        <v>28</v>
      </c>
      <c r="ASX2" s="22">
        <v>28</v>
      </c>
      <c r="ASY2" s="1">
        <v>22</v>
      </c>
      <c r="ASZ2" s="1">
        <v>30</v>
      </c>
      <c r="ATA2" s="20">
        <v>30</v>
      </c>
      <c r="ATB2" s="22">
        <v>29</v>
      </c>
      <c r="ATC2" s="1">
        <v>30</v>
      </c>
      <c r="ATD2" s="1">
        <v>30</v>
      </c>
      <c r="ATE2" s="1">
        <v>30</v>
      </c>
      <c r="ATF2" s="1">
        <v>30</v>
      </c>
      <c r="ATG2" s="21">
        <v>17</v>
      </c>
      <c r="ATH2" s="20">
        <v>30</v>
      </c>
      <c r="ATI2" s="22">
        <v>28</v>
      </c>
      <c r="ATJ2" s="22">
        <v>28</v>
      </c>
      <c r="ATK2" s="1">
        <v>16</v>
      </c>
      <c r="ATL2" s="1">
        <v>16</v>
      </c>
      <c r="ATM2" s="22">
        <v>29</v>
      </c>
      <c r="ATN2" s="22">
        <v>30</v>
      </c>
      <c r="ATO2" s="22">
        <v>27</v>
      </c>
      <c r="ATP2" s="1">
        <v>16</v>
      </c>
      <c r="ATQ2" s="1">
        <v>29</v>
      </c>
      <c r="ATR2" s="1">
        <v>30</v>
      </c>
      <c r="ATS2" s="20">
        <v>10</v>
      </c>
      <c r="ATT2" s="20">
        <v>11</v>
      </c>
      <c r="ATU2" s="22">
        <v>29</v>
      </c>
      <c r="ATV2" s="22">
        <v>29</v>
      </c>
      <c r="ATW2" s="22">
        <v>27</v>
      </c>
      <c r="ATX2" s="22">
        <v>29</v>
      </c>
      <c r="ATY2" s="1">
        <v>30</v>
      </c>
      <c r="ATZ2" s="1">
        <v>30</v>
      </c>
      <c r="AUA2" s="20">
        <v>30</v>
      </c>
      <c r="AUB2" s="20">
        <v>30</v>
      </c>
      <c r="AUC2" s="20">
        <v>30</v>
      </c>
      <c r="AUD2" s="22">
        <v>29</v>
      </c>
      <c r="AUE2" s="22">
        <v>30</v>
      </c>
      <c r="AUF2" s="22">
        <v>29</v>
      </c>
      <c r="AUG2" s="20">
        <v>30</v>
      </c>
      <c r="AUH2" s="22">
        <v>29</v>
      </c>
      <c r="AUI2" s="22">
        <v>29</v>
      </c>
      <c r="AUJ2" s="22">
        <v>30</v>
      </c>
      <c r="AUK2" s="1">
        <v>30</v>
      </c>
      <c r="AUL2" s="21">
        <v>18</v>
      </c>
      <c r="AUM2" s="1">
        <v>30</v>
      </c>
      <c r="AUN2" s="20">
        <v>30</v>
      </c>
      <c r="AUO2" s="22">
        <v>29</v>
      </c>
      <c r="AUP2" s="1">
        <v>30</v>
      </c>
      <c r="AUQ2" s="1">
        <v>17</v>
      </c>
      <c r="AUR2" s="20">
        <v>30</v>
      </c>
      <c r="AUS2" s="20">
        <v>30</v>
      </c>
      <c r="AUT2" s="22">
        <v>29</v>
      </c>
      <c r="AUU2" s="22">
        <v>27</v>
      </c>
      <c r="AUV2" s="22">
        <v>29</v>
      </c>
      <c r="AUW2" s="1">
        <v>16</v>
      </c>
      <c r="AUX2" s="22">
        <v>28</v>
      </c>
      <c r="AUY2" s="22">
        <v>27</v>
      </c>
      <c r="AUZ2" s="22">
        <v>28</v>
      </c>
      <c r="AVA2" s="1">
        <v>27</v>
      </c>
      <c r="AVB2" s="1">
        <v>30</v>
      </c>
      <c r="AVC2" s="1">
        <v>17</v>
      </c>
      <c r="AVD2" s="20">
        <v>30</v>
      </c>
      <c r="AVE2" s="22">
        <v>29</v>
      </c>
      <c r="AVF2" s="22">
        <v>28</v>
      </c>
      <c r="AVG2" s="1">
        <v>30</v>
      </c>
      <c r="AVH2" s="21">
        <v>17</v>
      </c>
      <c r="AVI2" s="1">
        <v>30</v>
      </c>
      <c r="AVJ2" s="20">
        <v>30</v>
      </c>
      <c r="AVK2" s="22">
        <v>27</v>
      </c>
      <c r="AVL2" s="22">
        <v>29</v>
      </c>
      <c r="AVM2" s="1">
        <v>30</v>
      </c>
      <c r="AVN2" s="20">
        <v>30</v>
      </c>
      <c r="AVO2" s="22">
        <v>28</v>
      </c>
      <c r="AVP2" s="22">
        <v>29</v>
      </c>
      <c r="AVQ2" s="1">
        <v>30</v>
      </c>
      <c r="AVR2" s="1">
        <v>30</v>
      </c>
      <c r="AVS2" s="1">
        <v>30</v>
      </c>
      <c r="AVT2" s="1">
        <v>30</v>
      </c>
      <c r="AVU2" s="22">
        <v>29</v>
      </c>
      <c r="AVV2" s="22">
        <v>28</v>
      </c>
      <c r="AVW2" s="22">
        <v>28</v>
      </c>
      <c r="AVX2" s="22">
        <v>29</v>
      </c>
      <c r="AVY2" s="22">
        <v>29</v>
      </c>
      <c r="AVZ2" s="22">
        <v>28</v>
      </c>
      <c r="AWA2" s="1">
        <v>30</v>
      </c>
      <c r="AWB2" s="22">
        <v>28</v>
      </c>
      <c r="AWC2" s="22">
        <v>28</v>
      </c>
      <c r="AWD2" s="22">
        <v>28</v>
      </c>
      <c r="AWE2" s="22">
        <v>29</v>
      </c>
      <c r="AWF2" s="1">
        <v>30</v>
      </c>
      <c r="AWG2" s="1">
        <v>30</v>
      </c>
      <c r="AWH2" s="20">
        <v>30</v>
      </c>
      <c r="AWI2" s="22">
        <v>28</v>
      </c>
      <c r="AWJ2" s="22">
        <v>28</v>
      </c>
      <c r="AWK2" s="22">
        <v>30</v>
      </c>
      <c r="AWL2" s="22">
        <v>28</v>
      </c>
      <c r="AWM2" s="22">
        <v>28</v>
      </c>
      <c r="AWN2" s="22">
        <v>27</v>
      </c>
      <c r="AWO2" s="22">
        <v>27</v>
      </c>
      <c r="AWP2" s="22">
        <v>28</v>
      </c>
      <c r="AWQ2" s="22">
        <v>30</v>
      </c>
      <c r="AWR2" s="22">
        <v>29</v>
      </c>
      <c r="AWS2" s="1">
        <v>30</v>
      </c>
      <c r="AWT2" s="1">
        <v>30</v>
      </c>
      <c r="AWU2" s="20">
        <v>30</v>
      </c>
      <c r="AWV2" s="20">
        <v>30</v>
      </c>
      <c r="AWW2" s="22">
        <v>28</v>
      </c>
      <c r="AWX2" s="1">
        <v>30</v>
      </c>
      <c r="AWY2" s="1">
        <v>17</v>
      </c>
      <c r="AWZ2" s="1">
        <v>30</v>
      </c>
      <c r="AXA2" s="1">
        <v>30</v>
      </c>
      <c r="AXB2" s="20">
        <v>30</v>
      </c>
      <c r="AXC2" s="22">
        <v>30</v>
      </c>
      <c r="AXD2" s="22">
        <v>28</v>
      </c>
      <c r="AXE2" s="1">
        <v>30</v>
      </c>
      <c r="AXF2" s="1">
        <v>21</v>
      </c>
      <c r="AXG2" s="1">
        <v>30</v>
      </c>
      <c r="AXH2" s="22">
        <v>29</v>
      </c>
      <c r="AXI2" s="22">
        <v>28</v>
      </c>
      <c r="AXJ2" s="22">
        <v>26</v>
      </c>
      <c r="AXK2" s="1">
        <v>30</v>
      </c>
      <c r="AXL2" s="1">
        <v>30</v>
      </c>
      <c r="AXM2" s="22">
        <v>28</v>
      </c>
      <c r="AXN2" s="22">
        <v>24</v>
      </c>
      <c r="AXO2" s="22">
        <v>28</v>
      </c>
      <c r="AXP2" s="22">
        <v>28</v>
      </c>
      <c r="AXQ2" s="22">
        <v>28</v>
      </c>
      <c r="AXR2" s="22">
        <v>28</v>
      </c>
      <c r="AXS2" s="1">
        <v>30</v>
      </c>
      <c r="AXT2" s="1">
        <v>30</v>
      </c>
      <c r="AXU2" s="1">
        <v>22</v>
      </c>
      <c r="AXV2" s="20">
        <v>26</v>
      </c>
      <c r="AXW2" s="20">
        <v>30</v>
      </c>
      <c r="AXX2" s="22">
        <v>27</v>
      </c>
      <c r="AXY2" s="22">
        <v>27</v>
      </c>
      <c r="AXZ2" s="22">
        <v>29</v>
      </c>
      <c r="AYA2" s="1">
        <v>30</v>
      </c>
      <c r="AYB2" s="1">
        <v>30</v>
      </c>
      <c r="AYC2" s="1">
        <v>30</v>
      </c>
      <c r="AYD2" s="1">
        <v>26</v>
      </c>
      <c r="AYE2" s="22">
        <v>28</v>
      </c>
      <c r="AYF2" s="22">
        <v>28</v>
      </c>
      <c r="AYG2" s="22">
        <v>28</v>
      </c>
      <c r="AYH2" s="22">
        <v>28</v>
      </c>
      <c r="AYI2" s="22">
        <v>28</v>
      </c>
      <c r="AYJ2" s="22">
        <v>29</v>
      </c>
      <c r="AYK2" s="22">
        <v>28</v>
      </c>
      <c r="AYL2" s="22">
        <v>28</v>
      </c>
      <c r="AYM2" s="22">
        <v>28</v>
      </c>
      <c r="AYN2" s="22">
        <v>28</v>
      </c>
      <c r="AYO2" s="22">
        <v>28</v>
      </c>
      <c r="AYP2" s="22">
        <v>29</v>
      </c>
      <c r="AYQ2" s="1">
        <v>30</v>
      </c>
      <c r="AYR2" s="1">
        <v>30</v>
      </c>
      <c r="AYS2" s="1">
        <v>21</v>
      </c>
      <c r="AYT2" s="22">
        <v>29</v>
      </c>
      <c r="AYU2" s="22">
        <v>26</v>
      </c>
      <c r="AYV2" s="22">
        <v>29</v>
      </c>
      <c r="AYW2" s="22">
        <v>29</v>
      </c>
      <c r="AYX2" s="22">
        <v>29</v>
      </c>
      <c r="AYY2" s="22">
        <v>29</v>
      </c>
      <c r="AYZ2" s="1">
        <v>30</v>
      </c>
      <c r="AZA2" s="1">
        <v>30</v>
      </c>
      <c r="AZB2" s="1">
        <v>30</v>
      </c>
      <c r="AZC2" s="1">
        <v>30</v>
      </c>
      <c r="AZD2" s="20">
        <v>30</v>
      </c>
      <c r="AZE2" s="22">
        <v>29</v>
      </c>
      <c r="AZF2" s="22">
        <v>29</v>
      </c>
      <c r="AZG2" s="22">
        <v>29</v>
      </c>
      <c r="AZH2" s="22">
        <v>28</v>
      </c>
      <c r="AZI2" s="21">
        <v>19</v>
      </c>
      <c r="AZJ2" s="1">
        <v>30</v>
      </c>
      <c r="AZK2" s="22">
        <v>26</v>
      </c>
      <c r="AZL2" s="22">
        <v>26</v>
      </c>
      <c r="AZM2" s="22">
        <v>28</v>
      </c>
      <c r="AZN2" s="22">
        <v>28</v>
      </c>
      <c r="AZO2" s="1">
        <v>30</v>
      </c>
      <c r="AZP2" s="20">
        <v>30</v>
      </c>
      <c r="AZQ2" s="1">
        <v>30</v>
      </c>
      <c r="AZR2" s="1">
        <v>30</v>
      </c>
      <c r="AZS2" s="22">
        <v>27</v>
      </c>
      <c r="AZT2" s="22">
        <v>29</v>
      </c>
      <c r="AZU2" s="22">
        <v>27</v>
      </c>
      <c r="AZV2" s="1">
        <v>30</v>
      </c>
      <c r="AZW2" s="1">
        <v>30</v>
      </c>
      <c r="AZX2" s="1">
        <v>30</v>
      </c>
      <c r="AZY2" s="1">
        <v>30</v>
      </c>
      <c r="AZZ2" s="20">
        <v>30</v>
      </c>
      <c r="BAA2" s="22">
        <v>21</v>
      </c>
      <c r="BAB2" s="22">
        <v>27</v>
      </c>
      <c r="BAC2" s="22">
        <v>29</v>
      </c>
      <c r="BAD2" s="1">
        <v>30</v>
      </c>
      <c r="BAE2" s="1">
        <v>30</v>
      </c>
      <c r="BAF2" s="22">
        <v>30</v>
      </c>
      <c r="BAG2" s="22">
        <v>28</v>
      </c>
      <c r="BAH2" s="22">
        <v>26</v>
      </c>
      <c r="BAI2" s="22">
        <v>28</v>
      </c>
      <c r="BAJ2" s="22">
        <v>29</v>
      </c>
      <c r="BAK2" s="22">
        <v>29</v>
      </c>
      <c r="BAL2" s="22">
        <v>28</v>
      </c>
      <c r="BAM2" s="1">
        <v>30</v>
      </c>
      <c r="BAN2" s="21">
        <v>17</v>
      </c>
      <c r="BAO2" s="22">
        <v>26</v>
      </c>
      <c r="BAP2" s="22">
        <v>26</v>
      </c>
      <c r="BAQ2" s="22">
        <v>28</v>
      </c>
      <c r="BAR2" s="22">
        <v>28</v>
      </c>
      <c r="BAS2" s="22">
        <v>30</v>
      </c>
      <c r="BAT2" s="22">
        <v>27</v>
      </c>
      <c r="BAU2" s="22">
        <v>28</v>
      </c>
      <c r="BAV2" s="1">
        <v>30</v>
      </c>
      <c r="BAW2" s="22">
        <v>28</v>
      </c>
      <c r="BAX2" s="1">
        <v>30</v>
      </c>
      <c r="BAY2" s="21">
        <v>18</v>
      </c>
      <c r="BAZ2" s="22">
        <v>27</v>
      </c>
      <c r="BBA2" s="22">
        <v>28</v>
      </c>
      <c r="BBB2" s="22">
        <v>29</v>
      </c>
      <c r="BBC2" s="1">
        <v>30</v>
      </c>
      <c r="BBD2" s="22">
        <v>30</v>
      </c>
      <c r="BBE2" s="22">
        <v>22</v>
      </c>
      <c r="BBF2" s="22">
        <v>29</v>
      </c>
      <c r="BBG2" s="22">
        <v>28</v>
      </c>
      <c r="BBH2" s="22">
        <v>29</v>
      </c>
      <c r="BBI2" s="22">
        <v>28</v>
      </c>
      <c r="BBJ2" s="22">
        <v>22</v>
      </c>
      <c r="BBK2" s="22">
        <v>28</v>
      </c>
      <c r="BBL2" s="22">
        <v>29</v>
      </c>
      <c r="BBM2" s="22">
        <v>29</v>
      </c>
      <c r="BBN2" s="22">
        <v>29</v>
      </c>
      <c r="BBO2" s="22">
        <v>28</v>
      </c>
      <c r="BBP2" s="22">
        <v>29</v>
      </c>
      <c r="BBQ2" s="22">
        <v>30</v>
      </c>
      <c r="BBR2" s="22">
        <v>30</v>
      </c>
      <c r="BBS2" s="22">
        <v>30</v>
      </c>
      <c r="BBT2" s="22">
        <v>30</v>
      </c>
      <c r="BBU2" s="22">
        <v>28</v>
      </c>
      <c r="BBV2" s="22">
        <v>27</v>
      </c>
      <c r="BBW2" s="22">
        <v>26</v>
      </c>
      <c r="BBX2" s="22">
        <v>28</v>
      </c>
      <c r="BBY2" s="22">
        <v>29</v>
      </c>
      <c r="BBZ2" s="1">
        <v>30</v>
      </c>
      <c r="BCA2" s="21">
        <v>18</v>
      </c>
      <c r="BCB2" s="22">
        <v>27</v>
      </c>
      <c r="BCC2" s="22">
        <v>29</v>
      </c>
      <c r="BCD2" s="22">
        <v>29</v>
      </c>
      <c r="BCE2" s="22">
        <v>29</v>
      </c>
      <c r="BCF2" s="22">
        <v>28</v>
      </c>
      <c r="BCG2" s="22">
        <v>30</v>
      </c>
      <c r="BCH2" s="21">
        <v>18</v>
      </c>
      <c r="BCI2" s="20">
        <v>30</v>
      </c>
      <c r="BCJ2" s="22">
        <v>27</v>
      </c>
      <c r="BCK2" s="20">
        <v>30</v>
      </c>
      <c r="BCL2" s="22">
        <v>30</v>
      </c>
      <c r="BCM2" s="22">
        <v>30</v>
      </c>
      <c r="BCN2" s="22">
        <v>28</v>
      </c>
      <c r="BCO2" s="22">
        <v>28</v>
      </c>
      <c r="BCP2" s="21">
        <v>18</v>
      </c>
      <c r="BCQ2" s="20">
        <v>30</v>
      </c>
      <c r="BCR2" s="22">
        <v>28</v>
      </c>
      <c r="BCS2" s="22">
        <v>29</v>
      </c>
      <c r="BCT2" s="22">
        <v>27</v>
      </c>
      <c r="BCU2" s="22">
        <v>30</v>
      </c>
      <c r="BCV2" s="22">
        <v>28</v>
      </c>
      <c r="BCW2" s="22">
        <v>30</v>
      </c>
      <c r="BCX2" s="1">
        <v>29</v>
      </c>
      <c r="BCY2" s="22">
        <v>28</v>
      </c>
      <c r="BCZ2" s="22">
        <v>27</v>
      </c>
      <c r="BDA2" s="22">
        <v>28</v>
      </c>
      <c r="BDB2" s="22">
        <v>28</v>
      </c>
      <c r="BDC2" s="20">
        <v>21</v>
      </c>
      <c r="BDD2" s="21">
        <v>18</v>
      </c>
      <c r="BDE2" s="20">
        <v>22</v>
      </c>
      <c r="BDF2" s="20">
        <v>23</v>
      </c>
      <c r="BDG2" s="21">
        <v>16</v>
      </c>
      <c r="BDH2" s="1">
        <v>18</v>
      </c>
      <c r="BDI2" s="1">
        <v>17</v>
      </c>
      <c r="BDJ2" s="20">
        <v>30</v>
      </c>
      <c r="BDK2" s="1">
        <v>17</v>
      </c>
      <c r="BDL2" s="1">
        <v>16</v>
      </c>
      <c r="BDM2" s="22">
        <v>26</v>
      </c>
      <c r="BDN2" s="1">
        <v>17</v>
      </c>
      <c r="BDO2" s="22">
        <v>29</v>
      </c>
      <c r="BDP2" s="22">
        <v>27</v>
      </c>
      <c r="BDQ2" s="22">
        <v>27</v>
      </c>
      <c r="BDR2" s="22">
        <v>27</v>
      </c>
      <c r="BDS2" s="22">
        <v>28</v>
      </c>
      <c r="BDT2" s="22">
        <v>29</v>
      </c>
      <c r="BDU2" s="22">
        <v>29</v>
      </c>
      <c r="BDV2" s="22">
        <v>29</v>
      </c>
      <c r="BDW2" s="1">
        <v>30</v>
      </c>
      <c r="BDX2" s="20">
        <v>19</v>
      </c>
      <c r="BDY2" s="22">
        <v>28</v>
      </c>
      <c r="BDZ2" s="22">
        <v>28</v>
      </c>
      <c r="BEA2" s="22">
        <v>29</v>
      </c>
      <c r="BEB2" s="22">
        <v>29</v>
      </c>
      <c r="BEC2" s="22">
        <v>26</v>
      </c>
      <c r="BED2" s="22">
        <v>26</v>
      </c>
      <c r="BEE2" s="22">
        <v>26</v>
      </c>
      <c r="BEF2" s="22">
        <v>29</v>
      </c>
      <c r="BEG2" s="22">
        <v>23</v>
      </c>
    </row>
    <row r="3" spans="1:1489" x14ac:dyDescent="0.25">
      <c r="A3" s="3" t="s">
        <v>13</v>
      </c>
      <c r="B3" s="20">
        <v>3.0000000000000001E-3</v>
      </c>
      <c r="C3" s="20">
        <v>3.0000000000000001E-3</v>
      </c>
      <c r="D3" s="20">
        <v>5.0000000000000001E-3</v>
      </c>
      <c r="E3" s="23">
        <v>5.0000000000000001E-3</v>
      </c>
      <c r="F3" s="23">
        <v>4.0000000000000001E-3</v>
      </c>
      <c r="G3" s="21">
        <v>8.0000000000000002E-3</v>
      </c>
      <c r="H3" s="21">
        <v>6.0000000000000001E-3</v>
      </c>
      <c r="I3" s="20">
        <v>3.0000000000000001E-3</v>
      </c>
      <c r="J3" s="23">
        <v>2E-3</v>
      </c>
      <c r="K3" s="20">
        <v>2E-3</v>
      </c>
      <c r="L3" s="20">
        <v>1E-3</v>
      </c>
      <c r="M3" s="23">
        <v>2E-3</v>
      </c>
      <c r="N3" s="23">
        <v>7.0000000000000001E-3</v>
      </c>
      <c r="O3" s="20">
        <v>2E-3</v>
      </c>
      <c r="P3" s="23">
        <v>3.0000000000000001E-3</v>
      </c>
      <c r="Q3" s="23">
        <v>4.0000000000000001E-3</v>
      </c>
      <c r="R3" s="23">
        <v>5.0000000000000001E-3</v>
      </c>
      <c r="S3" s="23">
        <v>5.0000000000000001E-3</v>
      </c>
      <c r="T3" s="23">
        <v>3.0000000000000001E-3</v>
      </c>
      <c r="U3" s="23">
        <v>3.0000000000000001E-3</v>
      </c>
      <c r="V3" s="23">
        <v>4.0000000000000001E-3</v>
      </c>
      <c r="W3" s="23">
        <v>7.0000000000000001E-3</v>
      </c>
      <c r="X3" s="23">
        <v>3.0000000000000001E-3</v>
      </c>
      <c r="Y3" s="23">
        <v>0.01</v>
      </c>
      <c r="Z3" s="20">
        <v>4.0000000000000001E-3</v>
      </c>
      <c r="AA3" s="23">
        <v>2E-3</v>
      </c>
      <c r="AB3" s="1">
        <v>2E-3</v>
      </c>
      <c r="AC3" s="23">
        <v>3.0000000000000001E-3</v>
      </c>
      <c r="AD3" s="23">
        <v>8.9999999999999993E-3</v>
      </c>
      <c r="AE3" s="20">
        <v>3.0000000000000001E-3</v>
      </c>
      <c r="AF3" s="1">
        <v>1E-3</v>
      </c>
      <c r="AG3" s="23">
        <v>5.0000000000000001E-3</v>
      </c>
      <c r="AH3" s="20">
        <v>2E-3</v>
      </c>
      <c r="AI3" s="1">
        <v>1.4999999999999999E-2</v>
      </c>
      <c r="AJ3" s="21">
        <v>3.0000000000000001E-3</v>
      </c>
      <c r="AK3" s="1">
        <v>2E-3</v>
      </c>
      <c r="AL3" s="1">
        <v>5.0000000000000001E-3</v>
      </c>
      <c r="AM3" s="1">
        <v>3.0000000000000001E-3</v>
      </c>
      <c r="AN3" s="1">
        <v>5.0000000000000001E-3</v>
      </c>
      <c r="AO3" s="1">
        <v>2E-3</v>
      </c>
      <c r="AP3" s="20">
        <v>3.0000000000000001E-3</v>
      </c>
      <c r="AQ3" s="23">
        <v>3.0000000000000001E-3</v>
      </c>
      <c r="AR3" s="23">
        <v>2E-3</v>
      </c>
      <c r="AS3" s="1">
        <v>3.0000000000000001E-3</v>
      </c>
      <c r="AT3" s="20">
        <v>2E-3</v>
      </c>
      <c r="AU3" s="23">
        <v>3.0000000000000001E-3</v>
      </c>
      <c r="AV3" s="23">
        <v>4.0000000000000001E-3</v>
      </c>
      <c r="AW3" s="20">
        <v>7.0000000000000001E-3</v>
      </c>
      <c r="AX3" s="20">
        <v>3.0000000000000001E-3</v>
      </c>
      <c r="AY3" s="23">
        <v>5.0000000000000001E-3</v>
      </c>
      <c r="AZ3" s="23">
        <v>6.0000000000000001E-3</v>
      </c>
      <c r="BA3" s="23">
        <v>2E-3</v>
      </c>
      <c r="BB3" s="23">
        <v>3.0000000000000001E-3</v>
      </c>
      <c r="BC3" s="23">
        <v>3.0000000000000001E-3</v>
      </c>
      <c r="BD3" s="23">
        <v>5.0000000000000001E-3</v>
      </c>
      <c r="BE3" s="23">
        <v>8.9999999999999993E-3</v>
      </c>
      <c r="BF3" s="1">
        <v>4.0000000000000001E-3</v>
      </c>
      <c r="BG3" s="1">
        <v>2E-3</v>
      </c>
      <c r="BH3" s="20">
        <v>3.0000000000000001E-3</v>
      </c>
      <c r="BI3" s="23">
        <v>5.0000000000000001E-3</v>
      </c>
      <c r="BJ3" s="23">
        <v>8.0000000000000002E-3</v>
      </c>
      <c r="BK3" s="1">
        <v>2E-3</v>
      </c>
      <c r="BL3" s="1">
        <v>5.0000000000000001E-3</v>
      </c>
      <c r="BM3" s="1">
        <v>2E-3</v>
      </c>
      <c r="BN3" s="23">
        <v>2E-3</v>
      </c>
      <c r="BO3" s="23">
        <v>3.0000000000000001E-3</v>
      </c>
      <c r="BP3" s="23">
        <v>5.0000000000000001E-3</v>
      </c>
      <c r="BQ3" s="23">
        <v>3.0000000000000001E-3</v>
      </c>
      <c r="BR3" s="23">
        <v>4.0000000000000001E-3</v>
      </c>
      <c r="BS3" s="23">
        <v>7.0000000000000001E-3</v>
      </c>
      <c r="BT3" s="1">
        <v>1E-3</v>
      </c>
      <c r="BU3" s="1">
        <v>5.0000000000000001E-3</v>
      </c>
      <c r="BV3" s="1">
        <v>2E-3</v>
      </c>
      <c r="BW3" s="23">
        <v>4.0000000000000001E-3</v>
      </c>
      <c r="BX3" s="23">
        <v>5.0000000000000001E-3</v>
      </c>
      <c r="BY3" s="23">
        <v>4.0000000000000001E-3</v>
      </c>
      <c r="BZ3" s="1">
        <v>2E-3</v>
      </c>
      <c r="CA3" s="1">
        <v>1E-3</v>
      </c>
      <c r="CB3" s="1">
        <v>3.0000000000000001E-3</v>
      </c>
      <c r="CC3" s="1">
        <v>1E-3</v>
      </c>
      <c r="CD3" s="1">
        <v>2E-3</v>
      </c>
      <c r="CE3" s="23">
        <v>4.0000000000000001E-3</v>
      </c>
      <c r="CF3" s="23">
        <v>4.0000000000000001E-3</v>
      </c>
      <c r="CG3" s="23">
        <v>6.0000000000000001E-3</v>
      </c>
      <c r="CH3" s="23">
        <v>5.0000000000000001E-3</v>
      </c>
      <c r="CI3" s="23">
        <v>6.0000000000000001E-3</v>
      </c>
      <c r="CJ3" s="23">
        <v>4.0000000000000001E-3</v>
      </c>
      <c r="CK3" s="23">
        <v>5.0000000000000001E-3</v>
      </c>
      <c r="CL3" s="23">
        <v>7.0000000000000001E-3</v>
      </c>
      <c r="CM3" s="23">
        <v>6.0000000000000001E-3</v>
      </c>
      <c r="CN3" s="23">
        <v>7.0000000000000001E-3</v>
      </c>
      <c r="CO3" s="23">
        <v>4.0000000000000001E-3</v>
      </c>
      <c r="CP3" s="1">
        <v>4.0000000000000001E-3</v>
      </c>
      <c r="CQ3" s="1">
        <v>4.0000000000000001E-3</v>
      </c>
      <c r="CR3" s="23">
        <v>3.0000000000000001E-3</v>
      </c>
      <c r="CS3" s="23">
        <v>1.0999999999999999E-2</v>
      </c>
      <c r="CT3" s="23">
        <v>0.01</v>
      </c>
      <c r="CU3" s="23">
        <v>4.0000000000000001E-3</v>
      </c>
      <c r="CV3" s="23">
        <v>2E-3</v>
      </c>
      <c r="CW3" s="23">
        <v>3.0000000000000001E-3</v>
      </c>
      <c r="CX3" s="23">
        <v>2E-3</v>
      </c>
      <c r="CY3" s="23">
        <v>3.0000000000000001E-3</v>
      </c>
      <c r="CZ3" s="23">
        <v>1E-3</v>
      </c>
      <c r="DA3" s="1">
        <v>7.0000000000000001E-3</v>
      </c>
      <c r="DB3" s="23">
        <v>3.0000000000000001E-3</v>
      </c>
      <c r="DC3" s="23">
        <v>7.0000000000000001E-3</v>
      </c>
      <c r="DD3" s="23">
        <v>1E-3</v>
      </c>
      <c r="DE3" s="1">
        <v>2E-3</v>
      </c>
      <c r="DF3" s="1">
        <v>5.0000000000000001E-3</v>
      </c>
      <c r="DG3" s="1">
        <v>2E-3</v>
      </c>
      <c r="DH3" s="20">
        <v>4.0000000000000001E-3</v>
      </c>
      <c r="DI3" s="23">
        <v>2E-3</v>
      </c>
      <c r="DJ3" s="23">
        <v>2E-3</v>
      </c>
      <c r="DK3" s="23">
        <v>2E-3</v>
      </c>
      <c r="DL3" s="1">
        <v>2E-3</v>
      </c>
      <c r="DM3" s="1">
        <v>1E-3</v>
      </c>
      <c r="DN3" s="23">
        <v>4.0000000000000001E-3</v>
      </c>
      <c r="DO3" s="23">
        <v>8.9999999999999993E-3</v>
      </c>
      <c r="DP3" s="23">
        <v>3.0000000000000001E-3</v>
      </c>
      <c r="DQ3" s="23">
        <v>4.0000000000000001E-3</v>
      </c>
      <c r="DR3" s="23">
        <v>4.0000000000000001E-3</v>
      </c>
      <c r="DS3" s="23"/>
      <c r="DT3" s="23">
        <v>4.0000000000000001E-3</v>
      </c>
      <c r="DU3" s="23">
        <v>4.0000000000000001E-3</v>
      </c>
      <c r="DV3" s="23">
        <v>5.0000000000000001E-3</v>
      </c>
      <c r="DW3" s="23">
        <v>2E-3</v>
      </c>
      <c r="DX3" s="23">
        <v>4.0000000000000001E-3</v>
      </c>
      <c r="DY3" s="23">
        <v>3.0000000000000001E-3</v>
      </c>
      <c r="DZ3" s="23">
        <v>2E-3</v>
      </c>
      <c r="EA3" s="23">
        <v>3.0000000000000001E-3</v>
      </c>
      <c r="EB3" s="23">
        <v>4.0000000000000001E-3</v>
      </c>
      <c r="EC3" s="23">
        <v>3.0000000000000001E-3</v>
      </c>
      <c r="ED3" s="23">
        <v>2E-3</v>
      </c>
      <c r="EE3" s="1">
        <v>1E-3</v>
      </c>
      <c r="EF3" s="1">
        <v>2E-3</v>
      </c>
      <c r="EG3" s="23">
        <v>7.0000000000000001E-3</v>
      </c>
      <c r="EH3" s="23">
        <v>4.0000000000000001E-3</v>
      </c>
      <c r="EI3" s="23">
        <v>1E-3</v>
      </c>
      <c r="EJ3" s="1">
        <v>3.0000000000000001E-3</v>
      </c>
      <c r="EK3" s="1">
        <v>8.0000000000000002E-3</v>
      </c>
      <c r="EL3" s="1">
        <v>4.0000000000000001E-3</v>
      </c>
      <c r="EM3" s="1">
        <v>8.0000000000000002E-3</v>
      </c>
      <c r="EN3" s="1">
        <v>8.9999999999999993E-3</v>
      </c>
      <c r="EO3" s="23">
        <v>2E-3</v>
      </c>
      <c r="EP3" s="23">
        <v>4.0000000000000001E-3</v>
      </c>
      <c r="EQ3" s="23">
        <v>6.0000000000000001E-3</v>
      </c>
      <c r="ER3" s="23">
        <v>6.0000000000000001E-3</v>
      </c>
      <c r="ES3" s="1">
        <v>2E-3</v>
      </c>
      <c r="ET3" s="23">
        <v>7.0000000000000001E-3</v>
      </c>
      <c r="EU3" s="23">
        <v>6.0000000000000001E-3</v>
      </c>
      <c r="EV3" s="23">
        <v>5.0000000000000001E-3</v>
      </c>
      <c r="EW3" s="23">
        <v>6.0000000000000001E-3</v>
      </c>
      <c r="EX3" s="23">
        <v>7.0000000000000001E-3</v>
      </c>
      <c r="EY3" s="23">
        <v>4.0000000000000001E-3</v>
      </c>
      <c r="EZ3" s="23">
        <v>2E-3</v>
      </c>
      <c r="FA3" s="1">
        <v>5.0000000000000001E-3</v>
      </c>
      <c r="FB3" s="20">
        <v>8.9999999999999993E-3</v>
      </c>
      <c r="FC3" s="20">
        <v>3.0000000000000001E-3</v>
      </c>
      <c r="FD3" s="23">
        <v>5.0000000000000001E-3</v>
      </c>
      <c r="FE3" s="23">
        <v>4.0000000000000001E-3</v>
      </c>
      <c r="FF3" s="23">
        <v>5.0000000000000001E-3</v>
      </c>
      <c r="FG3" s="23">
        <v>6.0000000000000001E-3</v>
      </c>
      <c r="FH3" s="23">
        <v>3.0000000000000001E-3</v>
      </c>
      <c r="FI3" s="1">
        <v>0.01</v>
      </c>
      <c r="FJ3" s="23">
        <v>3.0000000000000001E-3</v>
      </c>
      <c r="FK3" s="20">
        <v>5.0000000000000001E-3</v>
      </c>
      <c r="FL3" s="23">
        <v>1E-3</v>
      </c>
      <c r="FM3" s="23">
        <v>3.0000000000000001E-3</v>
      </c>
      <c r="FN3" s="1">
        <v>3.0000000000000001E-3</v>
      </c>
      <c r="FO3" s="1">
        <v>5.0000000000000001E-3</v>
      </c>
      <c r="FP3" s="20">
        <v>4.0000000000000001E-3</v>
      </c>
      <c r="FQ3" s="20">
        <v>1E-3</v>
      </c>
      <c r="FR3" s="1">
        <v>2E-3</v>
      </c>
      <c r="FS3" s="20">
        <v>8.0000000000000002E-3</v>
      </c>
      <c r="FT3" s="20">
        <v>2E-3</v>
      </c>
      <c r="FU3" s="1">
        <v>3.0000000000000001E-3</v>
      </c>
      <c r="FV3" s="1">
        <v>5.0000000000000001E-3</v>
      </c>
      <c r="FW3" s="1">
        <v>7.0000000000000001E-3</v>
      </c>
      <c r="FX3" s="20">
        <v>1E-3</v>
      </c>
      <c r="FY3" s="20">
        <v>4.0000000000000001E-3</v>
      </c>
      <c r="FZ3" s="20">
        <v>1E-3</v>
      </c>
      <c r="GA3" s="1">
        <v>8.9999999999999993E-3</v>
      </c>
      <c r="GB3" s="23">
        <v>4.0000000000000001E-3</v>
      </c>
      <c r="GC3" s="23">
        <v>3.0000000000000001E-3</v>
      </c>
      <c r="GD3" s="23">
        <v>3.0000000000000001E-3</v>
      </c>
      <c r="GE3" s="23">
        <v>6.0000000000000001E-3</v>
      </c>
      <c r="GF3" s="23">
        <v>4.0000000000000001E-3</v>
      </c>
      <c r="GG3" s="1">
        <v>2E-3</v>
      </c>
      <c r="GH3" s="23">
        <v>2E-3</v>
      </c>
      <c r="GI3" s="23">
        <v>3.0000000000000001E-3</v>
      </c>
      <c r="GJ3" s="23">
        <v>2E-3</v>
      </c>
      <c r="GK3" s="23">
        <v>4.0000000000000001E-3</v>
      </c>
      <c r="GL3" s="23">
        <v>6.0000000000000001E-3</v>
      </c>
      <c r="GM3" s="23">
        <v>2E-3</v>
      </c>
      <c r="GN3" s="23">
        <v>3.0000000000000001E-3</v>
      </c>
      <c r="GO3" s="23">
        <v>4.0000000000000001E-3</v>
      </c>
      <c r="GP3" s="23">
        <v>5.0000000000000001E-3</v>
      </c>
      <c r="GQ3" s="23">
        <v>6.0000000000000001E-3</v>
      </c>
      <c r="GR3" s="23">
        <v>5.0000000000000001E-3</v>
      </c>
      <c r="GS3" s="23">
        <v>3.0000000000000001E-3</v>
      </c>
      <c r="GT3" s="1">
        <v>3.0000000000000001E-3</v>
      </c>
      <c r="GU3" s="23">
        <v>5.0000000000000001E-3</v>
      </c>
      <c r="GV3" s="23">
        <v>7.0000000000000001E-3</v>
      </c>
      <c r="GW3" s="1">
        <v>4.0000000000000001E-3</v>
      </c>
      <c r="GX3" s="1">
        <v>2E-3</v>
      </c>
      <c r="GY3" s="1">
        <v>6.0000000000000001E-3</v>
      </c>
      <c r="GZ3" s="1">
        <v>3.0000000000000001E-3</v>
      </c>
      <c r="HA3" s="1">
        <v>1E-3</v>
      </c>
      <c r="HB3" s="20">
        <v>1E-3</v>
      </c>
      <c r="HC3" s="1">
        <v>5.0000000000000001E-3</v>
      </c>
      <c r="HD3" s="1">
        <v>4.0000000000000001E-3</v>
      </c>
      <c r="HE3" s="20">
        <v>3.0000000000000001E-3</v>
      </c>
      <c r="HF3" s="20">
        <v>1E-3</v>
      </c>
      <c r="HG3" s="1">
        <v>4.0000000000000001E-3</v>
      </c>
      <c r="HH3" s="1">
        <v>1E-3</v>
      </c>
      <c r="HI3" s="23">
        <v>2E-3</v>
      </c>
      <c r="HJ3" s="23">
        <v>2E-3</v>
      </c>
      <c r="HK3" s="23">
        <v>2E-3</v>
      </c>
      <c r="HL3" s="23">
        <v>2E-3</v>
      </c>
      <c r="HM3" s="23">
        <v>4.0000000000000001E-3</v>
      </c>
      <c r="HN3" s="1">
        <v>3.0000000000000001E-3</v>
      </c>
      <c r="HO3" s="1">
        <v>3.0000000000000001E-3</v>
      </c>
      <c r="HP3" s="1">
        <v>2E-3</v>
      </c>
      <c r="HQ3" s="1">
        <v>6.0000000000000001E-3</v>
      </c>
      <c r="HR3" s="1">
        <v>3.0000000000000001E-3</v>
      </c>
      <c r="HS3" s="1">
        <v>7.0000000000000001E-3</v>
      </c>
      <c r="HT3" s="23">
        <v>4.0000000000000001E-3</v>
      </c>
      <c r="HU3" s="23">
        <v>4.0000000000000001E-3</v>
      </c>
      <c r="HV3" s="23">
        <v>2E-3</v>
      </c>
      <c r="HW3" s="23">
        <v>2E-3</v>
      </c>
      <c r="HX3" s="23">
        <v>3.0000000000000001E-3</v>
      </c>
      <c r="HY3" s="23">
        <v>2E-3</v>
      </c>
      <c r="HZ3" s="1">
        <v>5.0000000000000001E-3</v>
      </c>
      <c r="IA3" s="20">
        <v>2E-3</v>
      </c>
      <c r="IB3" s="20">
        <v>3.0000000000000001E-3</v>
      </c>
      <c r="IC3" s="23">
        <v>4.0000000000000001E-3</v>
      </c>
      <c r="ID3" s="23">
        <v>7.0000000000000001E-3</v>
      </c>
      <c r="IE3" s="23">
        <v>3.0000000000000001E-3</v>
      </c>
      <c r="IF3" s="23">
        <v>5.0000000000000001E-3</v>
      </c>
      <c r="IG3" s="23">
        <v>5.0000000000000001E-3</v>
      </c>
      <c r="IH3" s="23">
        <v>2E-3</v>
      </c>
      <c r="II3" s="23">
        <v>3.0000000000000001E-3</v>
      </c>
      <c r="IJ3" s="1">
        <v>5.0000000000000001E-3</v>
      </c>
      <c r="IK3" s="1">
        <v>4.0000000000000001E-3</v>
      </c>
      <c r="IL3" s="23">
        <v>2E-3</v>
      </c>
      <c r="IM3" s="23">
        <v>2E-3</v>
      </c>
      <c r="IN3" s="23">
        <v>4.0000000000000001E-3</v>
      </c>
      <c r="IO3" s="23">
        <v>3.0000000000000001E-3</v>
      </c>
      <c r="IP3" s="23">
        <v>2E-3</v>
      </c>
      <c r="IQ3" s="23">
        <v>6.0000000000000001E-3</v>
      </c>
      <c r="IR3" s="23">
        <v>6.0000000000000001E-3</v>
      </c>
      <c r="IS3" s="23">
        <v>6.0000000000000001E-3</v>
      </c>
      <c r="IT3" s="23">
        <v>1E-3</v>
      </c>
      <c r="IU3" s="23">
        <v>2E-3</v>
      </c>
      <c r="IV3" s="23">
        <v>5.0000000000000001E-3</v>
      </c>
      <c r="IW3" s="23">
        <v>2E-3</v>
      </c>
      <c r="IX3" s="23">
        <v>2E-3</v>
      </c>
      <c r="IY3" s="23">
        <v>4.0000000000000001E-3</v>
      </c>
      <c r="IZ3" s="1">
        <v>4.0000000000000001E-3</v>
      </c>
      <c r="JA3" s="1">
        <v>4.0000000000000001E-3</v>
      </c>
      <c r="JB3" s="23">
        <v>1E-3</v>
      </c>
      <c r="JC3" s="23">
        <v>2E-3</v>
      </c>
      <c r="JD3" s="1">
        <v>2E-3</v>
      </c>
      <c r="JE3" s="1">
        <v>3.0000000000000001E-3</v>
      </c>
      <c r="JF3" s="1">
        <v>2E-3</v>
      </c>
      <c r="JG3" s="23">
        <v>4.0000000000000001E-3</v>
      </c>
      <c r="JH3" s="23">
        <v>5.0000000000000001E-3</v>
      </c>
      <c r="JI3" s="23">
        <v>3.0000000000000001E-3</v>
      </c>
      <c r="JJ3" s="23">
        <v>2E-3</v>
      </c>
      <c r="JK3" s="1">
        <v>8.0000000000000002E-3</v>
      </c>
      <c r="JL3" s="1">
        <v>3.0000000000000001E-3</v>
      </c>
      <c r="JM3" s="23">
        <v>1E-3</v>
      </c>
      <c r="JN3" s="23">
        <v>4.0000000000000001E-3</v>
      </c>
      <c r="JO3" s="23">
        <v>3.0000000000000001E-3</v>
      </c>
      <c r="JP3" s="23">
        <v>4.0000000000000001E-3</v>
      </c>
      <c r="JQ3" s="1">
        <v>2E-3</v>
      </c>
      <c r="JR3" s="1">
        <v>3.0000000000000001E-3</v>
      </c>
      <c r="JS3" s="1">
        <v>2E-3</v>
      </c>
      <c r="JT3" s="1">
        <v>4.0000000000000001E-3</v>
      </c>
      <c r="JU3" s="1">
        <v>4.0000000000000001E-3</v>
      </c>
      <c r="JV3" s="20">
        <v>3.0000000000000001E-3</v>
      </c>
      <c r="JW3" s="23">
        <v>2E-3</v>
      </c>
      <c r="JX3" s="23">
        <v>6.0000000000000001E-3</v>
      </c>
      <c r="JY3" s="23">
        <v>3.0000000000000001E-3</v>
      </c>
      <c r="JZ3" s="23">
        <v>3.0000000000000001E-3</v>
      </c>
      <c r="KA3" s="1">
        <v>2E-3</v>
      </c>
      <c r="KB3" s="1">
        <v>4.0000000000000001E-3</v>
      </c>
      <c r="KC3" s="1">
        <v>5.0000000000000001E-3</v>
      </c>
      <c r="KD3" s="1">
        <v>6.0000000000000001E-3</v>
      </c>
      <c r="KE3" s="23">
        <v>3.0000000000000001E-3</v>
      </c>
      <c r="KF3" s="23">
        <v>3.0000000000000001E-3</v>
      </c>
      <c r="KG3" s="23">
        <v>4.0000000000000001E-3</v>
      </c>
      <c r="KH3" s="23">
        <v>8.9999999999999993E-3</v>
      </c>
      <c r="KI3" s="23">
        <v>2E-3</v>
      </c>
      <c r="KJ3" s="23">
        <v>3.0000000000000001E-3</v>
      </c>
      <c r="KK3" s="1">
        <v>3.0000000000000001E-3</v>
      </c>
      <c r="KL3" s="1">
        <v>5.0000000000000001E-3</v>
      </c>
      <c r="KM3" s="1">
        <v>2E-3</v>
      </c>
      <c r="KN3" s="1">
        <v>5.0000000000000001E-3</v>
      </c>
      <c r="KO3" s="1">
        <v>7.0000000000000001E-3</v>
      </c>
      <c r="KP3" s="1">
        <v>5.0000000000000001E-3</v>
      </c>
      <c r="KQ3" s="23">
        <v>5.0000000000000001E-3</v>
      </c>
      <c r="KR3" s="20">
        <v>7.0000000000000001E-3</v>
      </c>
      <c r="KS3" s="23">
        <v>3.0000000000000001E-3</v>
      </c>
      <c r="KT3" s="23">
        <v>3.0000000000000001E-3</v>
      </c>
      <c r="KU3" s="23">
        <v>3.0000000000000001E-3</v>
      </c>
      <c r="KV3" s="23">
        <v>5.0000000000000001E-3</v>
      </c>
      <c r="KW3" s="1">
        <v>2E-3</v>
      </c>
      <c r="KX3" s="1">
        <v>2E-3</v>
      </c>
      <c r="KY3" s="1">
        <v>2E-3</v>
      </c>
      <c r="KZ3" s="1">
        <v>2E-3</v>
      </c>
      <c r="LA3" s="1">
        <v>6.0000000000000001E-3</v>
      </c>
      <c r="LB3" s="1">
        <v>7.0000000000000001E-3</v>
      </c>
      <c r="LC3" s="1">
        <v>3.0000000000000001E-3</v>
      </c>
      <c r="LD3" s="1">
        <v>5.0000000000000001E-3</v>
      </c>
      <c r="LE3" s="20">
        <v>3.0000000000000001E-3</v>
      </c>
      <c r="LF3" s="20">
        <v>3.0000000000000001E-3</v>
      </c>
      <c r="LG3" s="23">
        <v>4.0000000000000001E-3</v>
      </c>
      <c r="LH3" s="1">
        <v>2E-3</v>
      </c>
      <c r="LI3" s="1">
        <v>1E-3</v>
      </c>
      <c r="LJ3" s="1">
        <v>3.0000000000000001E-3</v>
      </c>
      <c r="LK3" s="1">
        <v>3.0000000000000001E-3</v>
      </c>
      <c r="LL3" s="1">
        <v>8.9999999999999993E-3</v>
      </c>
      <c r="LM3" s="23">
        <v>3.0000000000000001E-3</v>
      </c>
      <c r="LN3" s="23">
        <v>3.0000000000000001E-3</v>
      </c>
      <c r="LO3" s="23">
        <v>0.01</v>
      </c>
      <c r="LP3" s="23">
        <v>4.0000000000000001E-3</v>
      </c>
      <c r="LQ3" s="23">
        <v>4.0000000000000001E-3</v>
      </c>
      <c r="LR3" s="23">
        <v>4.0000000000000001E-3</v>
      </c>
      <c r="LS3" s="1">
        <v>3.0000000000000001E-3</v>
      </c>
      <c r="LT3" s="1">
        <v>3.0000000000000001E-3</v>
      </c>
      <c r="LU3" s="20">
        <v>7.0000000000000001E-3</v>
      </c>
      <c r="LV3" s="20">
        <v>1E-3</v>
      </c>
      <c r="LW3" s="23">
        <v>3.0000000000000001E-3</v>
      </c>
      <c r="LX3" s="23">
        <v>4.0000000000000001E-3</v>
      </c>
      <c r="LY3" s="23">
        <v>8.0000000000000002E-3</v>
      </c>
      <c r="LZ3" s="23">
        <v>2E-3</v>
      </c>
      <c r="MA3" s="23">
        <v>3.0000000000000001E-3</v>
      </c>
      <c r="MB3" s="23">
        <v>4.0000000000000001E-3</v>
      </c>
      <c r="MC3" s="23">
        <v>2E-3</v>
      </c>
      <c r="MD3" s="1">
        <v>5.0000000000000001E-3</v>
      </c>
      <c r="ME3" s="23">
        <v>3.0000000000000001E-3</v>
      </c>
      <c r="MF3" s="23">
        <v>8.0000000000000002E-3</v>
      </c>
      <c r="MG3" s="1">
        <v>2E-3</v>
      </c>
      <c r="MH3" s="1">
        <v>5.0000000000000001E-3</v>
      </c>
      <c r="MI3" s="23">
        <v>4.0000000000000001E-3</v>
      </c>
      <c r="MJ3" s="23">
        <v>2E-3</v>
      </c>
      <c r="MK3" s="23">
        <v>6.0000000000000001E-3</v>
      </c>
      <c r="ML3" s="23">
        <v>7.0000000000000001E-3</v>
      </c>
      <c r="MM3" s="23">
        <v>8.0000000000000002E-3</v>
      </c>
      <c r="MN3" s="23">
        <v>3.0000000000000001E-3</v>
      </c>
      <c r="MO3" s="23">
        <v>3.0000000000000001E-3</v>
      </c>
      <c r="MP3" s="23">
        <v>3.0000000000000001E-3</v>
      </c>
      <c r="MQ3" s="1">
        <v>2E-3</v>
      </c>
      <c r="MR3" s="1">
        <v>4.0000000000000001E-3</v>
      </c>
      <c r="MS3" s="1">
        <v>2E-3</v>
      </c>
      <c r="MT3" s="1">
        <v>2E-3</v>
      </c>
      <c r="MU3" s="20">
        <v>4.0000000000000001E-3</v>
      </c>
      <c r="MV3" s="23">
        <v>3.0000000000000001E-3</v>
      </c>
      <c r="MW3" s="23">
        <v>4.0000000000000001E-3</v>
      </c>
      <c r="MX3" s="23">
        <v>7.0000000000000001E-3</v>
      </c>
      <c r="MY3" s="23">
        <v>6.0000000000000001E-3</v>
      </c>
      <c r="MZ3" s="23">
        <v>6.0000000000000001E-3</v>
      </c>
      <c r="NA3" s="23">
        <v>3.0000000000000001E-3</v>
      </c>
      <c r="NB3" s="23">
        <v>1.0999999999999999E-2</v>
      </c>
      <c r="NC3" s="23">
        <v>3.0000000000000001E-3</v>
      </c>
      <c r="ND3" s="23">
        <v>3.0000000000000001E-3</v>
      </c>
      <c r="NE3" s="1">
        <v>4.0000000000000001E-3</v>
      </c>
      <c r="NF3" s="23">
        <v>4.0000000000000001E-3</v>
      </c>
      <c r="NG3" s="23">
        <v>5.0000000000000001E-3</v>
      </c>
      <c r="NH3" s="23">
        <v>4.0000000000000001E-3</v>
      </c>
      <c r="NI3" s="1">
        <v>2E-3</v>
      </c>
      <c r="NJ3" s="23">
        <v>2E-3</v>
      </c>
      <c r="NK3" s="23">
        <v>5.0000000000000001E-3</v>
      </c>
      <c r="NL3" s="23">
        <v>3.0000000000000001E-3</v>
      </c>
      <c r="NM3" s="23">
        <v>4.0000000000000001E-3</v>
      </c>
      <c r="NN3" s="23">
        <v>7.0000000000000001E-3</v>
      </c>
      <c r="NO3" s="1">
        <v>5.0000000000000001E-3</v>
      </c>
      <c r="NP3" s="1">
        <v>2E-3</v>
      </c>
      <c r="NQ3" s="1">
        <v>5.0000000000000001E-3</v>
      </c>
      <c r="NR3" s="20">
        <v>4.0000000000000001E-3</v>
      </c>
      <c r="NS3" s="20">
        <v>1E-3</v>
      </c>
      <c r="NT3" s="23">
        <v>6.0000000000000001E-3</v>
      </c>
      <c r="NU3" s="23">
        <v>2E-3</v>
      </c>
      <c r="NV3" s="23">
        <v>8.0000000000000002E-3</v>
      </c>
      <c r="NW3" s="23">
        <v>7.0000000000000001E-3</v>
      </c>
      <c r="NX3" s="23">
        <v>2E-3</v>
      </c>
      <c r="NY3" s="23">
        <v>3.0000000000000001E-3</v>
      </c>
      <c r="NZ3" s="23">
        <v>4.0000000000000001E-3</v>
      </c>
      <c r="OA3" s="23">
        <v>4.0000000000000001E-3</v>
      </c>
      <c r="OB3" s="23">
        <v>4.0000000000000001E-3</v>
      </c>
      <c r="OC3" s="23">
        <v>2E-3</v>
      </c>
      <c r="OD3" s="23">
        <v>4.0000000000000001E-3</v>
      </c>
      <c r="OE3" s="23">
        <v>4.0000000000000001E-3</v>
      </c>
      <c r="OF3" s="21">
        <v>2E-3</v>
      </c>
      <c r="OG3" s="23">
        <v>6.0000000000000001E-3</v>
      </c>
      <c r="OH3" s="23">
        <v>5.0000000000000001E-3</v>
      </c>
      <c r="OI3" s="23">
        <v>4.0000000000000001E-3</v>
      </c>
      <c r="OJ3" s="23">
        <v>8.9999999999999993E-3</v>
      </c>
      <c r="OK3" s="23">
        <v>6.0000000000000001E-3</v>
      </c>
      <c r="OL3" s="23">
        <v>6.0000000000000001E-3</v>
      </c>
      <c r="OM3" s="23">
        <v>6.0000000000000001E-3</v>
      </c>
      <c r="ON3" s="23">
        <v>3.0000000000000001E-3</v>
      </c>
      <c r="OO3" s="23">
        <v>2E-3</v>
      </c>
      <c r="OP3" s="23">
        <v>2E-3</v>
      </c>
      <c r="OQ3" s="23">
        <v>4.0000000000000001E-3</v>
      </c>
      <c r="OR3" s="23">
        <v>2E-3</v>
      </c>
      <c r="OS3" s="23">
        <v>2E-3</v>
      </c>
      <c r="OT3" s="23">
        <v>3.0000000000000001E-3</v>
      </c>
      <c r="OU3" s="23">
        <v>2E-3</v>
      </c>
      <c r="OV3" s="23">
        <v>2E-3</v>
      </c>
      <c r="OW3" s="23">
        <v>3.0000000000000001E-3</v>
      </c>
      <c r="OX3" s="1">
        <v>3.0000000000000001E-3</v>
      </c>
      <c r="OY3" s="1">
        <v>5.0000000000000001E-3</v>
      </c>
      <c r="OZ3" s="20">
        <v>1E-3</v>
      </c>
      <c r="PA3" s="21">
        <v>4.0000000000000001E-3</v>
      </c>
      <c r="PB3" s="23">
        <v>3.0000000000000001E-3</v>
      </c>
      <c r="PC3" s="23">
        <v>2E-3</v>
      </c>
      <c r="PD3" s="23">
        <v>2E-3</v>
      </c>
      <c r="PE3" s="23">
        <v>2E-3</v>
      </c>
      <c r="PF3" s="23">
        <v>5.0000000000000001E-3</v>
      </c>
      <c r="PG3" s="23">
        <v>2E-3</v>
      </c>
      <c r="PH3" s="23">
        <v>2E-3</v>
      </c>
      <c r="PI3" s="23">
        <v>6.0000000000000001E-3</v>
      </c>
      <c r="PJ3" s="23">
        <v>2E-3</v>
      </c>
      <c r="PK3" s="23">
        <v>5.0000000000000001E-3</v>
      </c>
      <c r="PL3" s="23">
        <v>5.0000000000000001E-3</v>
      </c>
      <c r="PM3" s="23">
        <v>2E-3</v>
      </c>
      <c r="PN3" s="23">
        <v>4.0000000000000001E-3</v>
      </c>
      <c r="PO3" s="23">
        <v>5.0000000000000001E-3</v>
      </c>
      <c r="PP3" s="23">
        <v>2E-3</v>
      </c>
      <c r="PQ3" s="1">
        <v>2E-3</v>
      </c>
      <c r="PR3" s="1">
        <v>6.0000000000000001E-3</v>
      </c>
      <c r="PS3" s="1">
        <v>3.0000000000000001E-3</v>
      </c>
      <c r="PT3" s="1">
        <v>5.0000000000000001E-3</v>
      </c>
      <c r="PU3" s="20">
        <v>1E-3</v>
      </c>
      <c r="PV3" s="20">
        <v>7.0000000000000001E-3</v>
      </c>
      <c r="PW3" s="20">
        <v>3.0000000000000001E-3</v>
      </c>
      <c r="PX3" s="23">
        <v>3.0000000000000001E-3</v>
      </c>
      <c r="PY3" s="23">
        <v>5.0000000000000001E-3</v>
      </c>
      <c r="PZ3" s="23">
        <v>2E-3</v>
      </c>
      <c r="QA3" s="23">
        <v>2E-3</v>
      </c>
      <c r="QB3" s="23">
        <v>1E-3</v>
      </c>
      <c r="QC3" s="23">
        <v>4.0000000000000001E-3</v>
      </c>
      <c r="QD3" s="23">
        <v>2E-3</v>
      </c>
      <c r="QE3" s="1">
        <v>1E-3</v>
      </c>
      <c r="QF3" s="1">
        <v>1E-3</v>
      </c>
      <c r="QG3" s="1">
        <v>1E-3</v>
      </c>
      <c r="QH3" s="1">
        <v>3.0000000000000001E-3</v>
      </c>
      <c r="QI3" s="1">
        <v>1E-3</v>
      </c>
      <c r="QJ3" s="23">
        <v>2E-3</v>
      </c>
      <c r="QK3" s="23">
        <v>3.0000000000000001E-3</v>
      </c>
      <c r="QL3" s="23">
        <v>3.0000000000000001E-3</v>
      </c>
      <c r="QM3" s="23">
        <v>4.0000000000000001E-3</v>
      </c>
      <c r="QN3" s="23">
        <v>3.0000000000000001E-3</v>
      </c>
      <c r="QO3" s="23">
        <v>3.0000000000000001E-3</v>
      </c>
      <c r="QP3" s="23">
        <v>2E-3</v>
      </c>
      <c r="QQ3" s="23">
        <v>3.0000000000000001E-3</v>
      </c>
      <c r="QR3" s="1">
        <v>3.0000000000000001E-3</v>
      </c>
      <c r="QS3" s="1">
        <v>2E-3</v>
      </c>
      <c r="QT3" s="1">
        <v>3.0000000000000001E-3</v>
      </c>
      <c r="QU3" s="20">
        <v>3.0000000000000001E-3</v>
      </c>
      <c r="QV3" s="23">
        <v>1E-3</v>
      </c>
      <c r="QW3" s="23">
        <v>1E-3</v>
      </c>
      <c r="QX3" s="23">
        <v>6.0000000000000001E-3</v>
      </c>
      <c r="QY3" s="23">
        <v>4.0000000000000001E-3</v>
      </c>
      <c r="QZ3" s="23">
        <v>0.01</v>
      </c>
      <c r="RA3" s="23">
        <v>2E-3</v>
      </c>
      <c r="RB3" s="23">
        <v>2E-3</v>
      </c>
      <c r="RC3" s="23">
        <v>3.0000000000000001E-3</v>
      </c>
      <c r="RD3" s="1">
        <v>4.0000000000000001E-3</v>
      </c>
      <c r="RE3" s="1">
        <v>3.0000000000000001E-3</v>
      </c>
      <c r="RF3" s="1">
        <v>3.0000000000000001E-3</v>
      </c>
      <c r="RG3" s="23">
        <v>2E-3</v>
      </c>
      <c r="RH3" s="23">
        <v>2E-3</v>
      </c>
      <c r="RI3" s="23">
        <v>7.0000000000000001E-3</v>
      </c>
      <c r="RJ3" s="23">
        <v>7.0000000000000001E-3</v>
      </c>
      <c r="RK3" s="23">
        <v>4.0000000000000001E-3</v>
      </c>
      <c r="RL3" s="23">
        <v>8.9999999999999993E-3</v>
      </c>
      <c r="RM3" s="23">
        <v>2E-3</v>
      </c>
      <c r="RN3" s="23">
        <v>3.0000000000000001E-3</v>
      </c>
      <c r="RO3" s="23">
        <v>2E-3</v>
      </c>
      <c r="RP3" s="23">
        <v>3.0000000000000001E-3</v>
      </c>
      <c r="RQ3" s="23">
        <v>5.0000000000000001E-3</v>
      </c>
      <c r="RR3" s="23">
        <v>6.0000000000000001E-3</v>
      </c>
      <c r="RS3" s="1">
        <v>3.0000000000000001E-3</v>
      </c>
      <c r="RT3" s="1">
        <v>6.0000000000000001E-3</v>
      </c>
      <c r="RU3" s="1">
        <v>1E-3</v>
      </c>
      <c r="RV3" s="20">
        <v>1E-3</v>
      </c>
      <c r="RW3" s="23">
        <v>4.0000000000000001E-3</v>
      </c>
      <c r="RX3" s="23">
        <v>2E-3</v>
      </c>
      <c r="RY3" s="23">
        <v>2E-3</v>
      </c>
      <c r="RZ3" s="23">
        <v>6.0000000000000001E-3</v>
      </c>
      <c r="SA3" s="23">
        <v>1E-3</v>
      </c>
      <c r="SB3" s="23">
        <v>6.0000000000000001E-3</v>
      </c>
      <c r="SC3" s="23">
        <v>3.0000000000000001E-3</v>
      </c>
      <c r="SD3" s="23">
        <v>5.0000000000000001E-3</v>
      </c>
      <c r="SE3" s="23">
        <v>1.2999999999999999E-2</v>
      </c>
      <c r="SF3" s="23">
        <v>2E-3</v>
      </c>
      <c r="SG3" s="23">
        <v>5.0000000000000001E-3</v>
      </c>
      <c r="SH3" s="23">
        <v>5.0000000000000001E-3</v>
      </c>
      <c r="SI3" s="1">
        <v>2E-3</v>
      </c>
      <c r="SJ3" s="1">
        <v>5.0000000000000001E-3</v>
      </c>
      <c r="SK3" s="1">
        <v>2E-3</v>
      </c>
      <c r="SL3" s="1">
        <v>5.0000000000000001E-3</v>
      </c>
      <c r="SM3" s="1">
        <v>6.0000000000000001E-3</v>
      </c>
      <c r="SN3" s="1">
        <v>7.0000000000000001E-3</v>
      </c>
      <c r="SO3" s="23">
        <v>5.0000000000000001E-3</v>
      </c>
      <c r="SP3" s="23">
        <v>5.0000000000000001E-3</v>
      </c>
      <c r="SQ3" s="23">
        <v>2E-3</v>
      </c>
      <c r="SR3" s="23">
        <v>2E-3</v>
      </c>
      <c r="SS3" s="1">
        <v>2E-3</v>
      </c>
      <c r="ST3" s="1">
        <v>4.0000000000000001E-3</v>
      </c>
      <c r="SU3" s="1">
        <v>1E-3</v>
      </c>
      <c r="SV3" s="20">
        <v>2E-3</v>
      </c>
      <c r="SW3" s="23">
        <v>4.0000000000000001E-3</v>
      </c>
      <c r="SX3" s="23">
        <v>3.0000000000000001E-3</v>
      </c>
      <c r="SY3" s="23">
        <v>3.0000000000000001E-3</v>
      </c>
      <c r="SZ3" s="23">
        <v>5.0000000000000001E-3</v>
      </c>
      <c r="TA3" s="23">
        <v>2E-3</v>
      </c>
      <c r="TB3" s="1">
        <v>2E-3</v>
      </c>
      <c r="TC3" s="1">
        <v>2E-3</v>
      </c>
      <c r="TD3" s="1">
        <v>2E-3</v>
      </c>
      <c r="TE3" s="1">
        <v>3.0000000000000001E-3</v>
      </c>
      <c r="TF3" s="23">
        <v>4.0000000000000001E-3</v>
      </c>
      <c r="TG3" s="23">
        <v>3.0000000000000001E-3</v>
      </c>
      <c r="TH3" s="23">
        <v>2E-3</v>
      </c>
      <c r="TI3" s="23">
        <v>2E-3</v>
      </c>
      <c r="TJ3" s="23">
        <v>4.0000000000000001E-3</v>
      </c>
      <c r="TK3" s="23">
        <v>3.0000000000000001E-3</v>
      </c>
      <c r="TL3" s="23">
        <v>2E-3</v>
      </c>
      <c r="TM3" s="23">
        <v>3.0000000000000001E-3</v>
      </c>
      <c r="TN3" s="23">
        <v>4.0000000000000001E-3</v>
      </c>
      <c r="TO3" s="23">
        <v>3.0000000000000001E-3</v>
      </c>
      <c r="TP3" s="23">
        <v>8.0000000000000002E-3</v>
      </c>
      <c r="TQ3" s="23">
        <v>3.0000000000000001E-3</v>
      </c>
      <c r="TR3" s="23">
        <v>3.0000000000000001E-3</v>
      </c>
      <c r="TS3" s="1">
        <v>3.0000000000000001E-3</v>
      </c>
      <c r="TT3" s="20">
        <v>1E-3</v>
      </c>
      <c r="TU3" s="23">
        <v>2E-3</v>
      </c>
      <c r="TV3" s="23">
        <v>4.0000000000000001E-3</v>
      </c>
      <c r="TW3" s="23">
        <v>3.0000000000000001E-3</v>
      </c>
      <c r="TX3" s="23">
        <v>4.0000000000000001E-3</v>
      </c>
      <c r="TY3" s="23">
        <v>4.0000000000000001E-3</v>
      </c>
      <c r="TZ3" s="23">
        <v>3.0000000000000001E-3</v>
      </c>
      <c r="UA3" s="23">
        <v>3.0000000000000001E-3</v>
      </c>
      <c r="UB3" s="23">
        <v>5.0000000000000001E-3</v>
      </c>
      <c r="UC3" s="1">
        <v>3.0000000000000001E-3</v>
      </c>
      <c r="UD3" s="1">
        <v>4.0000000000000001E-3</v>
      </c>
      <c r="UE3" s="1">
        <v>5.0000000000000001E-3</v>
      </c>
      <c r="UF3" s="1">
        <v>4.0000000000000001E-3</v>
      </c>
      <c r="UG3" s="1">
        <v>5.0000000000000001E-3</v>
      </c>
      <c r="UH3" s="1">
        <v>2E-3</v>
      </c>
      <c r="UI3" s="1">
        <v>7.0000000000000001E-3</v>
      </c>
      <c r="UJ3" s="1">
        <v>7.0000000000000001E-3</v>
      </c>
      <c r="UK3" s="20">
        <v>2E-3</v>
      </c>
      <c r="UL3" s="23">
        <v>8.0000000000000002E-3</v>
      </c>
      <c r="UM3" s="23">
        <v>1E-3</v>
      </c>
      <c r="UN3" s="23">
        <v>8.9999999999999993E-3</v>
      </c>
      <c r="UO3" s="23">
        <v>2E-3</v>
      </c>
      <c r="UP3" s="1">
        <v>4.0000000000000001E-3</v>
      </c>
      <c r="UQ3" s="1">
        <v>2E-3</v>
      </c>
      <c r="UR3" s="1">
        <v>3.0000000000000001E-3</v>
      </c>
      <c r="US3" s="1">
        <v>4.0000000000000001E-3</v>
      </c>
      <c r="UT3" s="1">
        <v>3.0000000000000001E-3</v>
      </c>
      <c r="UU3" s="23">
        <v>4.0000000000000001E-3</v>
      </c>
      <c r="UV3" s="23">
        <v>5.0000000000000001E-3</v>
      </c>
      <c r="UW3" s="23">
        <v>3.0000000000000001E-3</v>
      </c>
      <c r="UX3" s="23">
        <v>6.0000000000000001E-3</v>
      </c>
      <c r="UY3" s="23">
        <v>3.0000000000000001E-3</v>
      </c>
      <c r="UZ3" s="23">
        <v>1E-3</v>
      </c>
      <c r="VA3" s="1">
        <v>2E-3</v>
      </c>
      <c r="VB3" s="1">
        <v>3.0000000000000001E-3</v>
      </c>
      <c r="VC3" s="1">
        <v>3.0000000000000001E-3</v>
      </c>
      <c r="VD3" s="1">
        <v>3.0000000000000001E-3</v>
      </c>
      <c r="VE3" s="1">
        <v>4.0000000000000001E-3</v>
      </c>
      <c r="VF3" s="23">
        <v>4.0000000000000001E-3</v>
      </c>
      <c r="VG3" s="23">
        <v>3.0000000000000001E-3</v>
      </c>
      <c r="VH3" s="23">
        <v>5.0000000000000001E-3</v>
      </c>
      <c r="VI3" s="23">
        <v>4.0000000000000001E-3</v>
      </c>
      <c r="VJ3" s="23">
        <v>3.0000000000000001E-3</v>
      </c>
      <c r="VK3" s="23">
        <v>3.0000000000000001E-3</v>
      </c>
      <c r="VL3" s="23">
        <v>3.0000000000000001E-3</v>
      </c>
      <c r="VM3" s="23">
        <v>2E-3</v>
      </c>
      <c r="VN3" s="23">
        <v>2E-3</v>
      </c>
      <c r="VO3" s="23">
        <v>2E-3</v>
      </c>
      <c r="VP3" s="23">
        <v>2E-3</v>
      </c>
      <c r="VQ3" s="1">
        <v>3.0000000000000001E-3</v>
      </c>
      <c r="VR3" s="23">
        <v>5.0000000000000001E-3</v>
      </c>
      <c r="VS3" s="23">
        <v>4.0000000000000001E-3</v>
      </c>
      <c r="VT3" s="23">
        <v>2E-3</v>
      </c>
      <c r="VU3" s="23">
        <v>6.0000000000000001E-3</v>
      </c>
      <c r="VV3" s="23">
        <v>2E-3</v>
      </c>
      <c r="VW3" s="23">
        <v>2E-3</v>
      </c>
      <c r="VX3" s="23">
        <v>2E-3</v>
      </c>
      <c r="VY3" s="23">
        <v>8.9999999999999993E-3</v>
      </c>
      <c r="VZ3" s="23">
        <v>8.0000000000000002E-3</v>
      </c>
      <c r="WA3" s="23">
        <v>7.0000000000000001E-3</v>
      </c>
      <c r="WB3" s="23">
        <v>5.0000000000000001E-3</v>
      </c>
      <c r="WC3" s="1">
        <v>5.0000000000000001E-3</v>
      </c>
      <c r="WD3" s="1">
        <v>2E-3</v>
      </c>
      <c r="WE3" s="1">
        <v>2E-3</v>
      </c>
      <c r="WF3" s="20">
        <v>3.0000000000000001E-3</v>
      </c>
      <c r="WG3" s="23">
        <v>4.0000000000000001E-3</v>
      </c>
      <c r="WH3" s="23">
        <v>4.0000000000000001E-3</v>
      </c>
      <c r="WI3" s="23">
        <v>1E-3</v>
      </c>
      <c r="WJ3" s="1">
        <v>3.0000000000000001E-3</v>
      </c>
      <c r="WK3" s="1">
        <v>2E-3</v>
      </c>
      <c r="WL3" s="1">
        <v>3.0000000000000001E-3</v>
      </c>
      <c r="WM3" s="1">
        <v>5.0000000000000001E-3</v>
      </c>
      <c r="WN3" s="1">
        <v>8.0000000000000002E-3</v>
      </c>
      <c r="WO3" s="20">
        <v>4.0000000000000001E-3</v>
      </c>
      <c r="WP3" s="20">
        <v>1.4E-2</v>
      </c>
      <c r="WQ3" s="23">
        <v>2E-3</v>
      </c>
      <c r="WR3" s="23">
        <v>2E-3</v>
      </c>
      <c r="WS3" s="23">
        <v>1.2E-2</v>
      </c>
      <c r="WT3" s="1">
        <v>2E-3</v>
      </c>
      <c r="WU3" s="23">
        <v>2E-3</v>
      </c>
      <c r="WV3" s="1">
        <v>6.0000000000000001E-3</v>
      </c>
      <c r="WW3" s="20">
        <v>4.0000000000000001E-3</v>
      </c>
      <c r="WX3" s="23">
        <v>2E-3</v>
      </c>
      <c r="WY3" s="23">
        <v>2E-3</v>
      </c>
      <c r="WZ3" s="21">
        <v>1E-3</v>
      </c>
      <c r="XA3" s="23">
        <v>2E-3</v>
      </c>
      <c r="XB3" s="1">
        <v>2E-3</v>
      </c>
      <c r="XC3" s="23">
        <v>0.01</v>
      </c>
      <c r="XD3" s="23">
        <v>5.0000000000000001E-3</v>
      </c>
      <c r="XE3" s="23">
        <v>0.01</v>
      </c>
      <c r="XF3" s="23">
        <v>0.01</v>
      </c>
      <c r="XG3" s="23">
        <v>3.0000000000000001E-3</v>
      </c>
      <c r="XH3" s="23">
        <v>7.0000000000000001E-3</v>
      </c>
      <c r="XI3" s="23">
        <v>5.0000000000000001E-3</v>
      </c>
      <c r="XJ3" s="23">
        <v>7.0000000000000001E-3</v>
      </c>
      <c r="XK3" s="23">
        <v>8.0000000000000002E-3</v>
      </c>
      <c r="XL3" s="23">
        <v>5.0000000000000001E-3</v>
      </c>
      <c r="XM3" s="23">
        <v>5.0000000000000001E-3</v>
      </c>
      <c r="XN3" s="23">
        <v>4.0000000000000001E-3</v>
      </c>
      <c r="XO3" s="1">
        <v>2E-3</v>
      </c>
      <c r="XP3" s="23">
        <v>2E-3</v>
      </c>
      <c r="XQ3" s="20">
        <v>3.0000000000000001E-3</v>
      </c>
      <c r="XR3" s="21">
        <v>1E-3</v>
      </c>
      <c r="XS3" s="21">
        <v>3.0000000000000001E-3</v>
      </c>
      <c r="XT3" s="23">
        <v>5.0000000000000001E-3</v>
      </c>
      <c r="XU3" s="23">
        <v>3.0000000000000001E-3</v>
      </c>
      <c r="XV3" s="23">
        <v>2E-3</v>
      </c>
      <c r="XW3" s="20">
        <v>4.0000000000000001E-3</v>
      </c>
      <c r="XX3" s="20">
        <v>2E-3</v>
      </c>
      <c r="XY3" s="20">
        <v>6.0000000000000001E-3</v>
      </c>
      <c r="XZ3" s="1">
        <v>6.0000000000000001E-3</v>
      </c>
      <c r="YA3" s="21">
        <v>1E-3</v>
      </c>
      <c r="YB3" s="23">
        <v>3.0000000000000001E-3</v>
      </c>
      <c r="YC3" s="1">
        <v>3.0000000000000001E-3</v>
      </c>
      <c r="YD3" s="23">
        <v>3.0000000000000001E-3</v>
      </c>
      <c r="YE3" s="23">
        <v>2E-3</v>
      </c>
      <c r="YF3" s="20">
        <v>2E-3</v>
      </c>
      <c r="YG3" s="20">
        <v>8.9999999999999993E-3</v>
      </c>
      <c r="YH3" s="23">
        <v>4.0000000000000001E-3</v>
      </c>
      <c r="YI3" s="23">
        <v>3.0000000000000001E-3</v>
      </c>
      <c r="YJ3" s="23">
        <v>2E-3</v>
      </c>
      <c r="YK3" s="23">
        <v>2E-3</v>
      </c>
      <c r="YL3" s="23">
        <v>3.0000000000000001E-3</v>
      </c>
      <c r="YM3" s="23">
        <v>5.0000000000000001E-3</v>
      </c>
      <c r="YN3" s="23">
        <v>3.0000000000000001E-3</v>
      </c>
      <c r="YO3" s="1">
        <v>2E-3</v>
      </c>
      <c r="YP3" s="1">
        <v>8.9999999999999993E-3</v>
      </c>
      <c r="YQ3" s="23">
        <v>6.0000000000000001E-3</v>
      </c>
      <c r="YR3" s="23">
        <v>2E-3</v>
      </c>
      <c r="YS3" s="23">
        <v>5.0000000000000001E-3</v>
      </c>
      <c r="YT3" s="1">
        <v>2E-3</v>
      </c>
      <c r="YU3" s="1">
        <v>5.0000000000000001E-3</v>
      </c>
      <c r="YV3" s="23">
        <v>2E-3</v>
      </c>
      <c r="YW3" s="23">
        <v>1.2999999999999999E-2</v>
      </c>
      <c r="YX3" s="23">
        <v>3.0000000000000001E-3</v>
      </c>
      <c r="YY3" s="23">
        <v>2E-3</v>
      </c>
      <c r="YZ3" s="23">
        <v>7.0000000000000001E-3</v>
      </c>
      <c r="ZA3" s="23">
        <v>2E-3</v>
      </c>
      <c r="ZB3" s="23">
        <v>2E-3</v>
      </c>
      <c r="ZC3" s="23">
        <v>3.0000000000000001E-3</v>
      </c>
      <c r="ZD3" s="1">
        <v>6.0000000000000001E-3</v>
      </c>
      <c r="ZE3" s="21">
        <v>1E-3</v>
      </c>
      <c r="ZF3" s="23">
        <v>4.0000000000000001E-3</v>
      </c>
      <c r="ZG3" s="23">
        <v>3.0000000000000001E-3</v>
      </c>
      <c r="ZH3" s="23">
        <v>2E-3</v>
      </c>
      <c r="ZI3" s="23">
        <v>2E-3</v>
      </c>
      <c r="ZJ3" s="23">
        <v>3.0000000000000001E-3</v>
      </c>
      <c r="ZK3" s="23">
        <v>4.0000000000000001E-3</v>
      </c>
      <c r="ZL3" s="23">
        <v>2E-3</v>
      </c>
      <c r="ZM3" s="23">
        <v>2E-3</v>
      </c>
      <c r="ZN3" s="23">
        <v>6.0000000000000001E-3</v>
      </c>
      <c r="ZO3" s="1">
        <v>6.0000000000000001E-3</v>
      </c>
      <c r="ZP3" s="1">
        <v>1E-3</v>
      </c>
      <c r="ZQ3" s="23">
        <v>3.0000000000000001E-3</v>
      </c>
      <c r="ZR3" s="23">
        <v>5.0000000000000001E-3</v>
      </c>
      <c r="ZS3" s="23">
        <v>4.0000000000000001E-3</v>
      </c>
      <c r="ZT3" s="23">
        <v>3.0000000000000001E-3</v>
      </c>
      <c r="ZU3" s="1">
        <v>5.0000000000000001E-3</v>
      </c>
      <c r="ZV3" s="1">
        <v>3.0000000000000001E-3</v>
      </c>
      <c r="ZW3" s="1">
        <v>3.0000000000000001E-3</v>
      </c>
      <c r="ZX3" s="20">
        <v>4.0000000000000001E-3</v>
      </c>
      <c r="ZY3" s="20">
        <v>1.4E-2</v>
      </c>
      <c r="ZZ3" s="23">
        <v>1E-3</v>
      </c>
      <c r="AAA3" s="23">
        <v>3.0000000000000001E-3</v>
      </c>
      <c r="AAB3" s="23">
        <v>2E-3</v>
      </c>
      <c r="AAC3" s="1">
        <v>5.0000000000000001E-3</v>
      </c>
      <c r="AAD3" s="1">
        <v>7.0000000000000001E-3</v>
      </c>
      <c r="AAE3" s="1">
        <v>7.0000000000000001E-3</v>
      </c>
      <c r="AAF3" s="23">
        <v>2E-3</v>
      </c>
      <c r="AAG3" s="1">
        <v>5.0000000000000001E-3</v>
      </c>
      <c r="AAH3" s="1">
        <v>3.0000000000000001E-3</v>
      </c>
      <c r="AAI3" s="20">
        <v>4.0000000000000001E-3</v>
      </c>
      <c r="AAJ3" s="21">
        <v>2E-3</v>
      </c>
      <c r="AAK3" s="23">
        <v>3.0000000000000001E-3</v>
      </c>
      <c r="AAL3" s="23">
        <v>5.0000000000000001E-3</v>
      </c>
      <c r="AAM3" s="23">
        <v>6.0000000000000001E-3</v>
      </c>
      <c r="AAN3" s="23">
        <v>3.0000000000000001E-3</v>
      </c>
      <c r="AAO3" s="1">
        <v>3.0000000000000001E-3</v>
      </c>
      <c r="AAP3" s="1">
        <v>2E-3</v>
      </c>
      <c r="AAQ3" s="23">
        <v>2E-3</v>
      </c>
      <c r="AAR3" s="23">
        <v>4.0000000000000001E-3</v>
      </c>
      <c r="AAS3" s="1">
        <v>3.0000000000000001E-3</v>
      </c>
      <c r="AAT3" s="1">
        <v>2E-3</v>
      </c>
      <c r="AAU3" s="1">
        <v>6.0000000000000001E-3</v>
      </c>
      <c r="AAV3" s="1">
        <v>5.0000000000000001E-3</v>
      </c>
      <c r="AAW3" s="1">
        <v>5.0000000000000001E-3</v>
      </c>
      <c r="AAX3" s="1">
        <v>1.2E-2</v>
      </c>
      <c r="AAY3" s="20">
        <v>1.4999999999999999E-2</v>
      </c>
      <c r="AAZ3" s="21">
        <v>1E-3</v>
      </c>
      <c r="ABA3" s="23">
        <v>2E-3</v>
      </c>
      <c r="ABB3" s="23">
        <v>4.0000000000000001E-3</v>
      </c>
      <c r="ABC3" s="1">
        <v>5.0000000000000001E-3</v>
      </c>
      <c r="ABD3" s="1">
        <v>4.0000000000000001E-3</v>
      </c>
      <c r="ABE3" s="1">
        <v>3.0000000000000001E-3</v>
      </c>
      <c r="ABF3" s="1">
        <v>2E-3</v>
      </c>
      <c r="ABG3" s="1">
        <v>0.01</v>
      </c>
      <c r="ABH3" s="1">
        <v>7.0000000000000001E-3</v>
      </c>
      <c r="ABI3" s="21">
        <v>1E-3</v>
      </c>
      <c r="ABJ3" s="23">
        <v>3.0000000000000001E-3</v>
      </c>
      <c r="ABK3" s="23">
        <v>2E-3</v>
      </c>
      <c r="ABL3" s="23">
        <v>2E-3</v>
      </c>
      <c r="ABM3" s="1">
        <v>4.0000000000000001E-3</v>
      </c>
      <c r="ABN3" s="1">
        <v>4.0000000000000001E-3</v>
      </c>
      <c r="ABO3" s="20">
        <v>5.0000000000000001E-3</v>
      </c>
      <c r="ABP3" s="20">
        <v>2E-3</v>
      </c>
      <c r="ABQ3" s="23">
        <v>6.0000000000000001E-3</v>
      </c>
      <c r="ABR3" s="23">
        <v>3.0000000000000001E-3</v>
      </c>
      <c r="ABS3" s="23">
        <v>2E-3</v>
      </c>
      <c r="ABT3" s="23">
        <v>2E-3</v>
      </c>
      <c r="ABU3" s="1">
        <v>4.0000000000000001E-3</v>
      </c>
      <c r="ABV3" s="1">
        <v>3.0000000000000001E-3</v>
      </c>
      <c r="ABW3" s="1">
        <v>1E-3</v>
      </c>
      <c r="ABX3" s="1">
        <v>7.0000000000000001E-3</v>
      </c>
      <c r="ABY3" s="21">
        <v>8.0000000000000002E-3</v>
      </c>
      <c r="ABZ3" s="1">
        <v>4.0000000000000001E-3</v>
      </c>
      <c r="ACA3" s="1">
        <v>2E-3</v>
      </c>
      <c r="ACB3" s="1">
        <v>1.0999999999999999E-2</v>
      </c>
      <c r="ACC3" s="1">
        <v>6.0000000000000001E-3</v>
      </c>
      <c r="ACD3" s="20">
        <v>2E-3</v>
      </c>
      <c r="ACE3" s="20">
        <v>2E-3</v>
      </c>
      <c r="ACF3" s="1">
        <v>2E-3</v>
      </c>
      <c r="ACG3" s="1">
        <v>2E-3</v>
      </c>
      <c r="ACH3" s="20">
        <v>2E-3</v>
      </c>
      <c r="ACI3" s="23">
        <v>1.2999999999999999E-2</v>
      </c>
      <c r="ACJ3" s="1">
        <v>3.0000000000000001E-3</v>
      </c>
      <c r="ACK3" s="1">
        <v>5.0000000000000001E-3</v>
      </c>
      <c r="ACL3" s="21">
        <v>1E-3</v>
      </c>
      <c r="ACM3" s="21">
        <v>2E-3</v>
      </c>
      <c r="ACN3" s="21">
        <v>1E-3</v>
      </c>
      <c r="ACO3" s="1">
        <v>8.0000000000000002E-3</v>
      </c>
      <c r="ACP3" s="21">
        <v>1E-3</v>
      </c>
      <c r="ACQ3" s="1">
        <v>7.0000000000000001E-3</v>
      </c>
      <c r="ACR3" s="21">
        <v>1E-3</v>
      </c>
      <c r="ACS3" s="21">
        <v>1E-3</v>
      </c>
      <c r="ACT3" s="23">
        <v>2E-3</v>
      </c>
      <c r="ACU3" s="1">
        <v>1E-3</v>
      </c>
      <c r="ACV3" s="21">
        <v>2E-3</v>
      </c>
      <c r="ACW3" s="23">
        <v>4.0000000000000001E-3</v>
      </c>
      <c r="ACX3" s="23">
        <v>4.0000000000000001E-3</v>
      </c>
      <c r="ACY3" s="1">
        <v>4.0000000000000001E-3</v>
      </c>
      <c r="ACZ3" s="1">
        <v>1.2E-2</v>
      </c>
      <c r="ADA3" s="1">
        <v>8.9999999999999993E-3</v>
      </c>
      <c r="ADB3" s="1">
        <v>8.9999999999999993E-3</v>
      </c>
      <c r="ADC3" s="20">
        <v>2E-3</v>
      </c>
      <c r="ADD3" s="23">
        <v>5.0000000000000001E-3</v>
      </c>
      <c r="ADE3" s="23">
        <v>4.0000000000000001E-3</v>
      </c>
      <c r="ADF3" s="1">
        <v>7.0000000000000001E-3</v>
      </c>
      <c r="ADG3" s="1">
        <v>7.0000000000000001E-3</v>
      </c>
      <c r="ADH3" s="23">
        <v>1.4E-2</v>
      </c>
      <c r="ADI3" s="1">
        <v>8.9999999999999993E-3</v>
      </c>
      <c r="ADJ3" s="23">
        <v>8.9999999999999993E-3</v>
      </c>
      <c r="ADK3" s="1">
        <v>1.0999999999999999E-2</v>
      </c>
      <c r="ADL3" s="20">
        <v>1E-3</v>
      </c>
      <c r="ADM3" s="1">
        <v>7.0000000000000001E-3</v>
      </c>
      <c r="ADN3" s="1">
        <v>7.0000000000000001E-3</v>
      </c>
      <c r="ADO3" s="21">
        <v>1E-3</v>
      </c>
      <c r="ADP3" s="21">
        <v>1E-3</v>
      </c>
      <c r="ADQ3" s="21">
        <v>1E-3</v>
      </c>
      <c r="ADR3" s="1">
        <v>3.0000000000000001E-3</v>
      </c>
      <c r="ADS3" s="1">
        <v>4.0000000000000001E-3</v>
      </c>
      <c r="ADT3" s="20">
        <v>1E-3</v>
      </c>
      <c r="ADU3" s="21">
        <v>1E-3</v>
      </c>
      <c r="ADV3" s="21">
        <v>1E-3</v>
      </c>
      <c r="ADW3" s="23">
        <v>3.0000000000000001E-3</v>
      </c>
      <c r="ADX3" s="1">
        <v>4.0000000000000001E-3</v>
      </c>
      <c r="ADY3" s="21">
        <v>1E-3</v>
      </c>
      <c r="ADZ3" s="21">
        <v>1E-3</v>
      </c>
      <c r="AEA3" s="21">
        <v>4.0000000000000001E-3</v>
      </c>
      <c r="AEB3" s="21">
        <v>1E-3</v>
      </c>
      <c r="AEC3" s="23">
        <v>7.0000000000000001E-3</v>
      </c>
      <c r="AED3" s="23">
        <v>8.0000000000000002E-3</v>
      </c>
      <c r="AEE3" s="1">
        <v>4.0000000000000001E-3</v>
      </c>
      <c r="AEF3" s="20">
        <v>1E-3</v>
      </c>
      <c r="AEG3" s="23">
        <v>2E-3</v>
      </c>
      <c r="AEH3" s="23">
        <v>5.0000000000000001E-3</v>
      </c>
      <c r="AEI3" s="1">
        <v>7.0000000000000001E-3</v>
      </c>
      <c r="AEJ3" s="1">
        <v>4.0000000000000001E-3</v>
      </c>
      <c r="AEK3" s="1">
        <v>8.9999999999999993E-3</v>
      </c>
      <c r="AEL3" s="20">
        <v>1E-3</v>
      </c>
      <c r="AEM3" s="21">
        <v>1E-3</v>
      </c>
      <c r="AEN3" s="21">
        <v>2E-3</v>
      </c>
      <c r="AEO3" s="21">
        <v>3.0000000000000001E-3</v>
      </c>
      <c r="AEP3" s="21">
        <v>4.0000000000000001E-3</v>
      </c>
      <c r="AEQ3" s="20">
        <v>1E-3</v>
      </c>
      <c r="AER3" s="1">
        <v>0.01</v>
      </c>
      <c r="AES3" s="1">
        <v>1.0999999999999999E-2</v>
      </c>
      <c r="AET3" s="20">
        <v>2E-3</v>
      </c>
      <c r="AEU3" s="20">
        <v>1E-3</v>
      </c>
      <c r="AEV3" s="23">
        <v>2E-3</v>
      </c>
      <c r="AEW3" s="23">
        <v>4.0000000000000001E-3</v>
      </c>
      <c r="AEX3" s="1">
        <v>6.0000000000000001E-3</v>
      </c>
      <c r="AEY3" s="1">
        <v>7.0000000000000001E-3</v>
      </c>
      <c r="AEZ3" s="23">
        <v>1.2E-2</v>
      </c>
      <c r="AFA3" s="23">
        <v>0.01</v>
      </c>
      <c r="AFB3" s="1">
        <v>1.2999999999999999E-2</v>
      </c>
      <c r="AFC3" s="1">
        <v>6.0000000000000001E-3</v>
      </c>
      <c r="AFD3" s="20">
        <v>2E-3</v>
      </c>
      <c r="AFE3" s="1">
        <v>4.0000000000000001E-3</v>
      </c>
      <c r="AFF3" s="20">
        <v>2E-3</v>
      </c>
      <c r="AFG3" s="1">
        <v>8.0000000000000002E-3</v>
      </c>
      <c r="AFH3" s="1">
        <v>8.0000000000000002E-3</v>
      </c>
      <c r="AFI3" s="20">
        <v>1E-3</v>
      </c>
      <c r="AFJ3" s="23">
        <v>3.0000000000000001E-3</v>
      </c>
      <c r="AFK3" s="1">
        <v>8.0000000000000002E-3</v>
      </c>
      <c r="AFL3" s="1">
        <v>6.0000000000000001E-3</v>
      </c>
      <c r="AFM3" s="21">
        <v>1E-3</v>
      </c>
      <c r="AFN3" s="21">
        <v>1E-3</v>
      </c>
      <c r="AFO3" s="23">
        <v>1.2E-2</v>
      </c>
      <c r="AFP3" s="1">
        <v>7.0000000000000001E-3</v>
      </c>
      <c r="AFQ3" s="1">
        <v>4.0000000000000001E-3</v>
      </c>
      <c r="AFR3" s="1">
        <v>7.0000000000000001E-3</v>
      </c>
      <c r="AFS3" s="1">
        <v>4.0000000000000001E-3</v>
      </c>
      <c r="AFT3" s="1">
        <v>6.0000000000000001E-3</v>
      </c>
      <c r="AFU3" s="1">
        <v>6.0000000000000001E-3</v>
      </c>
      <c r="AFV3" s="1">
        <v>5.0000000000000001E-3</v>
      </c>
      <c r="AFW3" s="20">
        <v>4.0000000000000001E-3</v>
      </c>
      <c r="AFX3" s="1">
        <v>3.0000000000000001E-3</v>
      </c>
      <c r="AFY3" s="1">
        <v>8.9999999999999993E-3</v>
      </c>
      <c r="AFZ3" s="22">
        <v>2E-3</v>
      </c>
      <c r="AGA3" s="22">
        <v>2E-3</v>
      </c>
      <c r="AGB3" s="23">
        <v>1.0999999999999999E-2</v>
      </c>
      <c r="AGC3" s="23">
        <v>3.0000000000000001E-3</v>
      </c>
      <c r="AGD3" s="1">
        <v>7.0000000000000001E-3</v>
      </c>
      <c r="AGE3" s="1">
        <v>6.0000000000000001E-3</v>
      </c>
      <c r="AGF3" s="20">
        <v>1E-3</v>
      </c>
      <c r="AGG3" s="20">
        <v>2E-3</v>
      </c>
      <c r="AGH3" s="21">
        <v>1E-3</v>
      </c>
      <c r="AGI3" s="23">
        <v>6.0000000000000001E-3</v>
      </c>
      <c r="AGJ3" s="22">
        <v>4.0000000000000001E-3</v>
      </c>
      <c r="AGK3" s="23">
        <v>3.0000000000000001E-3</v>
      </c>
      <c r="AGL3" s="23">
        <v>4.0000000000000001E-3</v>
      </c>
      <c r="AGM3" s="20">
        <v>1E-3</v>
      </c>
      <c r="AGN3" s="22">
        <v>3.0000000000000001E-3</v>
      </c>
      <c r="AGO3" s="21">
        <v>3.0000000000000001E-3</v>
      </c>
      <c r="AGP3" s="1">
        <v>3.0000000000000001E-3</v>
      </c>
      <c r="AGQ3" s="1">
        <v>8.0000000000000002E-3</v>
      </c>
      <c r="AGR3" s="22">
        <v>2E-3</v>
      </c>
      <c r="AGS3" s="1">
        <v>0.01</v>
      </c>
      <c r="AGT3" s="20">
        <v>2E-3</v>
      </c>
      <c r="AGU3" s="22">
        <v>2E-3</v>
      </c>
      <c r="AGV3" s="22">
        <v>2E-3</v>
      </c>
      <c r="AGW3" s="1">
        <v>4.0000000000000001E-3</v>
      </c>
      <c r="AGX3" s="22">
        <v>5.0000000000000001E-3</v>
      </c>
      <c r="AGY3" s="22">
        <v>5.0000000000000001E-3</v>
      </c>
      <c r="AGZ3" s="22">
        <v>4.0000000000000001E-3</v>
      </c>
      <c r="AHA3" s="1">
        <v>6.0000000000000001E-3</v>
      </c>
      <c r="AHB3" s="20">
        <v>4.0000000000000001E-3</v>
      </c>
      <c r="AHC3" s="22">
        <v>3.0000000000000001E-3</v>
      </c>
      <c r="AHD3" s="22">
        <v>3.0000000000000001E-3</v>
      </c>
      <c r="AHE3" s="1">
        <v>1.0999999999999999E-2</v>
      </c>
      <c r="AHF3" s="1">
        <v>6.0000000000000001E-3</v>
      </c>
      <c r="AHG3" s="20">
        <v>1E-3</v>
      </c>
      <c r="AHH3" s="20">
        <v>1E-3</v>
      </c>
      <c r="AHI3" s="22">
        <v>3.0000000000000001E-3</v>
      </c>
      <c r="AHJ3" s="22">
        <v>2E-3</v>
      </c>
      <c r="AHK3" s="22">
        <v>2E-3</v>
      </c>
      <c r="AHL3" s="23">
        <v>2E-3</v>
      </c>
      <c r="AHM3" s="1">
        <v>2E-3</v>
      </c>
      <c r="AHN3" s="1">
        <v>5.0000000000000001E-3</v>
      </c>
      <c r="AHO3" s="1">
        <v>4.0000000000000001E-3</v>
      </c>
      <c r="AHP3" s="1">
        <v>5.0000000000000001E-3</v>
      </c>
      <c r="AHQ3" s="1">
        <v>5.0000000000000001E-3</v>
      </c>
      <c r="AHR3" s="20">
        <v>1E-3</v>
      </c>
      <c r="AHS3" s="20">
        <v>2E-3</v>
      </c>
      <c r="AHT3" s="20">
        <v>1E-3</v>
      </c>
      <c r="AHU3" s="22">
        <v>2E-3</v>
      </c>
      <c r="AHV3" s="23">
        <v>4.0000000000000001E-3</v>
      </c>
      <c r="AHW3" s="1">
        <v>7.0000000000000001E-3</v>
      </c>
      <c r="AHX3" s="1">
        <v>1.0999999999999999E-2</v>
      </c>
      <c r="AHY3" s="1">
        <v>0.01</v>
      </c>
      <c r="AHZ3" s="1">
        <v>8.0000000000000002E-3</v>
      </c>
      <c r="AIA3" s="22">
        <v>2E-3</v>
      </c>
      <c r="AIB3" s="1">
        <v>7.0000000000000001E-3</v>
      </c>
      <c r="AIC3" s="1">
        <v>1.2999999999999999E-2</v>
      </c>
      <c r="AID3" s="22">
        <v>2E-3</v>
      </c>
      <c r="AIE3" s="22">
        <v>2E-3</v>
      </c>
      <c r="AIF3" s="21">
        <v>2E-3</v>
      </c>
      <c r="AIG3" s="23">
        <v>3.0000000000000001E-3</v>
      </c>
      <c r="AIH3" s="1">
        <v>8.9999999999999993E-3</v>
      </c>
      <c r="AII3" s="1">
        <v>7.0000000000000001E-3</v>
      </c>
      <c r="AIJ3" s="20">
        <v>1E-3</v>
      </c>
      <c r="AIK3" s="20">
        <v>1E-3</v>
      </c>
      <c r="AIL3" s="22">
        <v>3.0000000000000001E-3</v>
      </c>
      <c r="AIM3" s="1">
        <v>1.2E-2</v>
      </c>
      <c r="AIN3" s="1">
        <v>4.0000000000000001E-3</v>
      </c>
      <c r="AIO3" s="1">
        <v>5.0000000000000001E-3</v>
      </c>
      <c r="AIP3" s="20">
        <v>1E-3</v>
      </c>
      <c r="AIQ3" s="20">
        <v>2E-3</v>
      </c>
      <c r="AIR3" s="22">
        <v>3.0000000000000001E-3</v>
      </c>
      <c r="AIS3" s="23">
        <v>3.0000000000000001E-3</v>
      </c>
      <c r="AIT3" s="20">
        <v>1E-3</v>
      </c>
      <c r="AIU3" s="20">
        <v>0</v>
      </c>
      <c r="AIV3" s="20">
        <v>1E-3</v>
      </c>
      <c r="AIW3" s="20">
        <v>1E-3</v>
      </c>
      <c r="AIX3" s="22">
        <v>3.0000000000000001E-3</v>
      </c>
      <c r="AIY3" s="22">
        <v>3.0000000000000001E-3</v>
      </c>
      <c r="AIZ3" s="22">
        <v>1E-3</v>
      </c>
      <c r="AJA3" s="1">
        <v>8.9999999999999993E-3</v>
      </c>
      <c r="AJB3" s="1">
        <v>7.0000000000000001E-3</v>
      </c>
      <c r="AJC3" s="1">
        <v>3.0000000000000001E-3</v>
      </c>
      <c r="AJD3" s="1">
        <v>8.9999999999999993E-3</v>
      </c>
      <c r="AJE3" s="1">
        <v>8.0000000000000002E-3</v>
      </c>
      <c r="AJF3" s="1">
        <v>8.8000000000000005E-3</v>
      </c>
      <c r="AJG3" s="1">
        <v>1.0999999999999999E-2</v>
      </c>
      <c r="AJH3" s="22">
        <v>2E-3</v>
      </c>
      <c r="AJI3" s="22">
        <v>3.0000000000000001E-3</v>
      </c>
      <c r="AJJ3" s="1">
        <v>2E-3</v>
      </c>
      <c r="AJK3" s="21">
        <v>1E-3</v>
      </c>
      <c r="AJL3" s="1">
        <v>3.0000000000000001E-3</v>
      </c>
      <c r="AJM3" s="1">
        <v>5.0000000000000001E-3</v>
      </c>
      <c r="AJN3" s="1">
        <v>4.0000000000000001E-3</v>
      </c>
      <c r="AJO3" s="20">
        <v>7.0000000000000001E-3</v>
      </c>
      <c r="AJP3" s="20">
        <v>2E-3</v>
      </c>
      <c r="AJQ3" s="22">
        <v>2E-3</v>
      </c>
      <c r="AJR3" s="22">
        <v>7.0000000000000001E-3</v>
      </c>
      <c r="AJS3" s="22">
        <v>4.0000000000000001E-3</v>
      </c>
      <c r="AJT3" s="20">
        <v>1E-3</v>
      </c>
      <c r="AJU3" s="22">
        <v>2E-3</v>
      </c>
      <c r="AJV3" s="22">
        <v>3.0000000000000001E-3</v>
      </c>
      <c r="AJW3" s="1">
        <v>6.0000000000000001E-3</v>
      </c>
      <c r="AJX3" s="1">
        <v>2E-3</v>
      </c>
      <c r="AJY3" s="1">
        <v>1E-3</v>
      </c>
      <c r="AJZ3" s="1">
        <v>1.6000000000000001E-3</v>
      </c>
      <c r="AKA3" s="21">
        <v>2E-3</v>
      </c>
      <c r="AKB3" s="20">
        <v>1E-3</v>
      </c>
      <c r="AKC3" s="23">
        <v>7.0000000000000001E-3</v>
      </c>
      <c r="AKD3" s="1">
        <v>3.0000000000000001E-3</v>
      </c>
      <c r="AKE3" s="1">
        <v>8.9999999999999993E-3</v>
      </c>
      <c r="AKF3" s="1">
        <v>1.2E-2</v>
      </c>
      <c r="AKG3" s="20">
        <v>1E-3</v>
      </c>
      <c r="AKH3" s="20">
        <v>1E-3</v>
      </c>
      <c r="AKI3" s="1">
        <v>2E-3</v>
      </c>
      <c r="AKJ3" s="1">
        <v>1E-3</v>
      </c>
      <c r="AKK3" s="1">
        <v>5.1000000000000004E-3</v>
      </c>
      <c r="AKL3" s="23">
        <v>2E-3</v>
      </c>
      <c r="AKM3" s="1">
        <v>1.0999999999999999E-2</v>
      </c>
      <c r="AKN3" s="1">
        <v>1.0999999999999999E-2</v>
      </c>
      <c r="AKO3" s="20">
        <v>1E-3</v>
      </c>
      <c r="AKP3" s="22">
        <v>2E-3</v>
      </c>
      <c r="AKQ3" s="22">
        <v>4.0000000000000001E-3</v>
      </c>
      <c r="AKR3" s="22">
        <v>3.0000000000000001E-3</v>
      </c>
      <c r="AKS3" s="22">
        <v>4.0000000000000001E-3</v>
      </c>
      <c r="AKT3" s="1">
        <v>1E-3</v>
      </c>
      <c r="AKU3" s="1">
        <v>1.0999999999999999E-2</v>
      </c>
      <c r="AKV3" s="1">
        <v>5.0000000000000001E-3</v>
      </c>
      <c r="AKW3" s="20">
        <v>1E-3</v>
      </c>
      <c r="AKX3" s="22">
        <v>3.0000000000000001E-3</v>
      </c>
      <c r="AKY3" s="22">
        <v>4.0000000000000001E-3</v>
      </c>
      <c r="AKZ3" s="22">
        <v>2E-3</v>
      </c>
      <c r="ALA3" s="1">
        <v>2E-3</v>
      </c>
      <c r="ALB3" s="1">
        <v>0.01</v>
      </c>
      <c r="ALC3" s="20">
        <v>1E-3</v>
      </c>
      <c r="ALD3" s="22">
        <v>2E-3</v>
      </c>
      <c r="ALE3" s="22">
        <v>3.0000000000000001E-3</v>
      </c>
      <c r="ALF3" s="22">
        <v>5.0000000000000001E-3</v>
      </c>
      <c r="ALG3" s="22">
        <v>4.0000000000000001E-3</v>
      </c>
      <c r="ALH3" s="23">
        <v>2E-3</v>
      </c>
      <c r="ALI3" s="1">
        <v>8.9999999999999993E-3</v>
      </c>
      <c r="ALJ3" s="1">
        <v>2E-3</v>
      </c>
      <c r="ALK3" s="20">
        <v>1E-3</v>
      </c>
      <c r="ALL3" s="22">
        <v>4.0000000000000001E-3</v>
      </c>
      <c r="ALM3" s="21">
        <v>1E-3</v>
      </c>
      <c r="ALN3" s="1">
        <v>4.0000000000000001E-3</v>
      </c>
      <c r="ALO3" s="20">
        <v>2E-3</v>
      </c>
      <c r="ALP3" s="22">
        <v>3.0000000000000001E-3</v>
      </c>
      <c r="ALQ3" s="22">
        <v>3.0000000000000001E-3</v>
      </c>
      <c r="ALR3" s="22">
        <v>4.0000000000000001E-3</v>
      </c>
      <c r="ALS3" s="1">
        <v>2.5999999999999999E-3</v>
      </c>
      <c r="ALT3" s="21">
        <v>1E-3</v>
      </c>
      <c r="ALU3" s="1">
        <v>8.9999999999999993E-3</v>
      </c>
      <c r="ALV3" s="1">
        <v>4.0000000000000001E-3</v>
      </c>
      <c r="ALW3" s="1">
        <v>6.0000000000000001E-3</v>
      </c>
      <c r="ALX3" s="1">
        <v>2E-3</v>
      </c>
      <c r="ALY3" s="20">
        <v>2E-3</v>
      </c>
      <c r="ALZ3" s="22">
        <v>3.0000000000000001E-3</v>
      </c>
      <c r="AMA3" s="22">
        <v>4.0000000000000001E-3</v>
      </c>
      <c r="AMB3" s="1">
        <v>1E-3</v>
      </c>
      <c r="AMC3" s="1">
        <v>7.0000000000000001E-3</v>
      </c>
      <c r="AMD3" s="1">
        <v>6.0000000000000001E-3</v>
      </c>
      <c r="AME3" s="22">
        <v>3.0000000000000001E-3</v>
      </c>
      <c r="AMF3" s="22">
        <v>4.0000000000000001E-3</v>
      </c>
      <c r="AMG3" s="24">
        <v>0.01</v>
      </c>
      <c r="AMH3" s="23">
        <v>3.0000000000000001E-3</v>
      </c>
      <c r="AMI3" s="23">
        <v>2E-3</v>
      </c>
      <c r="AMJ3" s="23">
        <v>4.0000000000000001E-3</v>
      </c>
      <c r="AMK3" s="1">
        <v>4.0000000000000001E-3</v>
      </c>
      <c r="AML3" s="1">
        <v>1.0999999999999999E-2</v>
      </c>
      <c r="AMM3" s="1">
        <v>8.0000000000000002E-3</v>
      </c>
      <c r="AMN3" s="1">
        <v>1.2E-2</v>
      </c>
      <c r="AMO3" s="1">
        <v>7.0000000000000001E-3</v>
      </c>
      <c r="AMP3" s="20">
        <v>3.0000000000000001E-3</v>
      </c>
      <c r="AMQ3" s="22">
        <v>5.0000000000000001E-3</v>
      </c>
      <c r="AMR3" s="22">
        <v>2E-3</v>
      </c>
      <c r="AMS3" s="22">
        <v>7.0000000000000001E-3</v>
      </c>
      <c r="AMT3" s="23">
        <v>3.0000000000000001E-3</v>
      </c>
      <c r="AMU3" s="1">
        <v>8.0000000000000002E-3</v>
      </c>
      <c r="AMV3" s="1">
        <v>4.0000000000000001E-3</v>
      </c>
      <c r="AMW3" s="20">
        <v>7.0000000000000001E-3</v>
      </c>
      <c r="AMX3" s="22">
        <v>3.0000000000000001E-3</v>
      </c>
      <c r="AMY3" s="22">
        <v>5.0000000000000001E-3</v>
      </c>
      <c r="AMZ3" s="22">
        <v>8.0000000000000002E-3</v>
      </c>
      <c r="ANA3" s="22">
        <v>3.0000000000000001E-3</v>
      </c>
      <c r="ANB3" s="1">
        <v>5.0000000000000001E-3</v>
      </c>
      <c r="ANC3" s="20">
        <v>4.0000000000000001E-3</v>
      </c>
      <c r="AND3" s="22">
        <v>3.0000000000000001E-3</v>
      </c>
      <c r="ANE3" s="1">
        <v>7.0000000000000001E-3</v>
      </c>
      <c r="ANF3" s="22">
        <v>5.0000000000000001E-3</v>
      </c>
      <c r="ANG3" s="22">
        <v>4.0000000000000001E-3</v>
      </c>
      <c r="ANH3" s="22">
        <v>7.0000000000000001E-3</v>
      </c>
      <c r="ANI3" s="21">
        <v>1E-3</v>
      </c>
      <c r="ANJ3" s="23">
        <v>2E-3</v>
      </c>
      <c r="ANK3" s="23">
        <v>5.0000000000000001E-3</v>
      </c>
      <c r="ANL3" s="1">
        <v>8.0000000000000002E-3</v>
      </c>
      <c r="ANM3" s="20">
        <v>1E-3</v>
      </c>
      <c r="ANN3" s="20">
        <v>1E-3</v>
      </c>
      <c r="ANO3" s="22">
        <v>4.0000000000000001E-3</v>
      </c>
      <c r="ANP3" s="22">
        <v>3.0000000000000001E-3</v>
      </c>
      <c r="ANQ3" s="23">
        <v>3.0000000000000001E-3</v>
      </c>
      <c r="ANR3" s="23">
        <v>3.0000000000000001E-3</v>
      </c>
      <c r="ANS3" s="1">
        <v>7.0000000000000001E-3</v>
      </c>
      <c r="ANT3" s="1">
        <v>8.0000000000000002E-3</v>
      </c>
      <c r="ANU3" s="20">
        <v>1E-3</v>
      </c>
      <c r="ANV3" s="20">
        <v>2E-3</v>
      </c>
      <c r="ANW3" s="22">
        <v>2E-3</v>
      </c>
      <c r="ANX3" s="22">
        <v>8.9999999999999993E-3</v>
      </c>
      <c r="ANY3" s="22">
        <v>4.0000000000000001E-3</v>
      </c>
      <c r="ANZ3" s="22">
        <v>2E-3</v>
      </c>
      <c r="AOA3" s="22">
        <v>8.0000000000000002E-3</v>
      </c>
      <c r="AOB3" s="22">
        <v>8.0000000000000002E-3</v>
      </c>
      <c r="AOC3" s="22">
        <v>7.0000000000000001E-3</v>
      </c>
      <c r="AOD3" s="1">
        <v>1.2E-2</v>
      </c>
      <c r="AOE3" s="1">
        <v>2.5000000000000001E-3</v>
      </c>
      <c r="AOF3" s="1">
        <v>1.0999999999999999E-2</v>
      </c>
      <c r="AOG3" s="20">
        <v>1E-3</v>
      </c>
      <c r="AOH3" s="20">
        <v>1E-3</v>
      </c>
      <c r="AOI3" s="20">
        <v>1E-3</v>
      </c>
      <c r="AOJ3" s="22">
        <v>4.0000000000000001E-3</v>
      </c>
      <c r="AOK3" s="22">
        <v>3.0000000000000001E-3</v>
      </c>
      <c r="AOL3" s="22">
        <v>7.0000000000000001E-3</v>
      </c>
      <c r="AOM3" s="1">
        <v>1E-3</v>
      </c>
      <c r="AON3" s="1">
        <v>1E-3</v>
      </c>
      <c r="AOO3" s="23">
        <v>1E-3</v>
      </c>
      <c r="AOP3" s="1">
        <v>8.0000000000000002E-3</v>
      </c>
      <c r="AOQ3" s="1">
        <v>1.2E-2</v>
      </c>
      <c r="AOR3" s="1">
        <v>3.0000000000000001E-3</v>
      </c>
      <c r="AOS3" s="22">
        <v>2E-3</v>
      </c>
      <c r="AOT3" s="22">
        <v>1E-3</v>
      </c>
      <c r="AOU3" s="22">
        <v>4.0000000000000001E-3</v>
      </c>
      <c r="AOV3" s="24">
        <v>8.0000000000000002E-3</v>
      </c>
      <c r="AOW3" s="1">
        <v>3.0000000000000001E-3</v>
      </c>
      <c r="AOX3" s="1">
        <v>2E-3</v>
      </c>
      <c r="AOY3" s="1">
        <v>1.2E-2</v>
      </c>
      <c r="AOZ3" s="21">
        <v>1E-3</v>
      </c>
      <c r="APA3" s="1">
        <v>6.0000000000000001E-3</v>
      </c>
      <c r="APB3" s="1">
        <v>7.0000000000000001E-3</v>
      </c>
      <c r="APC3" s="20">
        <v>8.9999999999999993E-3</v>
      </c>
      <c r="APD3" s="20">
        <v>1E-3</v>
      </c>
      <c r="APE3" s="20">
        <v>7.0000000000000001E-3</v>
      </c>
      <c r="APF3" s="22">
        <v>5.0000000000000001E-3</v>
      </c>
      <c r="APG3" s="22">
        <v>4.0000000000000001E-3</v>
      </c>
      <c r="APH3" s="22">
        <v>3.0000000000000001E-3</v>
      </c>
      <c r="API3" s="1">
        <v>8.0000000000000002E-3</v>
      </c>
      <c r="APJ3" s="20">
        <v>2E-3</v>
      </c>
      <c r="APK3" s="20">
        <v>1E-3</v>
      </c>
      <c r="APL3" s="22">
        <v>3.0000000000000001E-3</v>
      </c>
      <c r="APM3" s="22">
        <v>1E-3</v>
      </c>
      <c r="APN3" s="22">
        <v>4.0000000000000001E-3</v>
      </c>
      <c r="APO3" s="1">
        <v>1.2E-2</v>
      </c>
      <c r="APP3" s="1">
        <v>1E-3</v>
      </c>
      <c r="APQ3" s="1">
        <v>2.0999999999999999E-3</v>
      </c>
      <c r="APR3" s="23">
        <v>3.0000000000000001E-3</v>
      </c>
      <c r="APS3" s="1">
        <v>8.0000000000000002E-3</v>
      </c>
      <c r="APT3" s="20">
        <v>1E-3</v>
      </c>
      <c r="APU3" s="22">
        <v>2E-3</v>
      </c>
      <c r="APV3" s="22">
        <v>4.0000000000000001E-3</v>
      </c>
      <c r="APW3" s="22">
        <v>3.0000000000000001E-3</v>
      </c>
      <c r="APX3" s="22">
        <v>2E-3</v>
      </c>
      <c r="APY3" s="22">
        <v>8.9999999999999993E-3</v>
      </c>
      <c r="APZ3" s="22">
        <v>6.0000000000000001E-3</v>
      </c>
      <c r="AQA3" s="22">
        <v>8.9999999999999993E-3</v>
      </c>
      <c r="AQB3" s="1">
        <v>7.1999999999999998E-3</v>
      </c>
      <c r="AQC3" s="23">
        <v>3.0000000000000001E-3</v>
      </c>
      <c r="AQD3" s="1">
        <v>6.0000000000000001E-3</v>
      </c>
      <c r="AQE3" s="20">
        <v>5.0000000000000001E-3</v>
      </c>
      <c r="AQF3" s="22">
        <v>3.0000000000000001E-3</v>
      </c>
      <c r="AQG3" s="22">
        <v>2E-3</v>
      </c>
      <c r="AQH3" s="22">
        <v>4.0000000000000001E-3</v>
      </c>
      <c r="AQI3" s="21">
        <v>1E-3</v>
      </c>
      <c r="AQJ3" s="23">
        <v>4.0000000000000001E-3</v>
      </c>
      <c r="AQK3" s="1">
        <v>1E-3</v>
      </c>
      <c r="AQL3" s="22">
        <v>3.0000000000000001E-3</v>
      </c>
      <c r="AQM3" s="22">
        <v>4.0000000000000001E-3</v>
      </c>
      <c r="AQN3" s="1">
        <v>6.0000000000000001E-3</v>
      </c>
      <c r="AQO3" s="1">
        <v>6.4000000000000003E-3</v>
      </c>
      <c r="AQP3" s="1">
        <v>4.7999999999999996E-3</v>
      </c>
      <c r="AQQ3" s="21">
        <v>1E-3</v>
      </c>
      <c r="AQR3" s="23">
        <v>2E-3</v>
      </c>
      <c r="AQS3" s="1">
        <v>6.0000000000000001E-3</v>
      </c>
      <c r="AQT3" s="1">
        <v>6.0000000000000001E-3</v>
      </c>
      <c r="AQU3" s="20">
        <v>4.0000000000000001E-3</v>
      </c>
      <c r="AQV3" s="22">
        <v>3.0000000000000001E-3</v>
      </c>
      <c r="AQW3" s="22">
        <v>5.0000000000000001E-3</v>
      </c>
      <c r="AQX3" s="1">
        <v>1E-3</v>
      </c>
      <c r="AQY3" s="21">
        <v>2E-3</v>
      </c>
      <c r="AQZ3" s="21">
        <v>2E-3</v>
      </c>
      <c r="ARA3" s="23">
        <v>2E-3</v>
      </c>
      <c r="ARB3" s="20">
        <v>2E-3</v>
      </c>
      <c r="ARC3" s="20">
        <v>5.0000000000000001E-3</v>
      </c>
      <c r="ARD3" s="22">
        <v>4.0000000000000001E-3</v>
      </c>
      <c r="ARE3" s="22">
        <v>3.0000000000000001E-3</v>
      </c>
      <c r="ARF3" s="22">
        <v>8.9999999999999993E-3</v>
      </c>
      <c r="ARG3" s="1">
        <v>1E-3</v>
      </c>
      <c r="ARH3" s="21">
        <v>1E-3</v>
      </c>
      <c r="ARI3" s="21">
        <v>1E-3</v>
      </c>
      <c r="ARJ3" s="23">
        <v>4.0000000000000001E-3</v>
      </c>
      <c r="ARK3" s="20">
        <v>1E-3</v>
      </c>
      <c r="ARL3" s="22">
        <v>4.0000000000000001E-3</v>
      </c>
      <c r="ARM3" s="22">
        <v>3.0000000000000001E-3</v>
      </c>
      <c r="ARN3" s="1">
        <v>1E-3</v>
      </c>
      <c r="ARO3" s="1">
        <v>1E-3</v>
      </c>
      <c r="ARP3" s="22">
        <v>3.0000000000000001E-3</v>
      </c>
      <c r="ARQ3" s="22">
        <v>6.0000000000000001E-3</v>
      </c>
      <c r="ARR3" s="1">
        <v>1.2999999999999999E-2</v>
      </c>
      <c r="ARS3" s="1">
        <v>1.2999999999999999E-2</v>
      </c>
      <c r="ART3" s="1">
        <v>4.7999999999999996E-3</v>
      </c>
      <c r="ARU3" s="21">
        <v>2E-3</v>
      </c>
      <c r="ARV3" s="20">
        <v>8.9999999999999993E-3</v>
      </c>
      <c r="ARW3" s="20">
        <v>0</v>
      </c>
      <c r="ARX3" s="20">
        <v>1E-3</v>
      </c>
      <c r="ARY3" s="22">
        <v>7.0000000000000001E-3</v>
      </c>
      <c r="ARZ3" s="24">
        <v>7.0000000000000001E-3</v>
      </c>
      <c r="ASA3" s="1">
        <v>2E-3</v>
      </c>
      <c r="ASB3" s="1">
        <v>4.0000000000000001E-3</v>
      </c>
      <c r="ASC3" s="1">
        <v>1E-3</v>
      </c>
      <c r="ASD3" s="1">
        <v>6.0000000000000001E-3</v>
      </c>
      <c r="ASE3" s="1">
        <v>1E-3</v>
      </c>
      <c r="ASF3" s="21">
        <v>1E-3</v>
      </c>
      <c r="ASG3" s="21">
        <v>1E-3</v>
      </c>
      <c r="ASH3" s="1">
        <v>6.0000000000000001E-3</v>
      </c>
      <c r="ASI3" s="1">
        <v>0.01</v>
      </c>
      <c r="ASJ3" s="20">
        <v>1E-3</v>
      </c>
      <c r="ASK3" s="20">
        <v>0</v>
      </c>
      <c r="ASL3" s="20">
        <v>4.0000000000000001E-3</v>
      </c>
      <c r="ASM3" s="22">
        <v>3.0000000000000001E-3</v>
      </c>
      <c r="ASN3" s="22">
        <v>2E-3</v>
      </c>
      <c r="ASO3" s="22">
        <v>6.0000000000000001E-3</v>
      </c>
      <c r="ASP3" s="22">
        <v>6.0000000000000001E-3</v>
      </c>
      <c r="ASQ3" s="22">
        <v>6.0000000000000001E-3</v>
      </c>
      <c r="ASR3" s="1">
        <v>8.0000000000000002E-3</v>
      </c>
      <c r="ASS3" s="22">
        <v>2E-3</v>
      </c>
      <c r="AST3" s="24">
        <v>6.0000000000000001E-3</v>
      </c>
      <c r="ASU3" s="22">
        <v>3.0000000000000001E-3</v>
      </c>
      <c r="ASV3" s="22">
        <v>2E-3</v>
      </c>
      <c r="ASW3" s="22">
        <v>8.9999999999999993E-3</v>
      </c>
      <c r="ASX3" s="24">
        <v>0.01</v>
      </c>
      <c r="ASY3" s="23">
        <v>2E-3</v>
      </c>
      <c r="ASZ3" s="1">
        <v>8.0000000000000002E-3</v>
      </c>
      <c r="ATA3" s="20">
        <v>2E-3</v>
      </c>
      <c r="ATB3" s="22">
        <v>3.0000000000000001E-3</v>
      </c>
      <c r="ATC3" s="1">
        <v>2E-3</v>
      </c>
      <c r="ATD3" s="1">
        <v>3.0000000000000001E-3</v>
      </c>
      <c r="ATE3" s="1">
        <v>3.0000000000000001E-3</v>
      </c>
      <c r="ATF3" s="1">
        <v>5.5999999999999999E-3</v>
      </c>
      <c r="ATG3" s="21">
        <v>1E-3</v>
      </c>
      <c r="ATH3" s="20">
        <v>2E-3</v>
      </c>
      <c r="ATI3" s="22">
        <v>4.0000000000000001E-3</v>
      </c>
      <c r="ATJ3" s="22">
        <v>6.0000000000000001E-3</v>
      </c>
      <c r="ATK3" s="1">
        <v>1E-3</v>
      </c>
      <c r="ATL3" s="1">
        <v>2E-3</v>
      </c>
      <c r="ATM3" s="22">
        <v>3.0000000000000001E-3</v>
      </c>
      <c r="ATN3" s="22">
        <v>3.0000000000000001E-3</v>
      </c>
      <c r="ATO3" s="22">
        <v>8.9999999999999993E-3</v>
      </c>
      <c r="ATP3" s="1">
        <v>2E-3</v>
      </c>
      <c r="ATQ3" s="1">
        <v>1.4999999999999999E-2</v>
      </c>
      <c r="ATR3" s="1">
        <v>4.0000000000000001E-3</v>
      </c>
      <c r="ATS3" s="20">
        <v>2E-3</v>
      </c>
      <c r="ATT3" s="20">
        <v>1E-3</v>
      </c>
      <c r="ATU3" s="22">
        <v>7.0000000000000001E-3</v>
      </c>
      <c r="ATV3" s="22">
        <v>8.0000000000000002E-3</v>
      </c>
      <c r="ATW3" s="22">
        <v>1.4999999999999999E-2</v>
      </c>
      <c r="ATX3" s="22">
        <v>7.0000000000000001E-3</v>
      </c>
      <c r="ATY3" s="1">
        <v>2E-3</v>
      </c>
      <c r="ATZ3" s="1">
        <v>6.0000000000000001E-3</v>
      </c>
      <c r="AUA3" s="20">
        <v>1E-3</v>
      </c>
      <c r="AUB3" s="20">
        <v>1E-3</v>
      </c>
      <c r="AUC3" s="20">
        <v>1E-3</v>
      </c>
      <c r="AUD3" s="22">
        <v>2E-3</v>
      </c>
      <c r="AUE3" s="22">
        <v>3.0000000000000001E-3</v>
      </c>
      <c r="AUF3" s="22">
        <v>3.0000000000000001E-3</v>
      </c>
      <c r="AUG3" s="20">
        <v>1E-3</v>
      </c>
      <c r="AUH3" s="24">
        <v>0.01</v>
      </c>
      <c r="AUI3" s="24">
        <v>0.01</v>
      </c>
      <c r="AUJ3" s="24">
        <v>5.0000000000000001E-3</v>
      </c>
      <c r="AUK3" s="1">
        <v>1E-3</v>
      </c>
      <c r="AUL3" s="21">
        <v>1E-3</v>
      </c>
      <c r="AUM3" s="1">
        <v>6.0000000000000001E-3</v>
      </c>
      <c r="AUN3" s="20">
        <v>2E-3</v>
      </c>
      <c r="AUO3" s="22">
        <v>3.0000000000000001E-3</v>
      </c>
      <c r="AUP3" s="1">
        <v>1.6999999999999999E-3</v>
      </c>
      <c r="AUQ3" s="23">
        <v>3.0000000000000001E-3</v>
      </c>
      <c r="AUR3" s="20">
        <v>1E-3</v>
      </c>
      <c r="AUS3" s="20">
        <v>1E-3</v>
      </c>
      <c r="AUT3" s="22">
        <v>2E-3</v>
      </c>
      <c r="AUU3" s="22">
        <v>3.0000000000000001E-3</v>
      </c>
      <c r="AUV3" s="24">
        <v>0.01</v>
      </c>
      <c r="AUW3" s="1">
        <v>2E-3</v>
      </c>
      <c r="AUX3" s="22">
        <v>4.0000000000000001E-3</v>
      </c>
      <c r="AUY3" s="22">
        <v>4.0000000000000001E-3</v>
      </c>
      <c r="AUZ3" s="22">
        <v>6.0000000000000001E-3</v>
      </c>
      <c r="AVA3" s="1">
        <v>1.2E-2</v>
      </c>
      <c r="AVB3" s="21">
        <v>1E-3</v>
      </c>
      <c r="AVC3" s="1">
        <v>3.0000000000000001E-3</v>
      </c>
      <c r="AVD3" s="20">
        <v>1E-3</v>
      </c>
      <c r="AVE3" s="22">
        <v>3.0000000000000001E-3</v>
      </c>
      <c r="AVF3" s="22">
        <v>8.0000000000000002E-3</v>
      </c>
      <c r="AVG3" s="1">
        <v>4.4000000000000003E-3</v>
      </c>
      <c r="AVH3" s="21">
        <v>1E-3</v>
      </c>
      <c r="AVI3" s="1">
        <v>5.0000000000000001E-3</v>
      </c>
      <c r="AVJ3" s="20">
        <v>2E-3</v>
      </c>
      <c r="AVK3" s="22">
        <v>3.0000000000000001E-3</v>
      </c>
      <c r="AVL3" s="22">
        <v>6.0000000000000001E-3</v>
      </c>
      <c r="AVM3" s="1">
        <v>6.0000000000000001E-3</v>
      </c>
      <c r="AVN3" s="20">
        <v>2E-3</v>
      </c>
      <c r="AVO3" s="24">
        <v>6.0000000000000001E-3</v>
      </c>
      <c r="AVP3" s="24">
        <v>7.0000000000000001E-3</v>
      </c>
      <c r="AVQ3" s="1">
        <v>2E-3</v>
      </c>
      <c r="AVR3" s="1">
        <v>1.8E-3</v>
      </c>
      <c r="AVS3" s="1">
        <v>2.8999999999999998E-3</v>
      </c>
      <c r="AVT3" s="1">
        <v>1.9E-3</v>
      </c>
      <c r="AVU3" s="22">
        <v>2E-3</v>
      </c>
      <c r="AVV3" s="22">
        <v>3.0000000000000001E-3</v>
      </c>
      <c r="AVW3" s="22">
        <v>6.0000000000000001E-3</v>
      </c>
      <c r="AVX3" s="22">
        <v>5.0000000000000001E-3</v>
      </c>
      <c r="AVY3" s="22">
        <v>5.0000000000000001E-3</v>
      </c>
      <c r="AVZ3" s="24">
        <v>5.0000000000000001E-3</v>
      </c>
      <c r="AWA3" s="1">
        <v>1.6999999999999999E-3</v>
      </c>
      <c r="AWB3" s="22">
        <v>4.0000000000000001E-3</v>
      </c>
      <c r="AWC3" s="22">
        <v>5.0000000000000001E-3</v>
      </c>
      <c r="AWD3" s="22">
        <v>5.0000000000000001E-3</v>
      </c>
      <c r="AWE3" s="22">
        <v>7.0000000000000001E-3</v>
      </c>
      <c r="AWF3" s="1">
        <v>3.2000000000000002E-3</v>
      </c>
      <c r="AWG3" s="1">
        <v>2.8E-3</v>
      </c>
      <c r="AWH3" s="20">
        <v>3.0000000000000001E-3</v>
      </c>
      <c r="AWI3" s="22">
        <v>6.0000000000000001E-3</v>
      </c>
      <c r="AWJ3" s="22">
        <v>4.0000000000000001E-3</v>
      </c>
      <c r="AWK3" s="22">
        <v>4.0000000000000001E-3</v>
      </c>
      <c r="AWL3" s="22">
        <v>7.0000000000000001E-3</v>
      </c>
      <c r="AWM3" s="22">
        <v>3.0000000000000001E-3</v>
      </c>
      <c r="AWN3" s="22">
        <v>6.0000000000000001E-3</v>
      </c>
      <c r="AWO3" s="22">
        <v>6.0000000000000001E-3</v>
      </c>
      <c r="AWP3" s="22">
        <v>7.0000000000000001E-3</v>
      </c>
      <c r="AWQ3" s="22">
        <v>5.0000000000000001E-3</v>
      </c>
      <c r="AWR3" s="24">
        <v>6.0000000000000001E-3</v>
      </c>
      <c r="AWS3" s="1">
        <v>1E-3</v>
      </c>
      <c r="AWT3" s="1">
        <v>2E-3</v>
      </c>
      <c r="AWU3" s="20">
        <v>2E-3</v>
      </c>
      <c r="AWV3" s="20">
        <v>0</v>
      </c>
      <c r="AWW3" s="22">
        <v>7.0000000000000001E-3</v>
      </c>
      <c r="AWX3" s="1">
        <v>1E-3</v>
      </c>
      <c r="AWY3" s="23">
        <v>4.0000000000000001E-3</v>
      </c>
      <c r="AWZ3" s="1">
        <v>1.2999999999999999E-2</v>
      </c>
      <c r="AXA3" s="1">
        <v>6.0000000000000001E-3</v>
      </c>
      <c r="AXB3" s="20">
        <v>2E-3</v>
      </c>
      <c r="AXC3" s="22">
        <v>3.0000000000000001E-3</v>
      </c>
      <c r="AXD3" s="22">
        <v>8.0000000000000002E-3</v>
      </c>
      <c r="AXE3" s="1">
        <v>1E-3</v>
      </c>
      <c r="AXF3" s="23">
        <v>2E-3</v>
      </c>
      <c r="AXG3" s="1">
        <v>5.0000000000000001E-3</v>
      </c>
      <c r="AXH3" s="22">
        <v>4.0000000000000001E-3</v>
      </c>
      <c r="AXI3" s="22">
        <v>4.0000000000000001E-3</v>
      </c>
      <c r="AXJ3" s="22">
        <v>6.0000000000000001E-3</v>
      </c>
      <c r="AXK3" s="1">
        <v>7.0000000000000001E-3</v>
      </c>
      <c r="AXL3" s="1">
        <v>7.0000000000000001E-3</v>
      </c>
      <c r="AXM3" s="22">
        <v>3.0000000000000001E-3</v>
      </c>
      <c r="AXN3" s="22">
        <v>2E-3</v>
      </c>
      <c r="AXO3" s="22">
        <v>6.0000000000000001E-3</v>
      </c>
      <c r="AXP3" s="22">
        <v>6.0000000000000001E-3</v>
      </c>
      <c r="AXQ3" s="22">
        <v>6.0000000000000001E-3</v>
      </c>
      <c r="AXR3" s="22">
        <v>6.0000000000000001E-3</v>
      </c>
      <c r="AXS3" s="1">
        <v>2E-3</v>
      </c>
      <c r="AXT3" s="1">
        <v>2E-3</v>
      </c>
      <c r="AXU3" s="23">
        <v>4.0000000000000001E-3</v>
      </c>
      <c r="AXV3" s="20">
        <v>2E-3</v>
      </c>
      <c r="AXW3" s="20">
        <v>1E-3</v>
      </c>
      <c r="AXX3" s="22">
        <v>4.0000000000000001E-3</v>
      </c>
      <c r="AXY3" s="22">
        <v>6.0000000000000001E-3</v>
      </c>
      <c r="AXZ3" s="22">
        <v>6.0000000000000001E-3</v>
      </c>
      <c r="AYA3" s="1">
        <v>4.0000000000000001E-3</v>
      </c>
      <c r="AYB3" s="1">
        <v>1E-3</v>
      </c>
      <c r="AYC3" s="1">
        <v>6.0000000000000001E-3</v>
      </c>
      <c r="AYD3" s="1">
        <v>7.0000000000000001E-3</v>
      </c>
      <c r="AYE3" s="22">
        <v>2E-3</v>
      </c>
      <c r="AYF3" s="22">
        <v>4.0000000000000001E-3</v>
      </c>
      <c r="AYG3" s="22">
        <v>8.9999999999999993E-3</v>
      </c>
      <c r="AYH3" s="22">
        <v>6.0000000000000001E-3</v>
      </c>
      <c r="AYI3" s="22">
        <v>8.0000000000000002E-3</v>
      </c>
      <c r="AYJ3" s="22">
        <v>6.0000000000000001E-3</v>
      </c>
      <c r="AYK3" s="24">
        <v>8.9999999999999993E-3</v>
      </c>
      <c r="AYL3" s="24">
        <v>7.0000000000000001E-3</v>
      </c>
      <c r="AYM3" s="22">
        <v>5.0000000000000001E-3</v>
      </c>
      <c r="AYN3" s="22">
        <v>8.0000000000000002E-3</v>
      </c>
      <c r="AYO3" s="22">
        <v>3.0000000000000001E-3</v>
      </c>
      <c r="AYP3" s="24">
        <v>5.0000000000000001E-3</v>
      </c>
      <c r="AYQ3" s="1">
        <v>2E-3</v>
      </c>
      <c r="AYR3" s="1">
        <v>2E-3</v>
      </c>
      <c r="AYS3" s="23">
        <v>5.0000000000000001E-3</v>
      </c>
      <c r="AYT3" s="22">
        <v>4.0000000000000001E-3</v>
      </c>
      <c r="AYU3" s="22">
        <v>4.0000000000000001E-3</v>
      </c>
      <c r="AYV3" s="22">
        <v>6.0000000000000001E-3</v>
      </c>
      <c r="AYW3" s="22">
        <v>6.0000000000000001E-3</v>
      </c>
      <c r="AYX3" s="22">
        <v>5.0000000000000001E-3</v>
      </c>
      <c r="AYY3" s="22">
        <v>5.0000000000000001E-3</v>
      </c>
      <c r="AYZ3" s="1">
        <v>1E-3</v>
      </c>
      <c r="AZA3" s="21">
        <v>1E-3</v>
      </c>
      <c r="AZB3" s="1">
        <v>2.3999999999999998E-3</v>
      </c>
      <c r="AZC3" s="21">
        <v>1E-3</v>
      </c>
      <c r="AZD3" s="20">
        <v>1E-3</v>
      </c>
      <c r="AZE3" s="22">
        <v>7.0000000000000001E-3</v>
      </c>
      <c r="AZF3" s="22">
        <v>7.0000000000000001E-3</v>
      </c>
      <c r="AZG3" s="22">
        <v>7.0000000000000001E-3</v>
      </c>
      <c r="AZH3" s="24">
        <v>8.0000000000000002E-3</v>
      </c>
      <c r="AZI3" s="21">
        <v>1E-3</v>
      </c>
      <c r="AZJ3" s="1">
        <v>8.9999999999999993E-3</v>
      </c>
      <c r="AZK3" s="22">
        <v>5.0000000000000001E-3</v>
      </c>
      <c r="AZL3" s="22">
        <v>7.0000000000000001E-3</v>
      </c>
      <c r="AZM3" s="22">
        <v>7.0000000000000001E-3</v>
      </c>
      <c r="AZN3" s="22">
        <v>7.0000000000000001E-3</v>
      </c>
      <c r="AZO3" s="1">
        <v>1.5E-3</v>
      </c>
      <c r="AZP3" s="20">
        <v>2E-3</v>
      </c>
      <c r="AZQ3" s="1">
        <v>2E-3</v>
      </c>
      <c r="AZR3" s="1">
        <v>3.0999999999999999E-3</v>
      </c>
      <c r="AZS3" s="22">
        <v>5.0000000000000001E-3</v>
      </c>
      <c r="AZT3" s="22">
        <v>7.0000000000000001E-3</v>
      </c>
      <c r="AZU3" s="22">
        <v>6.0000000000000001E-3</v>
      </c>
      <c r="AZV3" s="1">
        <v>2E-3</v>
      </c>
      <c r="AZW3" s="1">
        <v>6.6E-3</v>
      </c>
      <c r="AZX3" s="1">
        <v>0.01</v>
      </c>
      <c r="AZY3" s="1">
        <v>7.0000000000000001E-3</v>
      </c>
      <c r="AZZ3" s="20">
        <v>2E-3</v>
      </c>
      <c r="BAA3" s="22">
        <v>7.0000000000000001E-3</v>
      </c>
      <c r="BAB3" s="22">
        <v>7.0000000000000001E-3</v>
      </c>
      <c r="BAC3" s="22">
        <v>7.0000000000000001E-3</v>
      </c>
      <c r="BAD3" s="1">
        <v>3.0000000000000001E-3</v>
      </c>
      <c r="BAE3" s="1">
        <v>8.0000000000000002E-3</v>
      </c>
      <c r="BAF3" s="22">
        <v>3.0000000000000001E-3</v>
      </c>
      <c r="BAG3" s="22">
        <v>7.0000000000000001E-3</v>
      </c>
      <c r="BAH3" s="22">
        <v>3.0000000000000001E-3</v>
      </c>
      <c r="BAI3" s="22">
        <v>3.0000000000000001E-3</v>
      </c>
      <c r="BAJ3" s="22">
        <v>5.0000000000000001E-3</v>
      </c>
      <c r="BAK3" s="22">
        <v>5.0000000000000001E-3</v>
      </c>
      <c r="BAL3" s="24">
        <v>3.0000000000000001E-3</v>
      </c>
      <c r="BAM3" s="1">
        <v>1E-3</v>
      </c>
      <c r="BAN3" s="21">
        <v>3.0000000000000001E-3</v>
      </c>
      <c r="BAO3" s="22">
        <v>6.0000000000000001E-3</v>
      </c>
      <c r="BAP3" s="22">
        <v>6.0000000000000001E-3</v>
      </c>
      <c r="BAQ3" s="22">
        <v>6.0000000000000001E-3</v>
      </c>
      <c r="BAR3" s="22">
        <v>7.0000000000000001E-3</v>
      </c>
      <c r="BAS3" s="22">
        <v>6.0000000000000001E-3</v>
      </c>
      <c r="BAT3" s="22">
        <v>4.0000000000000001E-3</v>
      </c>
      <c r="BAU3" s="22">
        <v>7.0000000000000001E-3</v>
      </c>
      <c r="BAV3" s="1">
        <v>1E-3</v>
      </c>
      <c r="BAW3" s="22">
        <v>7.0000000000000001E-3</v>
      </c>
      <c r="BAX3" s="21">
        <v>1E-3</v>
      </c>
      <c r="BAY3" s="21">
        <v>2E-3</v>
      </c>
      <c r="BAZ3" s="22">
        <v>6.0000000000000001E-3</v>
      </c>
      <c r="BBA3" s="22">
        <v>6.0000000000000001E-3</v>
      </c>
      <c r="BBB3" s="22">
        <v>5.0000000000000001E-3</v>
      </c>
      <c r="BBC3" s="1">
        <v>1.2E-2</v>
      </c>
      <c r="BBD3" s="22">
        <v>5.0000000000000001E-3</v>
      </c>
      <c r="BBE3" s="22">
        <v>7.0000000000000001E-3</v>
      </c>
      <c r="BBF3" s="24">
        <v>5.0000000000000001E-3</v>
      </c>
      <c r="BBG3" s="24">
        <v>5.0000000000000001E-3</v>
      </c>
      <c r="BBH3" s="22">
        <v>2E-3</v>
      </c>
      <c r="BBI3" s="22">
        <v>6.0000000000000001E-3</v>
      </c>
      <c r="BBJ3" s="22">
        <v>7.0000000000000001E-3</v>
      </c>
      <c r="BBK3" s="22">
        <v>6.0000000000000001E-3</v>
      </c>
      <c r="BBL3" s="22">
        <v>6.0000000000000001E-3</v>
      </c>
      <c r="BBM3" s="22">
        <v>6.0000000000000001E-3</v>
      </c>
      <c r="BBN3" s="22">
        <v>5.0000000000000001E-3</v>
      </c>
      <c r="BBO3" s="22">
        <v>7.0000000000000001E-3</v>
      </c>
      <c r="BBP3" s="24">
        <v>5.0000000000000001E-3</v>
      </c>
      <c r="BBQ3" s="22">
        <v>3.0000000000000001E-3</v>
      </c>
      <c r="BBR3" s="22">
        <v>6.0000000000000001E-3</v>
      </c>
      <c r="BBS3" s="22">
        <v>4.0000000000000001E-3</v>
      </c>
      <c r="BBT3" s="22">
        <v>3.0000000000000001E-3</v>
      </c>
      <c r="BBU3" s="22">
        <v>6.0000000000000001E-3</v>
      </c>
      <c r="BBV3" s="22">
        <v>8.0000000000000002E-3</v>
      </c>
      <c r="BBW3" s="22">
        <v>7.0000000000000001E-3</v>
      </c>
      <c r="BBX3" s="22">
        <v>7.0000000000000001E-3</v>
      </c>
      <c r="BBY3" s="24">
        <v>5.0000000000000001E-3</v>
      </c>
      <c r="BBZ3" s="1">
        <v>8.0000000000000002E-3</v>
      </c>
      <c r="BCA3" s="21">
        <v>2E-3</v>
      </c>
      <c r="BCB3" s="22">
        <v>8.0000000000000002E-3</v>
      </c>
      <c r="BCC3" s="22">
        <v>5.0000000000000001E-3</v>
      </c>
      <c r="BCD3" s="22">
        <v>5.0000000000000001E-3</v>
      </c>
      <c r="BCE3" s="22">
        <v>6.0000000000000001E-3</v>
      </c>
      <c r="BCF3" s="22">
        <v>2E-3</v>
      </c>
      <c r="BCG3" s="22">
        <v>3.0000000000000001E-3</v>
      </c>
      <c r="BCH3" s="21">
        <v>1E-3</v>
      </c>
      <c r="BCI3" s="20">
        <v>1E-3</v>
      </c>
      <c r="BCJ3" s="22">
        <v>6.0000000000000001E-3</v>
      </c>
      <c r="BCK3" s="20">
        <v>2E-3</v>
      </c>
      <c r="BCL3" s="22">
        <v>5.0000000000000001E-3</v>
      </c>
      <c r="BCM3" s="22">
        <v>5.0000000000000001E-3</v>
      </c>
      <c r="BCN3" s="22">
        <v>4.0000000000000001E-3</v>
      </c>
      <c r="BCO3" s="24">
        <v>7.0000000000000001E-3</v>
      </c>
      <c r="BCP3" s="21">
        <v>3.0000000000000001E-3</v>
      </c>
      <c r="BCQ3" s="20">
        <v>1E-3</v>
      </c>
      <c r="BCR3" s="22">
        <v>8.0000000000000002E-3</v>
      </c>
      <c r="BCS3" s="22">
        <v>5.0000000000000001E-3</v>
      </c>
      <c r="BCT3" s="22">
        <v>5.0000000000000001E-3</v>
      </c>
      <c r="BCU3" s="22">
        <v>7.0000000000000001E-3</v>
      </c>
      <c r="BCV3" s="22">
        <v>3.0000000000000001E-3</v>
      </c>
      <c r="BCW3" s="22">
        <v>7.0000000000000001E-3</v>
      </c>
      <c r="BCX3" s="1">
        <v>1E-3</v>
      </c>
      <c r="BCY3" s="22">
        <v>8.0000000000000002E-3</v>
      </c>
      <c r="BCZ3" s="22">
        <v>5.0000000000000001E-3</v>
      </c>
      <c r="BDA3" s="22">
        <v>8.0000000000000002E-3</v>
      </c>
      <c r="BDB3" s="22">
        <v>8.0000000000000002E-3</v>
      </c>
      <c r="BDC3" s="20">
        <v>8.0000000000000002E-3</v>
      </c>
      <c r="BDD3" s="21">
        <v>1E-3</v>
      </c>
      <c r="BDE3" s="20">
        <v>8.9999999999999993E-3</v>
      </c>
      <c r="BDF3" s="20">
        <v>4.0000000000000001E-3</v>
      </c>
      <c r="BDG3" s="21">
        <v>4.0000000000000001E-3</v>
      </c>
      <c r="BDH3" s="1">
        <v>2E-3</v>
      </c>
      <c r="BDI3" s="1">
        <v>7.0000000000000001E-3</v>
      </c>
      <c r="BDJ3" s="20">
        <v>1E-3</v>
      </c>
      <c r="BDK3" s="1">
        <v>1E-3</v>
      </c>
      <c r="BDL3" s="1">
        <v>2E-3</v>
      </c>
      <c r="BDM3" s="22">
        <v>4.0000000000000001E-3</v>
      </c>
      <c r="BDN3" s="1">
        <v>2E-3</v>
      </c>
      <c r="BDO3" s="22">
        <v>8.0000000000000002E-3</v>
      </c>
      <c r="BDP3" s="24">
        <v>0.01</v>
      </c>
      <c r="BDQ3" s="24">
        <v>0.01</v>
      </c>
      <c r="BDR3" s="22">
        <v>4.0000000000000001E-3</v>
      </c>
      <c r="BDS3" s="22">
        <v>5.0000000000000001E-3</v>
      </c>
      <c r="BDT3" s="22">
        <v>6.0000000000000001E-3</v>
      </c>
      <c r="BDU3" s="22">
        <v>7.0000000000000001E-3</v>
      </c>
      <c r="BDV3" s="22">
        <v>7.0000000000000001E-3</v>
      </c>
      <c r="BDW3" s="1">
        <v>1E-3</v>
      </c>
      <c r="BDX3" s="20">
        <v>8.0000000000000002E-3</v>
      </c>
      <c r="BDY3" s="22">
        <v>5.0000000000000001E-3</v>
      </c>
      <c r="BDZ3" s="24">
        <v>0.01</v>
      </c>
      <c r="BEA3" s="22">
        <v>1.0999999999999999E-2</v>
      </c>
      <c r="BEB3" s="22">
        <v>1.0999999999999999E-2</v>
      </c>
      <c r="BEC3" s="22">
        <v>4.0000000000000001E-3</v>
      </c>
      <c r="BED3" s="22">
        <v>4.0000000000000001E-3</v>
      </c>
      <c r="BEE3" s="22">
        <v>4.0000000000000001E-3</v>
      </c>
      <c r="BEF3" s="22">
        <v>5.0000000000000001E-3</v>
      </c>
      <c r="BEG3" s="22">
        <v>4.0000000000000001E-3</v>
      </c>
    </row>
    <row r="4" spans="1:1489" x14ac:dyDescent="0.25">
      <c r="A4" s="3" t="s">
        <v>14</v>
      </c>
      <c r="B4" s="20">
        <v>14</v>
      </c>
      <c r="C4" s="20">
        <v>13.8</v>
      </c>
      <c r="D4" s="20">
        <v>15.5</v>
      </c>
      <c r="E4" s="1">
        <v>18.2</v>
      </c>
      <c r="F4" s="1">
        <v>19.5</v>
      </c>
      <c r="G4" s="25">
        <v>15.947885479041915</v>
      </c>
      <c r="H4" s="25">
        <v>15.760759730538922</v>
      </c>
      <c r="I4" s="20">
        <v>15.5</v>
      </c>
      <c r="J4" s="26">
        <v>17.100000000000001</v>
      </c>
      <c r="K4" s="20">
        <v>15.6</v>
      </c>
      <c r="L4" s="20">
        <v>16.3</v>
      </c>
      <c r="M4" s="26">
        <v>17</v>
      </c>
      <c r="N4" s="26">
        <v>16.399999999999999</v>
      </c>
      <c r="O4" s="20">
        <v>16.7</v>
      </c>
      <c r="P4" s="22">
        <v>15</v>
      </c>
      <c r="Q4" s="25">
        <v>16.600000000000001</v>
      </c>
      <c r="R4" s="26">
        <v>16.399999999999999</v>
      </c>
      <c r="S4" s="25">
        <v>15</v>
      </c>
      <c r="T4" s="25">
        <v>16.8</v>
      </c>
      <c r="U4" s="25">
        <v>15.7</v>
      </c>
      <c r="V4" s="26">
        <v>17.7</v>
      </c>
      <c r="W4" s="22">
        <v>16.2</v>
      </c>
      <c r="X4" s="26">
        <v>15.7</v>
      </c>
      <c r="Y4" s="25">
        <v>16.600000000000001</v>
      </c>
      <c r="Z4" s="20">
        <v>18.399999999999999</v>
      </c>
      <c r="AA4" s="26">
        <v>15.2</v>
      </c>
      <c r="AB4" s="1">
        <v>14.1</v>
      </c>
      <c r="AC4" s="25">
        <v>18.3</v>
      </c>
      <c r="AD4" s="25">
        <v>15.7</v>
      </c>
      <c r="AE4" s="20">
        <v>18.3</v>
      </c>
      <c r="AF4" s="25">
        <v>16.5</v>
      </c>
      <c r="AG4" s="26">
        <v>14.7</v>
      </c>
      <c r="AH4" s="20">
        <v>19.600000000000001</v>
      </c>
      <c r="AI4" s="1">
        <v>15.1</v>
      </c>
      <c r="AJ4" s="25">
        <v>16.78995134730539</v>
      </c>
      <c r="AK4" s="25">
        <v>18.5</v>
      </c>
      <c r="AL4" s="25">
        <v>18.100000000000001</v>
      </c>
      <c r="AM4" s="25">
        <v>18.8</v>
      </c>
      <c r="AN4" s="25">
        <v>19.5</v>
      </c>
      <c r="AO4" s="25">
        <v>18.8</v>
      </c>
      <c r="AP4" s="20">
        <v>19.2</v>
      </c>
      <c r="AQ4" s="22">
        <v>18.399999999999999</v>
      </c>
      <c r="AR4" s="22">
        <v>18.600000000000001</v>
      </c>
      <c r="AS4" s="25">
        <v>19.2</v>
      </c>
      <c r="AT4" s="20">
        <v>18.8</v>
      </c>
      <c r="AU4" s="22">
        <v>18.8</v>
      </c>
      <c r="AV4" s="22">
        <v>18.100000000000001</v>
      </c>
      <c r="AW4" s="20">
        <v>20.8</v>
      </c>
      <c r="AX4" s="20">
        <v>19.8</v>
      </c>
      <c r="AY4" s="25">
        <v>16.8</v>
      </c>
      <c r="AZ4" s="25">
        <v>17</v>
      </c>
      <c r="BA4" s="25">
        <v>18.5</v>
      </c>
      <c r="BB4" s="25">
        <v>17.600000000000001</v>
      </c>
      <c r="BC4" s="25">
        <v>19.5</v>
      </c>
      <c r="BD4" s="25">
        <v>18.8</v>
      </c>
      <c r="BE4" s="25">
        <v>16</v>
      </c>
      <c r="BF4" s="25">
        <v>17.8</v>
      </c>
      <c r="BG4" s="25">
        <v>19.100000000000001</v>
      </c>
      <c r="BH4" s="20">
        <v>19.5</v>
      </c>
      <c r="BI4" s="25">
        <v>18.7</v>
      </c>
      <c r="BJ4" s="25">
        <v>15.6</v>
      </c>
      <c r="BK4" s="25">
        <v>18.5</v>
      </c>
      <c r="BL4" s="25">
        <v>17.5</v>
      </c>
      <c r="BM4" s="25">
        <v>19</v>
      </c>
      <c r="BN4" s="25">
        <v>18.399999999999999</v>
      </c>
      <c r="BO4" s="25">
        <v>17.5</v>
      </c>
      <c r="BP4" s="25">
        <v>17.8</v>
      </c>
      <c r="BQ4" s="22">
        <v>18.2</v>
      </c>
      <c r="BR4" s="26">
        <v>15.9</v>
      </c>
      <c r="BS4" s="25">
        <v>15.8</v>
      </c>
      <c r="BT4" s="25">
        <v>17.399999999999999</v>
      </c>
      <c r="BU4" s="25">
        <v>15.3</v>
      </c>
      <c r="BV4" s="1">
        <v>18.2</v>
      </c>
      <c r="BW4" s="1">
        <v>18.7</v>
      </c>
      <c r="BX4" s="25">
        <v>17.8</v>
      </c>
      <c r="BY4" s="25">
        <v>17.399999999999999</v>
      </c>
      <c r="BZ4" s="25">
        <v>17.399999999999999</v>
      </c>
      <c r="CA4" s="25">
        <v>18.399999999999999</v>
      </c>
      <c r="CB4" s="25">
        <v>18.3</v>
      </c>
      <c r="CC4" s="25">
        <v>18.7</v>
      </c>
      <c r="CD4" s="25">
        <v>14.6</v>
      </c>
      <c r="CE4" s="1">
        <v>18.100000000000001</v>
      </c>
      <c r="CF4" s="1">
        <v>17.8</v>
      </c>
      <c r="CG4" s="1">
        <v>18.3</v>
      </c>
      <c r="CH4" s="1">
        <v>17.399999999999999</v>
      </c>
      <c r="CI4" s="1">
        <v>18.2</v>
      </c>
      <c r="CJ4" s="1">
        <v>18</v>
      </c>
      <c r="CK4" s="1">
        <v>18.100000000000001</v>
      </c>
      <c r="CL4" s="1">
        <v>18.3</v>
      </c>
      <c r="CM4" s="25">
        <v>17.899999999999999</v>
      </c>
      <c r="CN4" s="25">
        <v>18.5</v>
      </c>
      <c r="CO4" s="25">
        <v>18.399999999999999</v>
      </c>
      <c r="CP4" s="25">
        <v>18.3</v>
      </c>
      <c r="CQ4" s="25">
        <v>15.6</v>
      </c>
      <c r="CR4" s="1">
        <v>18.5</v>
      </c>
      <c r="CS4" s="1">
        <v>18.2</v>
      </c>
      <c r="CT4" s="1">
        <v>18.3</v>
      </c>
      <c r="CU4" s="1">
        <v>18.399999999999999</v>
      </c>
      <c r="CV4" s="25">
        <v>17.8</v>
      </c>
      <c r="CW4" s="25">
        <v>18.7</v>
      </c>
      <c r="CX4" s="25">
        <v>18.7</v>
      </c>
      <c r="CY4" s="25">
        <v>18.600000000000001</v>
      </c>
      <c r="CZ4" s="26">
        <v>17.5</v>
      </c>
      <c r="DA4" s="1">
        <v>14.6</v>
      </c>
      <c r="DB4" s="1">
        <v>17</v>
      </c>
      <c r="DC4" s="25">
        <v>18.8</v>
      </c>
      <c r="DD4" s="26">
        <v>17.100000000000001</v>
      </c>
      <c r="DE4" s="25">
        <v>16.100000000000001</v>
      </c>
      <c r="DF4" s="25">
        <v>17.100000000000001</v>
      </c>
      <c r="DG4" s="25">
        <v>15.7</v>
      </c>
      <c r="DH4" s="20">
        <v>17.600000000000001</v>
      </c>
      <c r="DI4" s="1">
        <v>18.7</v>
      </c>
      <c r="DJ4" s="22">
        <v>16.399999999999999</v>
      </c>
      <c r="DK4" s="26">
        <v>16.399999999999999</v>
      </c>
      <c r="DL4" s="25">
        <v>16.899999999999999</v>
      </c>
      <c r="DM4" s="25">
        <v>17</v>
      </c>
      <c r="DN4" s="1">
        <v>19</v>
      </c>
      <c r="DO4" s="1">
        <v>18.7</v>
      </c>
      <c r="DP4" s="1">
        <v>18.899999999999999</v>
      </c>
      <c r="DQ4" s="1">
        <v>18.3</v>
      </c>
      <c r="DR4" s="1">
        <v>18.7</v>
      </c>
      <c r="DS4" s="25">
        <v>19.2</v>
      </c>
      <c r="DT4" s="25">
        <v>18.399999999999999</v>
      </c>
      <c r="DU4" s="25">
        <v>17.3</v>
      </c>
      <c r="DV4" s="26">
        <v>17.5</v>
      </c>
      <c r="DW4" s="26">
        <v>16.899999999999999</v>
      </c>
      <c r="DX4" s="22">
        <v>16.899999999999999</v>
      </c>
      <c r="DY4" s="1">
        <v>18.899999999999999</v>
      </c>
      <c r="DZ4" s="1">
        <v>18.2</v>
      </c>
      <c r="EA4" s="1">
        <v>18.8</v>
      </c>
      <c r="EB4" s="25">
        <v>18.100000000000001</v>
      </c>
      <c r="EC4" s="26">
        <v>17</v>
      </c>
      <c r="ED4" s="26">
        <v>16.5</v>
      </c>
      <c r="EE4" s="25">
        <v>16.899999999999999</v>
      </c>
      <c r="EF4" s="25">
        <v>15.4</v>
      </c>
      <c r="EG4" s="1">
        <v>19.399999999999999</v>
      </c>
      <c r="EH4" s="1">
        <v>18.899999999999999</v>
      </c>
      <c r="EI4" s="25">
        <v>18.100000000000001</v>
      </c>
      <c r="EJ4" s="25">
        <v>16</v>
      </c>
      <c r="EK4" s="1">
        <v>18.3</v>
      </c>
      <c r="EL4" s="25">
        <v>18.600000000000001</v>
      </c>
      <c r="EM4" s="25">
        <v>15.2</v>
      </c>
      <c r="EN4" s="1">
        <v>11.2</v>
      </c>
      <c r="EO4" s="1">
        <v>18.2</v>
      </c>
      <c r="EP4" s="1">
        <v>18.7</v>
      </c>
      <c r="EQ4" s="1">
        <v>18.899999999999999</v>
      </c>
      <c r="ER4" s="1">
        <v>19</v>
      </c>
      <c r="ES4" s="25">
        <v>17</v>
      </c>
      <c r="ET4" s="1">
        <v>19.3</v>
      </c>
      <c r="EU4" s="1">
        <v>18.5</v>
      </c>
      <c r="EV4" s="1">
        <v>18.7</v>
      </c>
      <c r="EW4" s="1">
        <v>19.100000000000001</v>
      </c>
      <c r="EX4" s="25">
        <v>18.2</v>
      </c>
      <c r="EY4" s="25">
        <v>17.899999999999999</v>
      </c>
      <c r="EZ4" s="26">
        <v>17.2</v>
      </c>
      <c r="FA4" s="25">
        <v>16.2</v>
      </c>
      <c r="FB4" s="20">
        <v>18</v>
      </c>
      <c r="FC4" s="20">
        <v>18.8</v>
      </c>
      <c r="FD4" s="1">
        <v>18.899999999999999</v>
      </c>
      <c r="FE4" s="1">
        <v>20</v>
      </c>
      <c r="FF4" s="25">
        <v>18.399999999999999</v>
      </c>
      <c r="FG4" s="25">
        <v>18.2</v>
      </c>
      <c r="FH4" s="25">
        <v>18.600000000000001</v>
      </c>
      <c r="FI4" s="1">
        <v>18.7</v>
      </c>
      <c r="FJ4" s="26">
        <v>17.899999999999999</v>
      </c>
      <c r="FK4" s="20">
        <v>19.8</v>
      </c>
      <c r="FL4" s="1">
        <v>18.600000000000001</v>
      </c>
      <c r="FM4" s="26">
        <v>17.100000000000001</v>
      </c>
      <c r="FN4" s="25">
        <v>15.3</v>
      </c>
      <c r="FO4" s="1">
        <v>15.5</v>
      </c>
      <c r="FP4" s="20">
        <v>17.600000000000001</v>
      </c>
      <c r="FQ4" s="20">
        <v>16.899999999999999</v>
      </c>
      <c r="FR4" s="1">
        <v>14.2</v>
      </c>
      <c r="FS4" s="20">
        <v>18.3</v>
      </c>
      <c r="FT4" s="20">
        <v>18</v>
      </c>
      <c r="FU4" s="1">
        <v>14.2</v>
      </c>
      <c r="FV4" s="1">
        <v>16.3</v>
      </c>
      <c r="FW4" s="1">
        <v>15.5</v>
      </c>
      <c r="FX4" s="20">
        <v>19.100000000000001</v>
      </c>
      <c r="FY4" s="20">
        <v>18</v>
      </c>
      <c r="FZ4" s="20">
        <v>17.899999999999999</v>
      </c>
      <c r="GA4" s="1">
        <v>12</v>
      </c>
      <c r="GB4" s="25">
        <v>16.399999999999999</v>
      </c>
      <c r="GC4" s="25">
        <v>15.4</v>
      </c>
      <c r="GD4" s="25">
        <v>16.600000000000001</v>
      </c>
      <c r="GE4" s="25">
        <v>17</v>
      </c>
      <c r="GF4" s="1">
        <v>16.600000000000001</v>
      </c>
      <c r="GG4" s="1">
        <v>14.1</v>
      </c>
      <c r="GH4" s="1">
        <v>20.100000000000001</v>
      </c>
      <c r="GI4" s="25">
        <v>19.399999999999999</v>
      </c>
      <c r="GJ4" s="25">
        <v>19.100000000000001</v>
      </c>
      <c r="GK4" s="25">
        <v>16.5</v>
      </c>
      <c r="GL4" s="25">
        <v>16.600000000000001</v>
      </c>
      <c r="GM4" s="25">
        <v>16.3</v>
      </c>
      <c r="GN4" s="25">
        <v>17.100000000000001</v>
      </c>
      <c r="GO4" s="25">
        <v>15.8</v>
      </c>
      <c r="GP4" s="1">
        <v>17.2</v>
      </c>
      <c r="GQ4" s="1">
        <v>15.7</v>
      </c>
      <c r="GR4" s="1">
        <v>13.3</v>
      </c>
      <c r="GS4" s="25">
        <v>18</v>
      </c>
      <c r="GT4" s="25">
        <v>15.1</v>
      </c>
      <c r="GU4" s="1">
        <v>16.600000000000001</v>
      </c>
      <c r="GV4" s="1">
        <v>17</v>
      </c>
      <c r="GW4" s="1">
        <v>16.100000000000001</v>
      </c>
      <c r="GX4" s="25">
        <v>14.1</v>
      </c>
      <c r="GY4" s="25">
        <v>14.9</v>
      </c>
      <c r="GZ4" s="25">
        <v>15.4</v>
      </c>
      <c r="HA4" s="25">
        <v>15.8</v>
      </c>
      <c r="HB4" s="20">
        <v>18.899999999999999</v>
      </c>
      <c r="HC4" s="25">
        <v>14.4</v>
      </c>
      <c r="HD4" s="25">
        <v>15.1</v>
      </c>
      <c r="HE4" s="20">
        <v>17.8</v>
      </c>
      <c r="HF4" s="20">
        <v>19</v>
      </c>
      <c r="HG4" s="25">
        <v>16.100000000000001</v>
      </c>
      <c r="HH4" s="25">
        <v>15.5</v>
      </c>
      <c r="HI4" s="25">
        <v>18.8</v>
      </c>
      <c r="HJ4" s="25">
        <v>18.7</v>
      </c>
      <c r="HK4" s="25">
        <v>18.7</v>
      </c>
      <c r="HL4" s="25">
        <v>19.399999999999999</v>
      </c>
      <c r="HM4" s="26">
        <v>14.6</v>
      </c>
      <c r="HN4" s="1">
        <v>15.1</v>
      </c>
      <c r="HO4" s="1">
        <v>17.2</v>
      </c>
      <c r="HP4" s="25">
        <v>15.3</v>
      </c>
      <c r="HQ4" s="25">
        <v>17.899999999999999</v>
      </c>
      <c r="HR4" s="25">
        <v>15.6</v>
      </c>
      <c r="HS4" s="1">
        <v>15.4</v>
      </c>
      <c r="HT4" s="1">
        <v>19.100000000000001</v>
      </c>
      <c r="HU4" s="1">
        <v>18.899999999999999</v>
      </c>
      <c r="HV4" s="1">
        <v>19.7</v>
      </c>
      <c r="HW4" s="25">
        <v>19.3</v>
      </c>
      <c r="HX4" s="25">
        <v>19.399999999999999</v>
      </c>
      <c r="HY4" s="25">
        <v>19.5</v>
      </c>
      <c r="HZ4" s="1">
        <v>15.4</v>
      </c>
      <c r="IA4" s="20">
        <v>18.8</v>
      </c>
      <c r="IB4" s="20">
        <v>18.8</v>
      </c>
      <c r="IC4" s="1">
        <v>20.100000000000001</v>
      </c>
      <c r="ID4" s="25">
        <v>18</v>
      </c>
      <c r="IE4" s="25">
        <v>16.399999999999999</v>
      </c>
      <c r="IF4" s="1">
        <v>16</v>
      </c>
      <c r="IG4" s="1">
        <v>16.600000000000001</v>
      </c>
      <c r="IH4" s="1">
        <v>15.5</v>
      </c>
      <c r="II4" s="1">
        <v>16.2</v>
      </c>
      <c r="IJ4" s="25">
        <v>14.9</v>
      </c>
      <c r="IK4" s="25">
        <v>15.3</v>
      </c>
      <c r="IL4" s="25">
        <v>18.8</v>
      </c>
      <c r="IM4" s="25">
        <v>19.2</v>
      </c>
      <c r="IN4" s="1">
        <v>16</v>
      </c>
      <c r="IO4" s="1">
        <v>15.9</v>
      </c>
      <c r="IP4" s="1">
        <v>15.5</v>
      </c>
      <c r="IQ4" s="1">
        <v>15.5</v>
      </c>
      <c r="IR4" s="1">
        <v>15.1</v>
      </c>
      <c r="IS4" s="1">
        <v>15</v>
      </c>
      <c r="IT4" s="1">
        <v>16.7</v>
      </c>
      <c r="IU4" s="1">
        <v>15.5</v>
      </c>
      <c r="IV4" s="1">
        <v>16.899999999999999</v>
      </c>
      <c r="IW4" s="1">
        <v>16.5</v>
      </c>
      <c r="IX4" s="1">
        <v>17.100000000000001</v>
      </c>
      <c r="IY4" s="26">
        <v>15.4</v>
      </c>
      <c r="IZ4" s="25">
        <v>14.6</v>
      </c>
      <c r="JA4" s="25">
        <v>17.100000000000001</v>
      </c>
      <c r="JB4" s="25">
        <v>19.399999999999999</v>
      </c>
      <c r="JC4" s="25">
        <v>18.899999999999999</v>
      </c>
      <c r="JD4" s="1">
        <v>17.100000000000001</v>
      </c>
      <c r="JE4" s="25">
        <v>16.600000000000001</v>
      </c>
      <c r="JF4" s="25">
        <v>15.5</v>
      </c>
      <c r="JG4" s="1">
        <v>18.8</v>
      </c>
      <c r="JH4" s="25">
        <v>19.2</v>
      </c>
      <c r="JI4" s="25">
        <v>19.399999999999999</v>
      </c>
      <c r="JJ4" s="26">
        <v>16.2</v>
      </c>
      <c r="JK4" s="25">
        <v>16.3</v>
      </c>
      <c r="JL4" s="25">
        <v>16.3</v>
      </c>
      <c r="JM4" s="25">
        <v>19.2</v>
      </c>
      <c r="JN4" s="22">
        <v>19.3</v>
      </c>
      <c r="JO4" s="22">
        <v>19.8</v>
      </c>
      <c r="JP4" s="26">
        <v>15.3</v>
      </c>
      <c r="JQ4" s="25">
        <v>15</v>
      </c>
      <c r="JR4" s="25">
        <v>14.8</v>
      </c>
      <c r="JS4" s="25">
        <v>15.7</v>
      </c>
      <c r="JT4" s="25">
        <v>15.4</v>
      </c>
      <c r="JU4" s="25">
        <v>16.8</v>
      </c>
      <c r="JV4" s="20">
        <v>19</v>
      </c>
      <c r="JW4" s="1">
        <v>20.2</v>
      </c>
      <c r="JX4" s="1">
        <v>20.3</v>
      </c>
      <c r="JY4" s="1">
        <v>19.5</v>
      </c>
      <c r="JZ4" s="26">
        <v>14.5</v>
      </c>
      <c r="KA4" s="25">
        <v>15.4</v>
      </c>
      <c r="KB4" s="25">
        <v>15.4</v>
      </c>
      <c r="KC4" s="25">
        <v>16.899999999999999</v>
      </c>
      <c r="KD4" s="25">
        <v>16.8</v>
      </c>
      <c r="KE4" s="1">
        <v>20.100000000000001</v>
      </c>
      <c r="KF4" s="1">
        <v>19.3</v>
      </c>
      <c r="KG4" s="1">
        <v>20</v>
      </c>
      <c r="KH4" s="1">
        <v>19.100000000000001</v>
      </c>
      <c r="KI4" s="1">
        <v>20.2</v>
      </c>
      <c r="KJ4" s="26">
        <v>16</v>
      </c>
      <c r="KK4" s="25">
        <v>15.9</v>
      </c>
      <c r="KL4" s="25">
        <v>16.8</v>
      </c>
      <c r="KM4" s="25">
        <v>17.600000000000001</v>
      </c>
      <c r="KN4" s="25">
        <v>17.2</v>
      </c>
      <c r="KO4" s="25">
        <v>16.899999999999999</v>
      </c>
      <c r="KP4" s="25">
        <v>16.5</v>
      </c>
      <c r="KQ4" s="25">
        <v>17.899999999999999</v>
      </c>
      <c r="KR4" s="20">
        <v>17.8</v>
      </c>
      <c r="KS4" s="1">
        <v>19.399999999999999</v>
      </c>
      <c r="KT4" s="1">
        <v>17.899999999999999</v>
      </c>
      <c r="KU4" s="1">
        <v>18.600000000000001</v>
      </c>
      <c r="KV4" s="26">
        <v>18.399999999999999</v>
      </c>
      <c r="KW4" s="1">
        <v>17.2</v>
      </c>
      <c r="KX4" s="25">
        <v>15.3</v>
      </c>
      <c r="KY4" s="25">
        <v>14.8</v>
      </c>
      <c r="KZ4" s="25">
        <v>15.8</v>
      </c>
      <c r="LA4" s="25">
        <v>18</v>
      </c>
      <c r="LB4" s="25">
        <v>16.600000000000001</v>
      </c>
      <c r="LC4" s="25">
        <v>15.6</v>
      </c>
      <c r="LD4" s="1">
        <v>16.5</v>
      </c>
      <c r="LE4" s="20">
        <v>18</v>
      </c>
      <c r="LF4" s="20">
        <v>14.8</v>
      </c>
      <c r="LG4" s="1">
        <v>19.8</v>
      </c>
      <c r="LH4" s="25">
        <v>17</v>
      </c>
      <c r="LI4" s="25">
        <v>15.3</v>
      </c>
      <c r="LJ4" s="1">
        <v>16.8</v>
      </c>
      <c r="LK4" s="25">
        <v>16.8</v>
      </c>
      <c r="LL4" s="1">
        <v>15.2</v>
      </c>
      <c r="LM4" s="1">
        <v>19.399999999999999</v>
      </c>
      <c r="LN4" s="1">
        <v>20.8</v>
      </c>
      <c r="LO4" s="1">
        <v>19.8</v>
      </c>
      <c r="LP4" s="1">
        <v>20.3</v>
      </c>
      <c r="LQ4" s="1">
        <v>20.399999999999999</v>
      </c>
      <c r="LR4" s="1">
        <v>19.399999999999999</v>
      </c>
      <c r="LS4" s="1">
        <v>15.1</v>
      </c>
      <c r="LT4" s="1">
        <v>17.3</v>
      </c>
      <c r="LU4" s="20">
        <v>14.8</v>
      </c>
      <c r="LV4" s="20">
        <v>16.8</v>
      </c>
      <c r="LW4" s="1">
        <v>18.899999999999999</v>
      </c>
      <c r="LX4" s="1">
        <v>19.2</v>
      </c>
      <c r="LY4" s="1">
        <v>19.8</v>
      </c>
      <c r="LZ4" s="1">
        <v>18.899999999999999</v>
      </c>
      <c r="MA4" s="1">
        <v>18.600000000000001</v>
      </c>
      <c r="MB4" s="26">
        <v>16.600000000000001</v>
      </c>
      <c r="MC4" s="25">
        <v>17.2</v>
      </c>
      <c r="MD4" s="25">
        <v>16</v>
      </c>
      <c r="ME4" s="26">
        <v>19.7</v>
      </c>
      <c r="MF4" s="26">
        <v>17.600000000000001</v>
      </c>
      <c r="MG4" s="25">
        <v>18.399999999999999</v>
      </c>
      <c r="MH4" s="25">
        <v>16</v>
      </c>
      <c r="MI4" s="1">
        <v>20.3</v>
      </c>
      <c r="MJ4" s="1">
        <v>17.8</v>
      </c>
      <c r="MK4" s="26">
        <v>17.7</v>
      </c>
      <c r="ML4" s="22">
        <v>18.600000000000001</v>
      </c>
      <c r="MM4" s="26">
        <v>18</v>
      </c>
      <c r="MN4" s="22">
        <v>17.8</v>
      </c>
      <c r="MO4" s="26">
        <v>18.100000000000001</v>
      </c>
      <c r="MP4" s="26">
        <v>17.100000000000001</v>
      </c>
      <c r="MQ4" s="25">
        <v>15.2</v>
      </c>
      <c r="MR4" s="25">
        <v>15.4</v>
      </c>
      <c r="MS4" s="25">
        <v>15.4</v>
      </c>
      <c r="MT4" s="25">
        <v>14.8</v>
      </c>
      <c r="MU4" s="20">
        <v>17</v>
      </c>
      <c r="MV4" s="1">
        <v>19.2</v>
      </c>
      <c r="MW4" s="1">
        <v>20.399999999999999</v>
      </c>
      <c r="MX4" s="1">
        <v>19.2</v>
      </c>
      <c r="MY4" s="1">
        <v>18.7</v>
      </c>
      <c r="MZ4" s="1">
        <v>14.2</v>
      </c>
      <c r="NA4" s="22">
        <v>19.7</v>
      </c>
      <c r="NB4" s="22">
        <v>19.899999999999999</v>
      </c>
      <c r="NC4" s="26">
        <v>18.100000000000001</v>
      </c>
      <c r="ND4" s="26">
        <v>17.600000000000001</v>
      </c>
      <c r="NE4" s="25">
        <v>17</v>
      </c>
      <c r="NF4" s="1">
        <v>18.8</v>
      </c>
      <c r="NG4" s="1">
        <v>18.899999999999999</v>
      </c>
      <c r="NH4" s="26">
        <v>18.7</v>
      </c>
      <c r="NI4" s="25">
        <v>16.2</v>
      </c>
      <c r="NJ4" s="1">
        <v>20.6</v>
      </c>
      <c r="NK4" s="1">
        <v>18.399999999999999</v>
      </c>
      <c r="NL4" s="1">
        <v>19.600000000000001</v>
      </c>
      <c r="NM4" s="26">
        <v>18.5</v>
      </c>
      <c r="NN4" s="26">
        <v>17</v>
      </c>
      <c r="NO4" s="25">
        <v>15.4</v>
      </c>
      <c r="NP4" s="25">
        <v>16.100000000000001</v>
      </c>
      <c r="NQ4" s="25">
        <v>14.6</v>
      </c>
      <c r="NR4" s="20">
        <v>16.600000000000001</v>
      </c>
      <c r="NS4" s="20">
        <v>19.3</v>
      </c>
      <c r="NT4" s="1">
        <v>19.7</v>
      </c>
      <c r="NU4" s="1">
        <v>19.2</v>
      </c>
      <c r="NV4" s="1">
        <v>18.7</v>
      </c>
      <c r="NW4" s="22">
        <v>18.2</v>
      </c>
      <c r="NX4" s="22">
        <v>18.7</v>
      </c>
      <c r="NY4" s="22">
        <v>18.100000000000001</v>
      </c>
      <c r="NZ4" s="22">
        <v>17.3</v>
      </c>
      <c r="OA4" s="22">
        <v>17.100000000000001</v>
      </c>
      <c r="OB4" s="26">
        <v>18.100000000000001</v>
      </c>
      <c r="OC4" s="26">
        <v>17.899999999999999</v>
      </c>
      <c r="OD4" s="26">
        <v>18.100000000000001</v>
      </c>
      <c r="OE4" s="22">
        <v>16.899999999999999</v>
      </c>
      <c r="OF4" s="25">
        <v>15.667196856287426</v>
      </c>
      <c r="OG4" s="1">
        <v>20</v>
      </c>
      <c r="OH4" s="1">
        <v>18.7</v>
      </c>
      <c r="OI4" s="1">
        <v>18.600000000000001</v>
      </c>
      <c r="OJ4" s="1">
        <v>20</v>
      </c>
      <c r="OK4" s="1">
        <v>19.8</v>
      </c>
      <c r="OL4" s="1">
        <v>20</v>
      </c>
      <c r="OM4" s="1">
        <v>19.899999999999999</v>
      </c>
      <c r="ON4" s="1">
        <v>20</v>
      </c>
      <c r="OO4" s="1">
        <v>16.899999999999999</v>
      </c>
      <c r="OP4" s="1">
        <v>16.7</v>
      </c>
      <c r="OQ4" s="1">
        <v>18.100000000000001</v>
      </c>
      <c r="OR4" s="1">
        <v>16.7</v>
      </c>
      <c r="OS4" s="25">
        <v>18.600000000000001</v>
      </c>
      <c r="OT4" s="22">
        <v>19.600000000000001</v>
      </c>
      <c r="OU4" s="26">
        <v>18.3</v>
      </c>
      <c r="OV4" s="26">
        <v>18</v>
      </c>
      <c r="OW4" s="22">
        <v>18.2</v>
      </c>
      <c r="OX4" s="25">
        <v>16</v>
      </c>
      <c r="OY4" s="25">
        <v>15.8</v>
      </c>
      <c r="OZ4" s="20">
        <v>18.399999999999999</v>
      </c>
      <c r="PA4" s="25">
        <v>15.386508233532934</v>
      </c>
      <c r="PB4" s="1">
        <v>18.2</v>
      </c>
      <c r="PC4" s="1">
        <v>20</v>
      </c>
      <c r="PD4" s="1">
        <v>17.7</v>
      </c>
      <c r="PE4" s="1">
        <v>19.899999999999999</v>
      </c>
      <c r="PF4" s="1">
        <v>19.100000000000001</v>
      </c>
      <c r="PG4" s="1">
        <v>15.8</v>
      </c>
      <c r="PH4" s="1">
        <v>17</v>
      </c>
      <c r="PI4" s="1">
        <v>18.600000000000001</v>
      </c>
      <c r="PJ4" s="1">
        <v>19.3</v>
      </c>
      <c r="PK4" s="1">
        <v>19</v>
      </c>
      <c r="PL4" s="1">
        <v>19.100000000000001</v>
      </c>
      <c r="PM4" s="26">
        <v>17.899999999999999</v>
      </c>
      <c r="PN4" s="26">
        <v>17.7</v>
      </c>
      <c r="PO4" s="26">
        <v>18.8</v>
      </c>
      <c r="PP4" s="26">
        <v>17.899999999999999</v>
      </c>
      <c r="PQ4" s="25">
        <v>16.100000000000001</v>
      </c>
      <c r="PR4" s="1">
        <v>15.2</v>
      </c>
      <c r="PS4" s="25">
        <v>15.8</v>
      </c>
      <c r="PT4" s="1">
        <v>16.100000000000001</v>
      </c>
      <c r="PU4" s="20">
        <v>19.399999999999999</v>
      </c>
      <c r="PV4" s="20">
        <v>18.5</v>
      </c>
      <c r="PW4" s="20">
        <v>17.2</v>
      </c>
      <c r="PX4" s="1">
        <v>20.6</v>
      </c>
      <c r="PY4" s="1">
        <v>18.2</v>
      </c>
      <c r="PZ4" s="1">
        <v>17.8</v>
      </c>
      <c r="QA4" s="1">
        <v>19.899999999999999</v>
      </c>
      <c r="QB4" s="1">
        <v>21.5</v>
      </c>
      <c r="QC4" s="1">
        <v>17.5</v>
      </c>
      <c r="QD4" s="26">
        <v>17.2</v>
      </c>
      <c r="QE4" s="25">
        <v>15.6</v>
      </c>
      <c r="QF4" s="25">
        <v>16</v>
      </c>
      <c r="QG4" s="25">
        <v>15.6</v>
      </c>
      <c r="QH4" s="25">
        <v>17</v>
      </c>
      <c r="QI4" s="1">
        <v>18</v>
      </c>
      <c r="QJ4" s="1">
        <v>19.8</v>
      </c>
      <c r="QK4" s="1">
        <v>18</v>
      </c>
      <c r="QL4" s="1">
        <v>15.3</v>
      </c>
      <c r="QM4" s="1">
        <v>19.399999999999999</v>
      </c>
      <c r="QN4" s="1">
        <v>18.3</v>
      </c>
      <c r="QO4" s="1">
        <v>17.899999999999999</v>
      </c>
      <c r="QP4" s="1">
        <v>17.5</v>
      </c>
      <c r="QQ4" s="26">
        <v>17.8</v>
      </c>
      <c r="QR4" s="25">
        <v>16.899999999999999</v>
      </c>
      <c r="QS4" s="25">
        <v>15.7</v>
      </c>
      <c r="QT4" s="25">
        <v>17.7</v>
      </c>
      <c r="QU4" s="20">
        <v>22.6</v>
      </c>
      <c r="QV4" s="1">
        <v>19.2</v>
      </c>
      <c r="QW4" s="1">
        <v>16.600000000000001</v>
      </c>
      <c r="QX4" s="1">
        <v>19.3</v>
      </c>
      <c r="QY4" s="1">
        <v>19.100000000000001</v>
      </c>
      <c r="QZ4" s="1">
        <v>19.5</v>
      </c>
      <c r="RA4" s="1">
        <v>16.5</v>
      </c>
      <c r="RB4" s="1">
        <v>19.399999999999999</v>
      </c>
      <c r="RC4" s="26">
        <v>16.5</v>
      </c>
      <c r="RD4" s="25">
        <v>16.399999999999999</v>
      </c>
      <c r="RE4" s="25">
        <v>17.100000000000001</v>
      </c>
      <c r="RF4" s="25">
        <v>17</v>
      </c>
      <c r="RG4" s="1">
        <v>19.2</v>
      </c>
      <c r="RH4" s="1">
        <v>19</v>
      </c>
      <c r="RI4" s="1">
        <v>17.399999999999999</v>
      </c>
      <c r="RJ4" s="1">
        <v>19.3</v>
      </c>
      <c r="RK4" s="1">
        <v>20.100000000000001</v>
      </c>
      <c r="RL4" s="1">
        <v>18.8</v>
      </c>
      <c r="RM4" s="1">
        <v>17</v>
      </c>
      <c r="RN4" s="1">
        <v>19.5</v>
      </c>
      <c r="RO4" s="1">
        <v>19.2</v>
      </c>
      <c r="RP4" s="1">
        <v>19.399999999999999</v>
      </c>
      <c r="RQ4" s="1">
        <v>19.2</v>
      </c>
      <c r="RR4" s="1">
        <v>19.7</v>
      </c>
      <c r="RS4" s="25">
        <v>16</v>
      </c>
      <c r="RT4" s="25">
        <v>17.5</v>
      </c>
      <c r="RU4" s="25">
        <v>16.3</v>
      </c>
      <c r="RV4" s="20">
        <v>19.600000000000001</v>
      </c>
      <c r="RW4" s="1">
        <v>19.2</v>
      </c>
      <c r="RX4" s="1">
        <v>18.5</v>
      </c>
      <c r="RY4" s="1">
        <v>18.8</v>
      </c>
      <c r="RZ4" s="1">
        <v>18.7</v>
      </c>
      <c r="SA4" s="1">
        <v>19.3</v>
      </c>
      <c r="SB4" s="1">
        <v>17.899999999999999</v>
      </c>
      <c r="SC4" s="1">
        <v>19.5</v>
      </c>
      <c r="SD4" s="1">
        <v>20.100000000000001</v>
      </c>
      <c r="SE4" s="1">
        <v>20.5</v>
      </c>
      <c r="SF4" s="1">
        <v>20.6</v>
      </c>
      <c r="SG4" s="1">
        <v>19.8</v>
      </c>
      <c r="SH4" s="1">
        <v>19</v>
      </c>
      <c r="SI4" s="25">
        <v>16.100000000000001</v>
      </c>
      <c r="SJ4" s="25">
        <v>17</v>
      </c>
      <c r="SK4" s="25">
        <v>18</v>
      </c>
      <c r="SL4" s="25">
        <v>17.600000000000001</v>
      </c>
      <c r="SM4" s="25">
        <v>17.8</v>
      </c>
      <c r="SN4" s="1">
        <v>15.5</v>
      </c>
      <c r="SO4" s="1">
        <v>19.7</v>
      </c>
      <c r="SP4" s="1">
        <v>19.899999999999999</v>
      </c>
      <c r="SQ4" s="1">
        <v>16.899999999999999</v>
      </c>
      <c r="SR4" s="26">
        <v>17.600000000000001</v>
      </c>
      <c r="SS4" s="25">
        <v>16.600000000000001</v>
      </c>
      <c r="ST4" s="25">
        <v>16.399999999999999</v>
      </c>
      <c r="SU4" s="25">
        <v>14.8</v>
      </c>
      <c r="SV4" s="20">
        <v>17.600000000000001</v>
      </c>
      <c r="SW4" s="1">
        <v>19.2</v>
      </c>
      <c r="SX4" s="1">
        <v>20.100000000000001</v>
      </c>
      <c r="SY4" s="1">
        <v>19.100000000000001</v>
      </c>
      <c r="SZ4" s="1">
        <v>18.2</v>
      </c>
      <c r="TA4" s="1">
        <v>18.2</v>
      </c>
      <c r="TB4" s="25">
        <v>16.8</v>
      </c>
      <c r="TC4" s="25">
        <v>16.5</v>
      </c>
      <c r="TD4" s="25">
        <v>16.3</v>
      </c>
      <c r="TE4" s="25">
        <v>16.100000000000001</v>
      </c>
      <c r="TF4" s="1">
        <v>18.100000000000001</v>
      </c>
      <c r="TG4" s="1">
        <v>19.5</v>
      </c>
      <c r="TH4" s="1">
        <v>20</v>
      </c>
      <c r="TI4" s="1">
        <v>17.8</v>
      </c>
      <c r="TJ4" s="1">
        <v>19.399999999999999</v>
      </c>
      <c r="TK4" s="1">
        <v>18.8</v>
      </c>
      <c r="TL4" s="1">
        <v>19</v>
      </c>
      <c r="TM4" s="1">
        <v>18</v>
      </c>
      <c r="TN4" s="1">
        <v>20.8</v>
      </c>
      <c r="TO4" s="1">
        <v>21.3</v>
      </c>
      <c r="TP4" s="1">
        <v>17</v>
      </c>
      <c r="TQ4" s="26">
        <v>15.7</v>
      </c>
      <c r="TR4" s="26">
        <v>18.8</v>
      </c>
      <c r="TS4" s="25">
        <v>17.5</v>
      </c>
      <c r="TT4" s="20">
        <v>18.2</v>
      </c>
      <c r="TU4" s="1">
        <v>17.100000000000001</v>
      </c>
      <c r="TV4" s="1">
        <v>19.399999999999999</v>
      </c>
      <c r="TW4" s="1">
        <v>13.7</v>
      </c>
      <c r="TX4" s="1">
        <v>18</v>
      </c>
      <c r="TY4" s="1">
        <v>17.2</v>
      </c>
      <c r="TZ4" s="1">
        <v>17.8</v>
      </c>
      <c r="UA4" s="1">
        <v>18.399999999999999</v>
      </c>
      <c r="UB4" s="26">
        <v>18</v>
      </c>
      <c r="UC4" s="25">
        <v>17.2</v>
      </c>
      <c r="UD4" s="25">
        <v>16.600000000000001</v>
      </c>
      <c r="UE4" s="25">
        <v>16.2</v>
      </c>
      <c r="UF4" s="25">
        <v>16.100000000000001</v>
      </c>
      <c r="UG4" s="25">
        <v>16.100000000000001</v>
      </c>
      <c r="UH4" s="1">
        <v>18.2</v>
      </c>
      <c r="UI4" s="1">
        <v>16</v>
      </c>
      <c r="UJ4" s="1">
        <v>16.399999999999999</v>
      </c>
      <c r="UK4" s="20">
        <v>16.3</v>
      </c>
      <c r="UL4" s="1">
        <v>17.600000000000001</v>
      </c>
      <c r="UM4" s="25">
        <v>19.100000000000001</v>
      </c>
      <c r="UN4" s="25">
        <v>19.7</v>
      </c>
      <c r="UO4" s="26">
        <v>17.399999999999999</v>
      </c>
      <c r="UP4" s="25">
        <v>15.9</v>
      </c>
      <c r="UQ4" s="1">
        <v>16.399999999999999</v>
      </c>
      <c r="UR4" s="1">
        <v>16.5</v>
      </c>
      <c r="US4" s="25">
        <v>16.399999999999999</v>
      </c>
      <c r="UT4" s="25">
        <v>16.3</v>
      </c>
      <c r="UU4" s="1">
        <v>18.3</v>
      </c>
      <c r="UV4" s="1">
        <v>18.7</v>
      </c>
      <c r="UW4" s="1">
        <v>18.3</v>
      </c>
      <c r="UX4" s="25">
        <v>19.5</v>
      </c>
      <c r="UY4" s="25">
        <v>19.2</v>
      </c>
      <c r="UZ4" s="26">
        <v>19</v>
      </c>
      <c r="VA4" s="25">
        <v>14.5</v>
      </c>
      <c r="VB4" s="25">
        <v>16.7</v>
      </c>
      <c r="VC4" s="25">
        <v>16.3</v>
      </c>
      <c r="VD4" s="25">
        <v>17.3</v>
      </c>
      <c r="VE4" s="25">
        <v>16.3</v>
      </c>
      <c r="VF4" s="1">
        <v>18.8</v>
      </c>
      <c r="VG4" s="1">
        <v>19.2</v>
      </c>
      <c r="VH4" s="1">
        <v>17.399999999999999</v>
      </c>
      <c r="VI4" s="25">
        <v>19.100000000000001</v>
      </c>
      <c r="VJ4" s="22">
        <v>17.899999999999999</v>
      </c>
      <c r="VK4" s="22">
        <v>18.600000000000001</v>
      </c>
      <c r="VL4" s="22">
        <v>18</v>
      </c>
      <c r="VM4" s="22">
        <v>18.100000000000001</v>
      </c>
      <c r="VN4" s="22">
        <v>18.899999999999999</v>
      </c>
      <c r="VO4" s="22">
        <v>19</v>
      </c>
      <c r="VP4" s="22">
        <v>18.8</v>
      </c>
      <c r="VQ4" s="25">
        <v>16.100000000000001</v>
      </c>
      <c r="VR4" s="1">
        <v>19.100000000000001</v>
      </c>
      <c r="VS4" s="1">
        <v>19</v>
      </c>
      <c r="VT4" s="1">
        <v>18</v>
      </c>
      <c r="VU4" s="25">
        <v>18.899999999999999</v>
      </c>
      <c r="VV4" s="22">
        <v>18.7</v>
      </c>
      <c r="VW4" s="22">
        <v>18</v>
      </c>
      <c r="VX4" s="26">
        <v>19.100000000000001</v>
      </c>
      <c r="VY4" s="22">
        <v>19.5</v>
      </c>
      <c r="VZ4" s="22">
        <v>18.8</v>
      </c>
      <c r="WA4" s="22">
        <v>18.7</v>
      </c>
      <c r="WB4" s="22">
        <v>19</v>
      </c>
      <c r="WC4" s="25">
        <v>15.3</v>
      </c>
      <c r="WD4" s="25">
        <v>16.899999999999999</v>
      </c>
      <c r="WE4" s="25">
        <v>16.399999999999999</v>
      </c>
      <c r="WF4" s="20">
        <v>16.600000000000001</v>
      </c>
      <c r="WG4" s="1">
        <v>19.399999999999999</v>
      </c>
      <c r="WH4" s="1">
        <v>19.600000000000001</v>
      </c>
      <c r="WI4" s="22">
        <v>18.399999999999999</v>
      </c>
      <c r="WJ4" s="25">
        <v>17.2</v>
      </c>
      <c r="WK4" s="25">
        <v>16.399999999999999</v>
      </c>
      <c r="WL4" s="25">
        <v>15.8</v>
      </c>
      <c r="WM4" s="1">
        <v>17.100000000000001</v>
      </c>
      <c r="WN4" s="1">
        <v>11.4</v>
      </c>
      <c r="WO4" s="20">
        <v>15.5</v>
      </c>
      <c r="WP4" s="20">
        <v>17.8</v>
      </c>
      <c r="WQ4" s="1">
        <v>19.399999999999999</v>
      </c>
      <c r="WR4" s="1">
        <v>20.6</v>
      </c>
      <c r="WS4" s="25">
        <v>18.600000000000001</v>
      </c>
      <c r="WT4" s="25">
        <v>16.100000000000001</v>
      </c>
      <c r="WU4" s="25">
        <v>16.600000000000001</v>
      </c>
      <c r="WV4" s="25">
        <v>16.600000000000001</v>
      </c>
      <c r="WW4" s="20">
        <v>16.600000000000001</v>
      </c>
      <c r="WX4" s="26">
        <v>17.399999999999999</v>
      </c>
      <c r="WY4" s="25">
        <v>16.7</v>
      </c>
      <c r="WZ4" s="25">
        <v>15.386508233532934</v>
      </c>
      <c r="XA4" s="25">
        <v>17</v>
      </c>
      <c r="XB4" s="25">
        <v>16</v>
      </c>
      <c r="XC4" s="1">
        <v>17.8</v>
      </c>
      <c r="XD4" s="1">
        <v>17.600000000000001</v>
      </c>
      <c r="XE4" s="1">
        <v>17.8</v>
      </c>
      <c r="XF4" s="1">
        <v>17.899999999999999</v>
      </c>
      <c r="XG4" s="1">
        <v>18.100000000000001</v>
      </c>
      <c r="XH4" s="1">
        <v>18.5</v>
      </c>
      <c r="XI4" s="1">
        <v>18.3</v>
      </c>
      <c r="XJ4" s="1">
        <v>18.3</v>
      </c>
      <c r="XK4" s="1">
        <v>18.899999999999999</v>
      </c>
      <c r="XL4" s="1">
        <v>17.7</v>
      </c>
      <c r="XM4" s="22">
        <v>18</v>
      </c>
      <c r="XN4" s="26">
        <v>19.3</v>
      </c>
      <c r="XO4" s="25">
        <v>16.5</v>
      </c>
      <c r="XP4" s="25">
        <v>17.2</v>
      </c>
      <c r="XQ4" s="20">
        <v>16</v>
      </c>
      <c r="XR4" s="25">
        <v>16.322136976047904</v>
      </c>
      <c r="XS4" s="25">
        <v>15.85432260479042</v>
      </c>
      <c r="XT4" s="1">
        <v>18.8</v>
      </c>
      <c r="XU4" s="1">
        <v>20.6</v>
      </c>
      <c r="XV4" s="22">
        <v>18.8</v>
      </c>
      <c r="XW4" s="20">
        <v>16.399999999999999</v>
      </c>
      <c r="XX4" s="20">
        <v>17.399999999999999</v>
      </c>
      <c r="XY4" s="20">
        <v>19.5</v>
      </c>
      <c r="XZ4" s="1">
        <v>17.899999999999999</v>
      </c>
      <c r="YA4" s="25">
        <v>17.444891467065869</v>
      </c>
      <c r="YB4" s="1">
        <v>19.3</v>
      </c>
      <c r="YC4" s="25">
        <v>16.8</v>
      </c>
      <c r="YD4" s="25">
        <v>16.5</v>
      </c>
      <c r="YE4" s="25">
        <v>16.100000000000001</v>
      </c>
      <c r="YF4" s="20">
        <v>17.600000000000001</v>
      </c>
      <c r="YG4" s="20">
        <v>20.6</v>
      </c>
      <c r="YH4" s="1">
        <v>19.899999999999999</v>
      </c>
      <c r="YI4" s="1">
        <v>18.100000000000001</v>
      </c>
      <c r="YJ4" s="1">
        <v>17.600000000000001</v>
      </c>
      <c r="YK4" s="1">
        <v>17.600000000000001</v>
      </c>
      <c r="YL4" s="22">
        <v>18.7</v>
      </c>
      <c r="YM4" s="22">
        <v>19.600000000000001</v>
      </c>
      <c r="YN4" s="26">
        <v>17.3</v>
      </c>
      <c r="YO4" s="25">
        <v>16.100000000000001</v>
      </c>
      <c r="YP4" s="1">
        <v>14.9</v>
      </c>
      <c r="YQ4" s="1">
        <v>20.2</v>
      </c>
      <c r="YR4" s="1">
        <v>18.7</v>
      </c>
      <c r="YS4" s="1">
        <v>17.8</v>
      </c>
      <c r="YT4" s="25">
        <v>16.5</v>
      </c>
      <c r="YU4" s="25">
        <v>17</v>
      </c>
      <c r="YV4" s="1">
        <v>19.899999999999999</v>
      </c>
      <c r="YW4" s="1">
        <v>23.3</v>
      </c>
      <c r="YX4" s="1">
        <v>19.2</v>
      </c>
      <c r="YY4" s="1">
        <v>20</v>
      </c>
      <c r="YZ4" s="1">
        <v>19.5</v>
      </c>
      <c r="ZA4" s="1">
        <v>19.7</v>
      </c>
      <c r="ZB4" s="1">
        <v>18.600000000000001</v>
      </c>
      <c r="ZC4" s="22">
        <v>19.7</v>
      </c>
      <c r="ZD4" s="1">
        <v>18</v>
      </c>
      <c r="ZE4" s="25">
        <v>16.135011227544911</v>
      </c>
      <c r="ZF4" s="1">
        <v>18.600000000000001</v>
      </c>
      <c r="ZG4" s="1">
        <v>18.8</v>
      </c>
      <c r="ZH4" s="1">
        <v>19.2</v>
      </c>
      <c r="ZI4" s="1">
        <v>19.600000000000001</v>
      </c>
      <c r="ZJ4" s="1">
        <v>20.3</v>
      </c>
      <c r="ZK4" s="1">
        <v>19.399999999999999</v>
      </c>
      <c r="ZL4" s="1">
        <v>20.100000000000001</v>
      </c>
      <c r="ZM4" s="22">
        <v>18.100000000000001</v>
      </c>
      <c r="ZN4" s="22">
        <v>18.3</v>
      </c>
      <c r="ZO4" s="25">
        <v>16.5</v>
      </c>
      <c r="ZP4" s="25">
        <v>16</v>
      </c>
      <c r="ZQ4" s="1">
        <v>19.399999999999999</v>
      </c>
      <c r="ZR4" s="1">
        <v>19.7</v>
      </c>
      <c r="ZS4" s="1">
        <v>20.3</v>
      </c>
      <c r="ZT4" s="22">
        <v>18.600000000000001</v>
      </c>
      <c r="ZU4" s="25">
        <v>16.399999999999999</v>
      </c>
      <c r="ZV4" s="25">
        <v>14.9</v>
      </c>
      <c r="ZW4" s="25">
        <v>14.2</v>
      </c>
      <c r="ZX4" s="20">
        <v>18.2</v>
      </c>
      <c r="ZY4" s="20">
        <v>19.2</v>
      </c>
      <c r="ZZ4" s="1">
        <v>19.7</v>
      </c>
      <c r="AAA4" s="1">
        <v>19.3</v>
      </c>
      <c r="AAB4" s="22">
        <v>18.899999999999999</v>
      </c>
      <c r="AAC4" s="25">
        <v>15.6</v>
      </c>
      <c r="AAD4" s="1">
        <v>16.7</v>
      </c>
      <c r="AAE4" s="1">
        <v>15.8</v>
      </c>
      <c r="AAF4" s="22">
        <v>19.5</v>
      </c>
      <c r="AAG4" s="1">
        <v>14.8</v>
      </c>
      <c r="AAH4" s="25">
        <v>15.9</v>
      </c>
      <c r="AAI4" s="20">
        <v>21</v>
      </c>
      <c r="AAJ4" s="25">
        <v>14.82513098802395</v>
      </c>
      <c r="AAK4" s="22">
        <v>19.7</v>
      </c>
      <c r="AAL4" s="22">
        <v>20</v>
      </c>
      <c r="AAM4" s="22">
        <v>20.100000000000001</v>
      </c>
      <c r="AAN4" s="22">
        <v>19.8</v>
      </c>
      <c r="AAO4" s="25">
        <v>17.3</v>
      </c>
      <c r="AAP4" s="25">
        <v>16.899999999999999</v>
      </c>
      <c r="AAQ4" s="26">
        <v>17.899999999999999</v>
      </c>
      <c r="AAR4" s="26">
        <v>18.899999999999999</v>
      </c>
      <c r="AAS4" s="1">
        <v>14.6</v>
      </c>
      <c r="AAT4" s="25">
        <v>16.899999999999999</v>
      </c>
      <c r="AAU4" s="25">
        <v>16.5</v>
      </c>
      <c r="AAV4" s="25">
        <v>17</v>
      </c>
      <c r="AAW4" s="25">
        <v>16</v>
      </c>
      <c r="AAX4" s="1">
        <v>16.5</v>
      </c>
      <c r="AAY4" s="20">
        <v>20.6</v>
      </c>
      <c r="AAZ4" s="25">
        <v>16.322136976047904</v>
      </c>
      <c r="ABA4" s="26">
        <v>18.399999999999999</v>
      </c>
      <c r="ABB4" s="22">
        <v>19.5</v>
      </c>
      <c r="ABC4" s="25">
        <v>17.2</v>
      </c>
      <c r="ABD4" s="25">
        <v>18.7</v>
      </c>
      <c r="ABE4" s="25">
        <v>17.2</v>
      </c>
      <c r="ABF4" s="25">
        <v>16.100000000000001</v>
      </c>
      <c r="ABG4" s="1">
        <v>16.7</v>
      </c>
      <c r="ABH4" s="1">
        <v>16.399999999999999</v>
      </c>
      <c r="ABI4" s="25">
        <v>17.070639970059883</v>
      </c>
      <c r="ABJ4" s="1">
        <v>20.2</v>
      </c>
      <c r="ABK4" s="22">
        <v>20.100000000000001</v>
      </c>
      <c r="ABL4" s="26">
        <v>18.2</v>
      </c>
      <c r="ABM4" s="25">
        <v>17.600000000000001</v>
      </c>
      <c r="ABN4" s="1">
        <v>17.3</v>
      </c>
      <c r="ABO4" s="20">
        <v>17.8</v>
      </c>
      <c r="ABP4" s="20">
        <v>18.899999999999999</v>
      </c>
      <c r="ABQ4" s="25">
        <v>19.2</v>
      </c>
      <c r="ABR4" s="26">
        <v>18.600000000000001</v>
      </c>
      <c r="ABS4" s="22">
        <v>18.8</v>
      </c>
      <c r="ABT4" s="26">
        <v>20.100000000000001</v>
      </c>
      <c r="ABU4" s="25">
        <v>17.5</v>
      </c>
      <c r="ABV4" s="25">
        <v>16.899999999999999</v>
      </c>
      <c r="ABW4" s="25">
        <v>17.5</v>
      </c>
      <c r="ABX4" s="1">
        <v>18.100000000000001</v>
      </c>
      <c r="ABY4" s="25">
        <v>18.848334580838323</v>
      </c>
      <c r="ABZ4" s="25">
        <v>16.5</v>
      </c>
      <c r="ACA4" s="25">
        <v>17.100000000000001</v>
      </c>
      <c r="ACB4" s="1">
        <v>16.5</v>
      </c>
      <c r="ACC4" s="1">
        <v>18.5</v>
      </c>
      <c r="ACD4" s="20">
        <v>19.3</v>
      </c>
      <c r="ACE4" s="20">
        <v>19.8</v>
      </c>
      <c r="ACF4" s="25">
        <v>18</v>
      </c>
      <c r="ACG4" s="25">
        <v>16.8</v>
      </c>
      <c r="ACH4" s="20">
        <v>17</v>
      </c>
      <c r="ACI4" s="1">
        <v>19.899999999999999</v>
      </c>
      <c r="ACJ4" s="1">
        <v>18.399999999999999</v>
      </c>
      <c r="ACK4" s="1">
        <v>18.2</v>
      </c>
      <c r="ACL4" s="25">
        <v>15.760759730538922</v>
      </c>
      <c r="ACM4" s="25">
        <v>16.135011227544911</v>
      </c>
      <c r="ACN4" s="25">
        <v>15.947885479041915</v>
      </c>
      <c r="ACO4" s="1">
        <v>17</v>
      </c>
      <c r="ACP4" s="25">
        <v>16.509262724550897</v>
      </c>
      <c r="ACQ4" s="1">
        <v>16.5</v>
      </c>
      <c r="ACR4" s="25">
        <v>18.474083083832337</v>
      </c>
      <c r="ACS4" s="25">
        <v>16.602825598802397</v>
      </c>
      <c r="ACT4" s="25">
        <v>18.8</v>
      </c>
      <c r="ACU4" s="25">
        <v>17</v>
      </c>
      <c r="ACV4" s="25">
        <v>16.602825598802397</v>
      </c>
      <c r="ACW4" s="25">
        <v>18.2</v>
      </c>
      <c r="ACX4" s="25">
        <v>18.100000000000001</v>
      </c>
      <c r="ACY4" s="1">
        <v>18.899999999999999</v>
      </c>
      <c r="ACZ4" s="1">
        <v>16.3</v>
      </c>
      <c r="ADA4" s="1">
        <v>15.2</v>
      </c>
      <c r="ADB4" s="1">
        <v>16.399999999999999</v>
      </c>
      <c r="ADC4" s="20">
        <v>20.9</v>
      </c>
      <c r="ADD4" s="25">
        <v>19</v>
      </c>
      <c r="ADE4" s="25">
        <v>18.899999999999999</v>
      </c>
      <c r="ADF4" s="1">
        <v>17</v>
      </c>
      <c r="ADG4" s="1">
        <v>17.7</v>
      </c>
      <c r="ADH4" s="25">
        <v>20.399999999999999</v>
      </c>
      <c r="ADI4" s="1">
        <v>16.5</v>
      </c>
      <c r="ADJ4" s="25">
        <v>19.399999999999999</v>
      </c>
      <c r="ADK4" s="1">
        <v>17.600000000000001</v>
      </c>
      <c r="ADL4" s="20">
        <v>20.6</v>
      </c>
      <c r="ADM4" s="1">
        <v>16.100000000000001</v>
      </c>
      <c r="ADN4" s="1">
        <v>16.100000000000001</v>
      </c>
      <c r="ADO4" s="25">
        <v>16.415699850299401</v>
      </c>
      <c r="ADP4" s="25">
        <v>16.415699850299401</v>
      </c>
      <c r="ADQ4" s="25">
        <v>19.222586077844309</v>
      </c>
      <c r="ADR4" s="25">
        <v>17.399999999999999</v>
      </c>
      <c r="ADS4" s="25">
        <v>17.5</v>
      </c>
      <c r="ADT4" s="20">
        <v>19.399999999999999</v>
      </c>
      <c r="ADU4" s="25">
        <v>17.351328592814369</v>
      </c>
      <c r="ADV4" s="25">
        <v>16.509262724550897</v>
      </c>
      <c r="ADW4" s="25">
        <v>19.2</v>
      </c>
      <c r="ADX4" s="25">
        <v>17.7</v>
      </c>
      <c r="ADY4" s="25">
        <v>16.509262724550897</v>
      </c>
      <c r="ADZ4" s="25">
        <v>18.193394461077844</v>
      </c>
      <c r="AEA4" s="25">
        <v>16.509262724550897</v>
      </c>
      <c r="AEB4" s="25">
        <v>17.257765718562876</v>
      </c>
      <c r="AEC4" s="25">
        <v>18.3</v>
      </c>
      <c r="AED4" s="25">
        <v>18.399999999999999</v>
      </c>
      <c r="AEE4" s="1">
        <v>16.8</v>
      </c>
      <c r="AEF4" s="20">
        <v>23.8</v>
      </c>
      <c r="AEG4" s="25">
        <v>18.8</v>
      </c>
      <c r="AEH4" s="25">
        <v>18.7</v>
      </c>
      <c r="AEI4" s="1">
        <v>16.5</v>
      </c>
      <c r="AEJ4" s="1">
        <v>18.2</v>
      </c>
      <c r="AEK4" s="1">
        <v>17.5</v>
      </c>
      <c r="AEL4" s="20">
        <v>21.6</v>
      </c>
      <c r="AEM4" s="25">
        <v>16.415699850299401</v>
      </c>
      <c r="AEN4" s="25">
        <v>15.947885479041915</v>
      </c>
      <c r="AEO4" s="25">
        <v>16.041448353293411</v>
      </c>
      <c r="AEP4" s="25">
        <v>16.509262724550897</v>
      </c>
      <c r="AEQ4" s="20">
        <v>21.8</v>
      </c>
      <c r="AER4" s="1">
        <v>16.5</v>
      </c>
      <c r="AES4" s="1">
        <v>17.2</v>
      </c>
      <c r="AET4" s="20">
        <v>20.100000000000001</v>
      </c>
      <c r="AEU4" s="20">
        <v>25</v>
      </c>
      <c r="AEV4" s="25">
        <v>18.5</v>
      </c>
      <c r="AEW4" s="25">
        <v>15.8</v>
      </c>
      <c r="AEX4" s="1">
        <v>16.8</v>
      </c>
      <c r="AEY4" s="1">
        <v>16.899999999999999</v>
      </c>
      <c r="AEZ4" s="1">
        <v>17.3</v>
      </c>
      <c r="AFA4" s="25">
        <v>17</v>
      </c>
      <c r="AFB4" s="1">
        <v>17.7</v>
      </c>
      <c r="AFC4" s="1">
        <v>19.2</v>
      </c>
      <c r="AFD4" s="20">
        <v>21.8</v>
      </c>
      <c r="AFE4" s="25">
        <v>16.3</v>
      </c>
      <c r="AFF4" s="20">
        <v>18.8</v>
      </c>
      <c r="AFG4" s="1">
        <v>16.899999999999999</v>
      </c>
      <c r="AFH4" s="1">
        <v>18</v>
      </c>
      <c r="AFI4" s="20">
        <v>17.8</v>
      </c>
      <c r="AFJ4" s="1">
        <v>20.2</v>
      </c>
      <c r="AFK4" s="1">
        <v>16.5</v>
      </c>
      <c r="AFL4" s="1">
        <v>17.8</v>
      </c>
      <c r="AFM4" s="25">
        <v>17.725580089820358</v>
      </c>
      <c r="AFN4" s="25">
        <v>15.480071107784429</v>
      </c>
      <c r="AFO4" s="1">
        <v>19.7</v>
      </c>
      <c r="AFP4" s="1">
        <v>17</v>
      </c>
      <c r="AFQ4" s="1">
        <v>17.5</v>
      </c>
      <c r="AFR4" s="1">
        <v>19.399999999999999</v>
      </c>
      <c r="AFS4" s="1">
        <v>18.100000000000001</v>
      </c>
      <c r="AFT4" s="1">
        <v>17.899999999999999</v>
      </c>
      <c r="AFU4" s="1">
        <v>17.5</v>
      </c>
      <c r="AFV4" s="25">
        <v>16.7</v>
      </c>
      <c r="AFW4" s="20">
        <v>18.2</v>
      </c>
      <c r="AFX4" s="1">
        <v>17.5</v>
      </c>
      <c r="AFY4" s="1">
        <v>18.600000000000001</v>
      </c>
      <c r="AFZ4" s="22">
        <v>17.3</v>
      </c>
      <c r="AGA4" s="26">
        <v>16.5</v>
      </c>
      <c r="AGB4" s="1">
        <v>19.5</v>
      </c>
      <c r="AGC4" s="1">
        <v>20.2</v>
      </c>
      <c r="AGD4" s="1">
        <v>17.600000000000001</v>
      </c>
      <c r="AGE4" s="1">
        <v>17.100000000000001</v>
      </c>
      <c r="AGF4" s="20">
        <v>20.5</v>
      </c>
      <c r="AGG4" s="20">
        <v>21.6</v>
      </c>
      <c r="AGH4" s="25">
        <v>17.070639970059883</v>
      </c>
      <c r="AGI4" s="1">
        <v>19.8</v>
      </c>
      <c r="AGJ4" s="26">
        <v>18.100000000000001</v>
      </c>
      <c r="AGK4" s="1">
        <v>20.100000000000001</v>
      </c>
      <c r="AGL4" s="1">
        <v>20.9</v>
      </c>
      <c r="AGM4" s="20">
        <v>22.2</v>
      </c>
      <c r="AGN4" s="22">
        <v>16.3</v>
      </c>
      <c r="AGO4" s="25">
        <v>17.819142964071855</v>
      </c>
      <c r="AGP4" s="25">
        <v>18.5</v>
      </c>
      <c r="AGQ4" s="1">
        <v>18.5</v>
      </c>
      <c r="AGR4" s="26">
        <v>17.8</v>
      </c>
      <c r="AGS4" s="1">
        <v>18.600000000000001</v>
      </c>
      <c r="AGT4" s="20">
        <v>21.2</v>
      </c>
      <c r="AGU4" s="22">
        <v>17.399999999999999</v>
      </c>
      <c r="AGV4" s="22">
        <v>17.600000000000001</v>
      </c>
      <c r="AGW4" s="1">
        <v>19.2</v>
      </c>
      <c r="AGX4" s="22">
        <v>17.8</v>
      </c>
      <c r="AGY4" s="26">
        <v>17.5</v>
      </c>
      <c r="AGZ4" s="22">
        <v>18.600000000000001</v>
      </c>
      <c r="AHA4" s="1">
        <v>15.4</v>
      </c>
      <c r="AHB4" s="20">
        <v>16.8</v>
      </c>
      <c r="AHC4" s="22">
        <v>17.100000000000001</v>
      </c>
      <c r="AHD4" s="26">
        <v>15.3</v>
      </c>
      <c r="AHE4" s="1">
        <v>18.7</v>
      </c>
      <c r="AHF4" s="1">
        <v>18.8</v>
      </c>
      <c r="AHG4" s="20">
        <v>20.3</v>
      </c>
      <c r="AHH4" s="20">
        <v>21.2</v>
      </c>
      <c r="AHI4" s="22">
        <v>16.100000000000001</v>
      </c>
      <c r="AHJ4" s="22">
        <v>17.2</v>
      </c>
      <c r="AHK4" s="26">
        <v>15</v>
      </c>
      <c r="AHL4" s="1">
        <v>19.7</v>
      </c>
      <c r="AHM4" s="25">
        <v>17.399999999999999</v>
      </c>
      <c r="AHN4" s="25">
        <v>17.8</v>
      </c>
      <c r="AHO4" s="25">
        <v>17.5</v>
      </c>
      <c r="AHP4" s="25">
        <v>17.3</v>
      </c>
      <c r="AHQ4" s="25">
        <v>17.3</v>
      </c>
      <c r="AHR4" s="20">
        <v>21.4</v>
      </c>
      <c r="AHS4" s="20">
        <v>22.2</v>
      </c>
      <c r="AHT4" s="20">
        <v>22.6</v>
      </c>
      <c r="AHU4" s="22">
        <v>20.100000000000001</v>
      </c>
      <c r="AHV4" s="1">
        <v>20.3</v>
      </c>
      <c r="AHW4" s="1">
        <v>19.2</v>
      </c>
      <c r="AHX4" s="1">
        <v>15.6</v>
      </c>
      <c r="AHY4" s="1">
        <v>17.899999999999999</v>
      </c>
      <c r="AHZ4" s="1">
        <v>18.899999999999999</v>
      </c>
      <c r="AIA4" s="26">
        <v>16</v>
      </c>
      <c r="AIB4" s="1">
        <v>18.3</v>
      </c>
      <c r="AIC4" s="1">
        <v>15.6</v>
      </c>
      <c r="AID4" s="22">
        <v>17.899999999999999</v>
      </c>
      <c r="AIE4" s="26">
        <v>17.100000000000001</v>
      </c>
      <c r="AIF4" s="25">
        <v>16.415699850299401</v>
      </c>
      <c r="AIG4" s="1">
        <v>17.8</v>
      </c>
      <c r="AIH4" s="1">
        <v>17.899999999999999</v>
      </c>
      <c r="AII4" s="1">
        <v>19</v>
      </c>
      <c r="AIJ4" s="20">
        <v>22</v>
      </c>
      <c r="AIK4" s="20">
        <v>22.6</v>
      </c>
      <c r="AIL4" s="26">
        <v>16.399999999999999</v>
      </c>
      <c r="AIM4" s="1">
        <v>18.899999999999999</v>
      </c>
      <c r="AIN4" s="1">
        <v>17.5</v>
      </c>
      <c r="AIO4" s="1">
        <v>19.3</v>
      </c>
      <c r="AIP4" s="20">
        <v>20.8</v>
      </c>
      <c r="AIQ4" s="20">
        <v>22.8</v>
      </c>
      <c r="AIR4" s="26">
        <v>14.6</v>
      </c>
      <c r="AIS4" s="1">
        <v>17.3</v>
      </c>
      <c r="AIT4" s="20">
        <v>21.8</v>
      </c>
      <c r="AIU4" s="20">
        <v>23.6</v>
      </c>
      <c r="AIV4" s="20">
        <v>23.5</v>
      </c>
      <c r="AIW4" s="20">
        <v>21.4</v>
      </c>
      <c r="AIX4" s="22">
        <v>17.7</v>
      </c>
      <c r="AIY4" s="26">
        <v>15.8</v>
      </c>
      <c r="AIZ4" s="22">
        <v>15.3</v>
      </c>
      <c r="AJA4" s="1">
        <v>18.7</v>
      </c>
      <c r="AJB4" s="1">
        <v>19.100000000000001</v>
      </c>
      <c r="AJC4" s="1">
        <v>20.399999999999999</v>
      </c>
      <c r="AJD4" s="1">
        <v>17.899999999999999</v>
      </c>
      <c r="AJE4" s="1">
        <v>19.399999999999999</v>
      </c>
      <c r="AJF4" s="1">
        <v>13.3</v>
      </c>
      <c r="AJG4" s="1">
        <v>18.8</v>
      </c>
      <c r="AJH4" s="22">
        <v>15.5</v>
      </c>
      <c r="AJI4" s="26">
        <v>15.1</v>
      </c>
      <c r="AJJ4" s="1">
        <v>17.399999999999999</v>
      </c>
      <c r="AJK4" s="25">
        <v>17.819142964071855</v>
      </c>
      <c r="AJL4" s="25">
        <v>17</v>
      </c>
      <c r="AJM4" s="1">
        <v>18.3</v>
      </c>
      <c r="AJN4" s="1">
        <v>17.8</v>
      </c>
      <c r="AJO4" s="20">
        <v>16.7</v>
      </c>
      <c r="AJP4" s="20">
        <v>21.7</v>
      </c>
      <c r="AJQ4" s="22">
        <v>16.100000000000001</v>
      </c>
      <c r="AJR4" s="22">
        <v>17.600000000000001</v>
      </c>
      <c r="AJS4" s="26">
        <v>16.600000000000001</v>
      </c>
      <c r="AJT4" s="20">
        <v>23.3</v>
      </c>
      <c r="AJU4" s="26">
        <v>14.2</v>
      </c>
      <c r="AJV4" s="26">
        <v>15.8</v>
      </c>
      <c r="AJW4" s="1">
        <v>16.2</v>
      </c>
      <c r="AJX4" s="1">
        <v>17.899999999999999</v>
      </c>
      <c r="AJY4" s="1">
        <v>17.899999999999999</v>
      </c>
      <c r="AJZ4" s="1">
        <v>17</v>
      </c>
      <c r="AKA4" s="25">
        <v>16.135011227544911</v>
      </c>
      <c r="AKB4" s="20">
        <v>20.2</v>
      </c>
      <c r="AKC4" s="1">
        <v>17.399999999999999</v>
      </c>
      <c r="AKD4" s="25">
        <v>18.5</v>
      </c>
      <c r="AKE4" s="1">
        <v>17.899999999999999</v>
      </c>
      <c r="AKF4" s="1">
        <v>18.3</v>
      </c>
      <c r="AKG4" s="20">
        <v>23.3</v>
      </c>
      <c r="AKH4" s="20">
        <v>22.2</v>
      </c>
      <c r="AKI4" s="1">
        <v>17.7</v>
      </c>
      <c r="AKJ4" s="1">
        <v>17.5</v>
      </c>
      <c r="AKK4" s="1">
        <v>19.600000000000001</v>
      </c>
      <c r="AKL4" s="1">
        <v>17.899999999999999</v>
      </c>
      <c r="AKM4" s="1">
        <v>15.9</v>
      </c>
      <c r="AKN4" s="25">
        <v>17</v>
      </c>
      <c r="AKO4" s="20">
        <v>15.2</v>
      </c>
      <c r="AKP4" s="22">
        <v>16.899999999999999</v>
      </c>
      <c r="AKQ4" s="26">
        <v>16</v>
      </c>
      <c r="AKR4" s="26">
        <v>15.5</v>
      </c>
      <c r="AKS4" s="26">
        <v>16.600000000000001</v>
      </c>
      <c r="AKT4" s="1">
        <v>16.5</v>
      </c>
      <c r="AKU4" s="1">
        <v>18.8</v>
      </c>
      <c r="AKV4" s="1">
        <v>17.5</v>
      </c>
      <c r="AKW4" s="20">
        <v>21.7</v>
      </c>
      <c r="AKX4" s="22">
        <v>16.7</v>
      </c>
      <c r="AKY4" s="26">
        <v>14.6</v>
      </c>
      <c r="AKZ4" s="26">
        <v>17.3</v>
      </c>
      <c r="ALA4" s="1">
        <v>19</v>
      </c>
      <c r="ALB4" s="1">
        <v>17.3</v>
      </c>
      <c r="ALC4" s="20">
        <v>23</v>
      </c>
      <c r="ALD4" s="22">
        <v>15.9</v>
      </c>
      <c r="ALE4" s="26">
        <v>16.5</v>
      </c>
      <c r="ALF4" s="26">
        <v>16.600000000000001</v>
      </c>
      <c r="ALG4" s="26">
        <v>17.100000000000001</v>
      </c>
      <c r="ALH4" s="22">
        <v>15.9</v>
      </c>
      <c r="ALI4" s="1">
        <v>15.1</v>
      </c>
      <c r="ALJ4" s="25">
        <v>17.8</v>
      </c>
      <c r="ALK4" s="20">
        <v>21.5</v>
      </c>
      <c r="ALL4" s="26">
        <v>15.7</v>
      </c>
      <c r="ALM4" s="25">
        <v>16.883514221556883</v>
      </c>
      <c r="ALN4" s="1">
        <v>17.100000000000001</v>
      </c>
      <c r="ALO4" s="20">
        <v>21.8</v>
      </c>
      <c r="ALP4" s="26">
        <v>14.2</v>
      </c>
      <c r="ALQ4" s="26">
        <v>16.8</v>
      </c>
      <c r="ALR4" s="26">
        <v>15.7</v>
      </c>
      <c r="ALS4" s="1">
        <v>16.5</v>
      </c>
      <c r="ALT4" s="25">
        <v>18.380520209580837</v>
      </c>
      <c r="ALU4" s="1">
        <v>18.600000000000001</v>
      </c>
      <c r="ALV4" s="1">
        <v>18.7</v>
      </c>
      <c r="ALW4" s="1">
        <v>19.399999999999999</v>
      </c>
      <c r="ALX4" s="1">
        <v>16.8</v>
      </c>
      <c r="ALY4" s="20">
        <v>22.2</v>
      </c>
      <c r="ALZ4" s="22">
        <v>19.2</v>
      </c>
      <c r="AMA4" s="26">
        <v>16</v>
      </c>
      <c r="AMB4" s="1">
        <v>18.7</v>
      </c>
      <c r="AMC4" s="1">
        <v>18</v>
      </c>
      <c r="AMD4" s="1">
        <v>19</v>
      </c>
      <c r="AME4" s="26">
        <v>16.3</v>
      </c>
      <c r="AMF4" s="26">
        <v>16.8</v>
      </c>
      <c r="AMG4" s="22">
        <v>16.399999999999999</v>
      </c>
      <c r="AMH4" s="1">
        <v>16.5</v>
      </c>
      <c r="AMI4" s="1">
        <v>19.399999999999999</v>
      </c>
      <c r="AMJ4" s="1">
        <v>17.8</v>
      </c>
      <c r="AMK4" s="1">
        <v>15.2</v>
      </c>
      <c r="AML4" s="1">
        <v>18.600000000000001</v>
      </c>
      <c r="AMM4" s="1">
        <v>19.5</v>
      </c>
      <c r="AMN4" s="1">
        <v>18.8</v>
      </c>
      <c r="AMO4" s="1">
        <v>17.2</v>
      </c>
      <c r="AMP4" s="20">
        <v>23.6</v>
      </c>
      <c r="AMQ4" s="26">
        <v>16.899999999999999</v>
      </c>
      <c r="AMR4" s="26">
        <v>15.4</v>
      </c>
      <c r="AMS4" s="26">
        <v>16.8</v>
      </c>
      <c r="AMT4" s="22">
        <v>16.600000000000001</v>
      </c>
      <c r="AMU4" s="1">
        <v>19.7</v>
      </c>
      <c r="AMV4" s="1">
        <v>18.899999999999999</v>
      </c>
      <c r="AMW4" s="20">
        <v>17.3</v>
      </c>
      <c r="AMX4" s="26">
        <v>14.8</v>
      </c>
      <c r="AMY4" s="26">
        <v>17.3</v>
      </c>
      <c r="AMZ4" s="26">
        <v>16.600000000000001</v>
      </c>
      <c r="ANA4" s="26">
        <v>16.7</v>
      </c>
      <c r="ANB4" s="1">
        <v>18.2</v>
      </c>
      <c r="ANC4" s="20">
        <v>20.6</v>
      </c>
      <c r="AND4" s="26">
        <v>16.600000000000001</v>
      </c>
      <c r="ANE4" s="1">
        <v>16.600000000000001</v>
      </c>
      <c r="ANF4" s="26">
        <v>17.7</v>
      </c>
      <c r="ANG4" s="26">
        <v>16</v>
      </c>
      <c r="ANH4" s="26">
        <v>16.100000000000001</v>
      </c>
      <c r="ANI4" s="25">
        <v>16.135011227544911</v>
      </c>
      <c r="ANJ4" s="1">
        <v>16.600000000000001</v>
      </c>
      <c r="ANK4" s="26">
        <v>17.5</v>
      </c>
      <c r="ANL4" s="1">
        <v>19.7</v>
      </c>
      <c r="ANM4" s="20">
        <v>21.5</v>
      </c>
      <c r="ANN4" s="20">
        <v>21.3</v>
      </c>
      <c r="ANO4" s="26">
        <v>20</v>
      </c>
      <c r="ANP4" s="26">
        <v>16.5</v>
      </c>
      <c r="ANQ4" s="26">
        <v>16.899999999999999</v>
      </c>
      <c r="ANR4" s="26">
        <v>16.5</v>
      </c>
      <c r="ANS4" s="1">
        <v>17.399999999999999</v>
      </c>
      <c r="ANT4" s="1">
        <v>18.8</v>
      </c>
      <c r="ANU4" s="20">
        <v>22.2</v>
      </c>
      <c r="ANV4" s="20">
        <v>20.5</v>
      </c>
      <c r="ANW4" s="26">
        <v>17.600000000000001</v>
      </c>
      <c r="ANX4" s="26">
        <v>16.2</v>
      </c>
      <c r="ANY4" s="26">
        <v>17</v>
      </c>
      <c r="ANZ4" s="26">
        <v>16.600000000000001</v>
      </c>
      <c r="AOA4" s="22">
        <v>14.7</v>
      </c>
      <c r="AOB4" s="22">
        <v>14.7</v>
      </c>
      <c r="AOC4" s="26">
        <v>16.899999999999999</v>
      </c>
      <c r="AOD4" s="1">
        <v>15.3</v>
      </c>
      <c r="AOE4" s="1">
        <v>17</v>
      </c>
      <c r="AOF4" s="1">
        <v>17.2</v>
      </c>
      <c r="AOG4" s="20">
        <v>24</v>
      </c>
      <c r="AOH4" s="20">
        <v>21.4</v>
      </c>
      <c r="AOI4" s="20">
        <v>22.6</v>
      </c>
      <c r="AOJ4" s="22">
        <v>17.899999999999999</v>
      </c>
      <c r="AOK4" s="26">
        <v>17.399999999999999</v>
      </c>
      <c r="AOL4" s="22">
        <v>15.6</v>
      </c>
      <c r="AOM4" s="1">
        <v>16.100000000000001</v>
      </c>
      <c r="AON4" s="1">
        <v>16.100000000000001</v>
      </c>
      <c r="AOO4" s="1">
        <v>20.5</v>
      </c>
      <c r="AOP4" s="1">
        <v>17.7</v>
      </c>
      <c r="AOQ4" s="1">
        <v>17.899999999999999</v>
      </c>
      <c r="AOR4" s="1">
        <v>18.399999999999999</v>
      </c>
      <c r="AOS4" s="26">
        <v>18</v>
      </c>
      <c r="AOT4" s="22">
        <v>17.8</v>
      </c>
      <c r="AOU4" s="26">
        <v>17.399999999999999</v>
      </c>
      <c r="AOV4" s="22">
        <v>16.8</v>
      </c>
      <c r="AOW4" s="1">
        <v>17.5</v>
      </c>
      <c r="AOX4" s="1">
        <v>18.899999999999999</v>
      </c>
      <c r="AOY4" s="1">
        <v>14.2</v>
      </c>
      <c r="AOZ4" s="1">
        <v>16.5</v>
      </c>
      <c r="APA4" s="1">
        <v>16</v>
      </c>
      <c r="APB4" s="1">
        <v>18.7</v>
      </c>
      <c r="APC4" s="20">
        <v>18.8</v>
      </c>
      <c r="APD4" s="20">
        <v>20.2</v>
      </c>
      <c r="APE4" s="20">
        <v>19.8</v>
      </c>
      <c r="APF4" s="26">
        <v>17.399999999999999</v>
      </c>
      <c r="APG4" s="26">
        <v>16.600000000000001</v>
      </c>
      <c r="APH4" s="26">
        <v>16.7</v>
      </c>
      <c r="API4" s="1">
        <v>20.3</v>
      </c>
      <c r="APJ4" s="20">
        <v>22.4</v>
      </c>
      <c r="APK4" s="20">
        <v>21.4</v>
      </c>
      <c r="APL4" s="22">
        <v>17.3</v>
      </c>
      <c r="APM4" s="26">
        <v>17</v>
      </c>
      <c r="APN4" s="26">
        <v>18.3</v>
      </c>
      <c r="APO4" s="1">
        <v>15.5</v>
      </c>
      <c r="APP4" s="1">
        <v>20</v>
      </c>
      <c r="APQ4" s="1">
        <v>18.399999999999999</v>
      </c>
      <c r="APR4" s="1">
        <v>20</v>
      </c>
      <c r="APS4" s="1">
        <v>18.5</v>
      </c>
      <c r="APT4" s="20">
        <v>22.6</v>
      </c>
      <c r="APU4" s="26">
        <v>17.2</v>
      </c>
      <c r="APV4" s="26">
        <v>20.5</v>
      </c>
      <c r="APW4" s="26">
        <v>17.5</v>
      </c>
      <c r="APX4" s="22">
        <v>18.100000000000001</v>
      </c>
      <c r="APY4" s="26">
        <v>16.600000000000001</v>
      </c>
      <c r="APZ4" s="26">
        <v>17.399999999999999</v>
      </c>
      <c r="AQA4" s="26">
        <v>16.399999999999999</v>
      </c>
      <c r="AQB4" s="1">
        <v>18.8</v>
      </c>
      <c r="AQC4" s="1">
        <v>20.100000000000001</v>
      </c>
      <c r="AQD4" s="1">
        <v>18.600000000000001</v>
      </c>
      <c r="AQE4" s="20">
        <v>17.600000000000001</v>
      </c>
      <c r="AQF4" s="22">
        <v>17.5</v>
      </c>
      <c r="AQG4" s="26">
        <v>15.2</v>
      </c>
      <c r="AQH4" s="26">
        <v>17.2</v>
      </c>
      <c r="AQI4" s="25">
        <v>17.070639970059883</v>
      </c>
      <c r="AQJ4" s="1">
        <v>19.600000000000001</v>
      </c>
      <c r="AQK4" s="25">
        <v>19.2</v>
      </c>
      <c r="AQL4" s="26">
        <v>17.2</v>
      </c>
      <c r="AQM4" s="26">
        <v>18</v>
      </c>
      <c r="AQN4" s="1">
        <v>17.2</v>
      </c>
      <c r="AQO4" s="1">
        <v>18</v>
      </c>
      <c r="AQP4" s="1">
        <v>17.8</v>
      </c>
      <c r="AQQ4" s="25">
        <v>16.228574101796408</v>
      </c>
      <c r="AQR4" s="1">
        <v>22.3</v>
      </c>
      <c r="AQS4" s="1">
        <v>19.2</v>
      </c>
      <c r="AQT4" s="1">
        <v>17.600000000000001</v>
      </c>
      <c r="AQU4" s="20">
        <v>20.8</v>
      </c>
      <c r="AQV4" s="26">
        <v>18.2</v>
      </c>
      <c r="AQW4" s="26">
        <v>16.7</v>
      </c>
      <c r="AQX4" s="1">
        <v>18.8</v>
      </c>
      <c r="AQY4" s="25">
        <v>17.164202844311376</v>
      </c>
      <c r="AQZ4" s="25">
        <v>16.883514221556883</v>
      </c>
      <c r="ARA4" s="1">
        <v>19.8</v>
      </c>
      <c r="ARB4" s="20">
        <v>18.5</v>
      </c>
      <c r="ARC4" s="20">
        <v>19.600000000000001</v>
      </c>
      <c r="ARD4" s="26">
        <v>16.899999999999999</v>
      </c>
      <c r="ARE4" s="26">
        <v>17.100000000000001</v>
      </c>
      <c r="ARF4" s="26">
        <v>16.100000000000001</v>
      </c>
      <c r="ARG4" s="1">
        <v>20.2</v>
      </c>
      <c r="ARH4" s="25">
        <v>17.632017215568862</v>
      </c>
      <c r="ARI4" s="25">
        <v>17.632017215568862</v>
      </c>
      <c r="ARJ4" s="1">
        <v>20.3</v>
      </c>
      <c r="ARK4" s="20">
        <v>20.399999999999999</v>
      </c>
      <c r="ARL4" s="26">
        <v>16.8</v>
      </c>
      <c r="ARM4" s="26">
        <v>17.2</v>
      </c>
      <c r="ARN4" s="1">
        <v>15.1</v>
      </c>
      <c r="ARO4" s="1">
        <v>15.1</v>
      </c>
      <c r="ARP4" s="22">
        <v>17.399999999999999</v>
      </c>
      <c r="ARQ4" s="26">
        <v>17.899999999999999</v>
      </c>
      <c r="ARR4" s="1">
        <v>15.4</v>
      </c>
      <c r="ARS4" s="1">
        <v>15.4</v>
      </c>
      <c r="ART4" s="1">
        <v>18.600000000000001</v>
      </c>
      <c r="ARU4" s="25">
        <v>17.819142964071855</v>
      </c>
      <c r="ARV4" s="20">
        <v>18.5</v>
      </c>
      <c r="ARW4" s="20">
        <v>22.3</v>
      </c>
      <c r="ARX4" s="20">
        <v>22.3</v>
      </c>
      <c r="ARY4" s="26">
        <v>16.3</v>
      </c>
      <c r="ARZ4" s="22">
        <v>15.9</v>
      </c>
      <c r="ASA4" s="1">
        <v>19.399999999999999</v>
      </c>
      <c r="ASB4" s="1">
        <v>19.399999999999999</v>
      </c>
      <c r="ASC4" s="1">
        <v>18.3</v>
      </c>
      <c r="ASD4" s="1">
        <v>13.5</v>
      </c>
      <c r="ASE4" s="1">
        <v>19.3</v>
      </c>
      <c r="ASF4" s="1">
        <v>17.8</v>
      </c>
      <c r="ASG4" s="25">
        <v>16.977077095808383</v>
      </c>
      <c r="ASH4" s="1">
        <v>18.100000000000001</v>
      </c>
      <c r="ASI4" s="1">
        <v>19.8</v>
      </c>
      <c r="ASJ4" s="20">
        <v>23.6</v>
      </c>
      <c r="ASK4" s="20">
        <v>22</v>
      </c>
      <c r="ASL4" s="20">
        <v>20.8</v>
      </c>
      <c r="ASM4" s="26">
        <v>18</v>
      </c>
      <c r="ASN4" s="22">
        <v>17.399999999999999</v>
      </c>
      <c r="ASO4" s="26">
        <v>16.399999999999999</v>
      </c>
      <c r="ASP4" s="22">
        <v>16.600000000000001</v>
      </c>
      <c r="ASQ4" s="22">
        <v>16.600000000000001</v>
      </c>
      <c r="ASR4" s="1">
        <v>18.899999999999999</v>
      </c>
      <c r="ASS4" s="26">
        <v>17.5</v>
      </c>
      <c r="AST4" s="22">
        <v>16.2</v>
      </c>
      <c r="ASU4" s="26">
        <v>17.7</v>
      </c>
      <c r="ASV4" s="26">
        <v>17.399999999999999</v>
      </c>
      <c r="ASW4" s="26">
        <v>16.3</v>
      </c>
      <c r="ASX4" s="26">
        <v>15.8</v>
      </c>
      <c r="ASY4" s="1">
        <v>21</v>
      </c>
      <c r="ASZ4" s="1">
        <v>18.3</v>
      </c>
      <c r="ATA4" s="20">
        <v>22.2</v>
      </c>
      <c r="ATB4" s="22">
        <v>17.3</v>
      </c>
      <c r="ATC4" s="1">
        <v>18.8</v>
      </c>
      <c r="ATD4" s="1">
        <v>17.100000000000001</v>
      </c>
      <c r="ATE4" s="1">
        <v>15.3</v>
      </c>
      <c r="ATF4" s="1">
        <v>18.600000000000001</v>
      </c>
      <c r="ATG4" s="25">
        <v>16.977077095808383</v>
      </c>
      <c r="ATH4" s="20">
        <v>18.399999999999999</v>
      </c>
      <c r="ATI4" s="26">
        <v>17.5</v>
      </c>
      <c r="ATJ4" s="22">
        <v>17.600000000000001</v>
      </c>
      <c r="ATK4" s="25">
        <v>20</v>
      </c>
      <c r="ATL4" s="25">
        <v>19.8</v>
      </c>
      <c r="ATM4" s="22">
        <v>17.8</v>
      </c>
      <c r="ATN4" s="22">
        <v>17.7</v>
      </c>
      <c r="ATO4" s="26">
        <v>16.2</v>
      </c>
      <c r="ATP4" s="25">
        <v>19.899999999999999</v>
      </c>
      <c r="ATQ4" s="1">
        <v>19.899999999999999</v>
      </c>
      <c r="ATR4" s="1">
        <v>19.3</v>
      </c>
      <c r="ATS4" s="20">
        <v>17.399999999999999</v>
      </c>
      <c r="ATT4" s="20">
        <v>17.2</v>
      </c>
      <c r="ATU4" s="26">
        <v>17.600000000000001</v>
      </c>
      <c r="ATV4" s="26">
        <v>17</v>
      </c>
      <c r="ATW4" s="22">
        <v>16.899999999999999</v>
      </c>
      <c r="ATX4" s="26">
        <v>15.8</v>
      </c>
      <c r="ATY4" s="1">
        <v>18.7</v>
      </c>
      <c r="ATZ4" s="1">
        <v>18.100000000000001</v>
      </c>
      <c r="AUA4" s="20">
        <v>22.6</v>
      </c>
      <c r="AUB4" s="20">
        <v>20.399999999999999</v>
      </c>
      <c r="AUC4" s="20">
        <v>21.6</v>
      </c>
      <c r="AUD4" s="22">
        <v>18.3</v>
      </c>
      <c r="AUE4" s="26">
        <v>17.5</v>
      </c>
      <c r="AUF4" s="26">
        <v>15.7</v>
      </c>
      <c r="AUG4" s="20">
        <v>23.9</v>
      </c>
      <c r="AUH4" s="22">
        <v>15.3</v>
      </c>
      <c r="AUI4" s="22">
        <v>15.3</v>
      </c>
      <c r="AUJ4" s="22">
        <v>18.3</v>
      </c>
      <c r="AUK4" s="1">
        <v>19.399999999999999</v>
      </c>
      <c r="AUL4" s="25">
        <v>16.883514221556883</v>
      </c>
      <c r="AUM4" s="1">
        <v>18.899999999999999</v>
      </c>
      <c r="AUN4" s="20">
        <v>20.8</v>
      </c>
      <c r="AUO4" s="22">
        <v>16.2</v>
      </c>
      <c r="AUP4" s="1">
        <v>20.399999999999999</v>
      </c>
      <c r="AUQ4" s="1">
        <v>18.899999999999999</v>
      </c>
      <c r="AUR4" s="20">
        <v>21.4</v>
      </c>
      <c r="AUS4" s="20">
        <v>22.2</v>
      </c>
      <c r="AUT4" s="22">
        <v>17.8</v>
      </c>
      <c r="AUU4" s="26">
        <v>15.4</v>
      </c>
      <c r="AUV4" s="26">
        <v>17.5</v>
      </c>
      <c r="AUW4" s="25">
        <v>23</v>
      </c>
      <c r="AUX4" s="26">
        <v>20.6</v>
      </c>
      <c r="AUY4" s="26">
        <v>17.7</v>
      </c>
      <c r="AUZ4" s="26">
        <v>18.3</v>
      </c>
      <c r="AVA4" s="1">
        <v>15.9</v>
      </c>
      <c r="AVB4" s="1">
        <v>17.899999999999999</v>
      </c>
      <c r="AVC4" s="25">
        <v>20</v>
      </c>
      <c r="AVD4" s="20">
        <v>21.6</v>
      </c>
      <c r="AVE4" s="26">
        <v>16.5</v>
      </c>
      <c r="AVF4" s="26">
        <v>17.399999999999999</v>
      </c>
      <c r="AVG4" s="1">
        <v>19</v>
      </c>
      <c r="AVH4" s="25">
        <v>16.977077095808383</v>
      </c>
      <c r="AVI4" s="1">
        <v>18.7</v>
      </c>
      <c r="AVJ4" s="20">
        <v>22.4</v>
      </c>
      <c r="AVK4" s="26">
        <v>17.899999999999999</v>
      </c>
      <c r="AVL4" s="26">
        <v>17</v>
      </c>
      <c r="AVM4" s="1">
        <v>18.899999999999999</v>
      </c>
      <c r="AVN4" s="20">
        <v>18.399999999999999</v>
      </c>
      <c r="AVO4" s="22">
        <v>16.100000000000001</v>
      </c>
      <c r="AVP4" s="22">
        <v>18.7</v>
      </c>
      <c r="AVQ4" s="1">
        <v>21</v>
      </c>
      <c r="AVR4" s="1">
        <v>16</v>
      </c>
      <c r="AVS4" s="1">
        <v>18.600000000000001</v>
      </c>
      <c r="AVT4" s="1">
        <v>18.8</v>
      </c>
      <c r="AVU4" s="26">
        <v>19.3</v>
      </c>
      <c r="AVV4" s="26">
        <v>17.600000000000001</v>
      </c>
      <c r="AVW4" s="26">
        <v>15.7</v>
      </c>
      <c r="AVX4" s="26">
        <v>18</v>
      </c>
      <c r="AVY4" s="26">
        <v>18</v>
      </c>
      <c r="AVZ4" s="22">
        <v>17.399999999999999</v>
      </c>
      <c r="AWA4" s="1">
        <v>17.100000000000001</v>
      </c>
      <c r="AWB4" s="22">
        <v>18.399999999999999</v>
      </c>
      <c r="AWC4" s="22">
        <v>18.2</v>
      </c>
      <c r="AWD4" s="22">
        <v>18.2</v>
      </c>
      <c r="AWE4" s="26">
        <v>17.399999999999999</v>
      </c>
      <c r="AWF4" s="1">
        <v>19.2</v>
      </c>
      <c r="AWG4" s="1">
        <v>18.3</v>
      </c>
      <c r="AWH4" s="20">
        <v>22.2</v>
      </c>
      <c r="AWI4" s="26">
        <v>16.2</v>
      </c>
      <c r="AWJ4" s="22">
        <v>17.100000000000001</v>
      </c>
      <c r="AWK4" s="22">
        <v>19.7</v>
      </c>
      <c r="AWL4" s="26">
        <v>18.100000000000001</v>
      </c>
      <c r="AWM4" s="26">
        <v>17.8</v>
      </c>
      <c r="AWN4" s="22">
        <v>18.100000000000001</v>
      </c>
      <c r="AWO4" s="22">
        <v>18.100000000000001</v>
      </c>
      <c r="AWP4" s="26">
        <v>18.5</v>
      </c>
      <c r="AWQ4" s="26">
        <v>17.8</v>
      </c>
      <c r="AWR4" s="22">
        <v>17.3</v>
      </c>
      <c r="AWS4" s="1">
        <v>19</v>
      </c>
      <c r="AWT4" s="1">
        <v>18</v>
      </c>
      <c r="AWU4" s="20">
        <v>22.3</v>
      </c>
      <c r="AWV4" s="20">
        <v>21.9</v>
      </c>
      <c r="AWW4" s="26">
        <v>17.7</v>
      </c>
      <c r="AWX4" s="1">
        <v>18.2</v>
      </c>
      <c r="AWY4" s="1">
        <v>21.8</v>
      </c>
      <c r="AWZ4" s="1">
        <v>17.7</v>
      </c>
      <c r="AXA4" s="1">
        <v>18.3</v>
      </c>
      <c r="AXB4" s="20">
        <v>23.2</v>
      </c>
      <c r="AXC4" s="26">
        <v>19.2</v>
      </c>
      <c r="AXD4" s="26">
        <v>17.5</v>
      </c>
      <c r="AXE4" s="1">
        <v>19.399999999999999</v>
      </c>
      <c r="AXF4" s="26">
        <v>20.6</v>
      </c>
      <c r="AXG4" s="1">
        <v>17.7</v>
      </c>
      <c r="AXH4" s="26">
        <v>17.600000000000001</v>
      </c>
      <c r="AXI4" s="22">
        <v>16.600000000000001</v>
      </c>
      <c r="AXJ4" s="26">
        <v>16.8</v>
      </c>
      <c r="AXK4" s="1">
        <v>19.100000000000001</v>
      </c>
      <c r="AXL4" s="1">
        <v>18.3</v>
      </c>
      <c r="AXM4" s="22">
        <v>19.2</v>
      </c>
      <c r="AXN4" s="26">
        <v>17.7</v>
      </c>
      <c r="AXO4" s="22">
        <v>17.5</v>
      </c>
      <c r="AXP4" s="22">
        <v>17.600000000000001</v>
      </c>
      <c r="AXQ4" s="22">
        <v>17.5</v>
      </c>
      <c r="AXR4" s="22">
        <v>17.600000000000001</v>
      </c>
      <c r="AXS4" s="1">
        <v>18.8</v>
      </c>
      <c r="AXT4" s="1">
        <v>18</v>
      </c>
      <c r="AXU4" s="1">
        <v>22</v>
      </c>
      <c r="AXV4" s="20">
        <v>22</v>
      </c>
      <c r="AXW4" s="20">
        <v>22.4</v>
      </c>
      <c r="AXX4" s="22">
        <v>20.5</v>
      </c>
      <c r="AXY4" s="22">
        <v>16.2</v>
      </c>
      <c r="AXZ4" s="26">
        <v>17.600000000000001</v>
      </c>
      <c r="AYA4" s="1">
        <v>20.5</v>
      </c>
      <c r="AYB4" s="1">
        <v>20.7</v>
      </c>
      <c r="AYC4" s="1">
        <v>19.2</v>
      </c>
      <c r="AYD4" s="1">
        <v>18.2</v>
      </c>
      <c r="AYE4" s="26">
        <v>16.2</v>
      </c>
      <c r="AYF4" s="26">
        <v>15.9</v>
      </c>
      <c r="AYG4" s="26">
        <v>17.600000000000001</v>
      </c>
      <c r="AYH4" s="22">
        <v>18.399999999999999</v>
      </c>
      <c r="AYI4" s="26">
        <v>17.7</v>
      </c>
      <c r="AYJ4" s="26">
        <v>17.899999999999999</v>
      </c>
      <c r="AYK4" s="22">
        <v>17.2</v>
      </c>
      <c r="AYL4" s="22">
        <v>18.100000000000001</v>
      </c>
      <c r="AYM4" s="26">
        <v>17</v>
      </c>
      <c r="AYN4" s="26">
        <v>17.600000000000001</v>
      </c>
      <c r="AYO4" s="26">
        <v>18</v>
      </c>
      <c r="AYP4" s="22">
        <v>17.7</v>
      </c>
      <c r="AYQ4" s="1">
        <v>19.600000000000001</v>
      </c>
      <c r="AYR4" s="1">
        <v>19.399999999999999</v>
      </c>
      <c r="AYS4" s="1">
        <v>22.3</v>
      </c>
      <c r="AYT4" s="22">
        <v>17.399999999999999</v>
      </c>
      <c r="AYU4" s="22">
        <v>18.100000000000001</v>
      </c>
      <c r="AYV4" s="22">
        <v>16.8</v>
      </c>
      <c r="AYW4" s="26">
        <v>17.399999999999999</v>
      </c>
      <c r="AYX4" s="22">
        <v>18.2</v>
      </c>
      <c r="AYY4" s="22">
        <v>18.2</v>
      </c>
      <c r="AYZ4" s="1">
        <v>20.5</v>
      </c>
      <c r="AZA4" s="1">
        <v>17.100000000000001</v>
      </c>
      <c r="AZB4" s="1">
        <v>18.899999999999999</v>
      </c>
      <c r="AZC4" s="1">
        <v>17.7</v>
      </c>
      <c r="AZD4" s="20">
        <v>22.1</v>
      </c>
      <c r="AZE4" s="26">
        <v>17.5</v>
      </c>
      <c r="AZF4" s="22">
        <v>19.100000000000001</v>
      </c>
      <c r="AZG4" s="22">
        <v>19.100000000000001</v>
      </c>
      <c r="AZH4" s="22">
        <v>18.399999999999999</v>
      </c>
      <c r="AZI4" s="25">
        <v>16.415699850299401</v>
      </c>
      <c r="AZJ4" s="1">
        <v>20.100000000000001</v>
      </c>
      <c r="AZK4" s="22">
        <v>15.7</v>
      </c>
      <c r="AZL4" s="26">
        <v>16.3</v>
      </c>
      <c r="AZM4" s="22">
        <v>17.8</v>
      </c>
      <c r="AZN4" s="22">
        <v>17.8</v>
      </c>
      <c r="AZO4" s="1">
        <v>17.7</v>
      </c>
      <c r="AZP4" s="20">
        <v>22.5</v>
      </c>
      <c r="AZQ4" s="1">
        <v>20.5</v>
      </c>
      <c r="AZR4" s="1">
        <v>18.600000000000001</v>
      </c>
      <c r="AZS4" s="26">
        <v>18.3</v>
      </c>
      <c r="AZT4" s="26">
        <v>18.399999999999999</v>
      </c>
      <c r="AZU4" s="26">
        <v>18.399999999999999</v>
      </c>
      <c r="AZV4" s="1">
        <v>17.100000000000001</v>
      </c>
      <c r="AZW4" s="1">
        <v>18.2</v>
      </c>
      <c r="AZX4" s="1">
        <v>18.399999999999999</v>
      </c>
      <c r="AZY4" s="1">
        <v>19</v>
      </c>
      <c r="AZZ4" s="20">
        <v>25</v>
      </c>
      <c r="BAA4" s="26">
        <v>14.6</v>
      </c>
      <c r="BAB4" s="26">
        <v>14.3</v>
      </c>
      <c r="BAC4" s="26">
        <v>17.899999999999999</v>
      </c>
      <c r="BAD4" s="1">
        <v>20.6</v>
      </c>
      <c r="BAE4" s="1">
        <v>19.5</v>
      </c>
      <c r="BAF4" s="22">
        <v>19.8</v>
      </c>
      <c r="BAG4" s="22">
        <v>18.3</v>
      </c>
      <c r="BAH4" s="26">
        <v>16</v>
      </c>
      <c r="BAI4" s="26">
        <v>16</v>
      </c>
      <c r="BAJ4" s="22">
        <v>17.100000000000001</v>
      </c>
      <c r="BAK4" s="22">
        <v>17.100000000000001</v>
      </c>
      <c r="BAL4" s="22">
        <v>17.5</v>
      </c>
      <c r="BAM4" s="1">
        <v>20.9</v>
      </c>
      <c r="BAN4" s="25">
        <v>17.538454341317365</v>
      </c>
      <c r="BAO4" s="22">
        <v>17.3</v>
      </c>
      <c r="BAP4" s="26">
        <v>17.399999999999999</v>
      </c>
      <c r="BAQ4" s="26">
        <v>17.3</v>
      </c>
      <c r="BAR4" s="26">
        <v>17.899999999999999</v>
      </c>
      <c r="BAS4" s="26">
        <v>16.2</v>
      </c>
      <c r="BAT4" s="26">
        <v>17</v>
      </c>
      <c r="BAU4" s="26">
        <v>18.2</v>
      </c>
      <c r="BAV4" s="1">
        <v>20.7</v>
      </c>
      <c r="BAW4" s="26">
        <v>18</v>
      </c>
      <c r="BAX4" s="1">
        <v>18.5</v>
      </c>
      <c r="BAY4" s="25">
        <v>17.632017215568862</v>
      </c>
      <c r="BAZ4" s="26">
        <v>17</v>
      </c>
      <c r="BBA4" s="26">
        <v>17.399999999999999</v>
      </c>
      <c r="BBB4" s="26">
        <v>18.7</v>
      </c>
      <c r="BBC4" s="1">
        <v>18.8</v>
      </c>
      <c r="BBD4" s="26">
        <v>17</v>
      </c>
      <c r="BBE4" s="26">
        <v>17.899999999999999</v>
      </c>
      <c r="BBF4" s="22">
        <v>18.5</v>
      </c>
      <c r="BBG4" s="22">
        <v>18.399999999999999</v>
      </c>
      <c r="BBH4" s="22">
        <v>18.8</v>
      </c>
      <c r="BBI4" s="26">
        <v>17.5</v>
      </c>
      <c r="BBJ4" s="26">
        <v>18</v>
      </c>
      <c r="BBK4" s="22">
        <v>18.899999999999999</v>
      </c>
      <c r="BBL4" s="26">
        <v>18</v>
      </c>
      <c r="BBM4" s="26">
        <v>18</v>
      </c>
      <c r="BBN4" s="26">
        <v>16.8</v>
      </c>
      <c r="BBO4" s="26">
        <v>18.600000000000001</v>
      </c>
      <c r="BBP4" s="22">
        <v>18.600000000000001</v>
      </c>
      <c r="BBQ4" s="26">
        <v>14.9</v>
      </c>
      <c r="BBR4" s="22">
        <v>18.899999999999999</v>
      </c>
      <c r="BBS4" s="26">
        <v>18</v>
      </c>
      <c r="BBT4" s="22">
        <v>18.600000000000001</v>
      </c>
      <c r="BBU4" s="26">
        <v>17.2</v>
      </c>
      <c r="BBV4" s="26">
        <v>18.8</v>
      </c>
      <c r="BBW4" s="26">
        <v>15.2</v>
      </c>
      <c r="BBX4" s="26">
        <v>16.899999999999999</v>
      </c>
      <c r="BBY4" s="22">
        <v>19.3</v>
      </c>
      <c r="BBZ4" s="1">
        <v>20.5</v>
      </c>
      <c r="BCA4" s="25">
        <v>16.602825598802397</v>
      </c>
      <c r="BCB4" s="26">
        <v>19.600000000000001</v>
      </c>
      <c r="BCC4" s="22">
        <v>18.600000000000001</v>
      </c>
      <c r="BCD4" s="22">
        <v>18.600000000000001</v>
      </c>
      <c r="BCE4" s="26">
        <v>18.8</v>
      </c>
      <c r="BCF4" s="22">
        <v>18.899999999999999</v>
      </c>
      <c r="BCG4" s="22">
        <v>20.399999999999999</v>
      </c>
      <c r="BCH4" s="25">
        <v>16.322136976047904</v>
      </c>
      <c r="BCI4" s="20">
        <v>23</v>
      </c>
      <c r="BCJ4" s="26">
        <v>17</v>
      </c>
      <c r="BCK4" s="20">
        <v>22.8</v>
      </c>
      <c r="BCL4" s="22">
        <v>17.899999999999999</v>
      </c>
      <c r="BCM4" s="26">
        <v>17.899999999999999</v>
      </c>
      <c r="BCN4" s="26">
        <v>16.7</v>
      </c>
      <c r="BCO4" s="22">
        <v>18.899999999999999</v>
      </c>
      <c r="BCP4" s="25">
        <v>17.912705838323355</v>
      </c>
      <c r="BCQ4" s="20">
        <v>23.5</v>
      </c>
      <c r="BCR4" s="26">
        <v>18.8</v>
      </c>
      <c r="BCS4" s="26">
        <v>17.5</v>
      </c>
      <c r="BCT4" s="22">
        <v>20.7</v>
      </c>
      <c r="BCU4" s="26">
        <v>18</v>
      </c>
      <c r="BCV4" s="26">
        <v>17.7</v>
      </c>
      <c r="BCW4" s="26">
        <v>18.5</v>
      </c>
      <c r="BCX4" s="1">
        <v>18.899999999999999</v>
      </c>
      <c r="BCY4" s="26">
        <v>18.7</v>
      </c>
      <c r="BCZ4" s="26">
        <v>18.3</v>
      </c>
      <c r="BDA4" s="22">
        <v>19.5</v>
      </c>
      <c r="BDB4" s="22">
        <v>19.5</v>
      </c>
      <c r="BDC4" s="20">
        <v>20.7</v>
      </c>
      <c r="BDD4" s="25">
        <v>16.78995134730539</v>
      </c>
      <c r="BDE4" s="20">
        <v>21</v>
      </c>
      <c r="BDF4" s="20">
        <v>20.6</v>
      </c>
      <c r="BDG4" s="25">
        <v>17.538454341317365</v>
      </c>
      <c r="BDH4" s="25">
        <v>21.1</v>
      </c>
      <c r="BDI4" s="25">
        <v>21.1</v>
      </c>
      <c r="BDJ4" s="20">
        <v>22.6</v>
      </c>
      <c r="BDK4" s="25">
        <v>21.5</v>
      </c>
      <c r="BDL4" s="25">
        <v>21.7</v>
      </c>
      <c r="BDM4" s="26">
        <v>20.2</v>
      </c>
      <c r="BDN4" s="25">
        <v>21.3</v>
      </c>
      <c r="BDO4" s="26">
        <v>18.399999999999999</v>
      </c>
      <c r="BDP4" s="22">
        <v>18.3</v>
      </c>
      <c r="BDQ4" s="22">
        <v>18.3</v>
      </c>
      <c r="BDR4" s="22">
        <v>20.8</v>
      </c>
      <c r="BDS4" s="22">
        <v>18.2</v>
      </c>
      <c r="BDT4" s="22">
        <v>17.100000000000001</v>
      </c>
      <c r="BDU4" s="22">
        <v>16.399999999999999</v>
      </c>
      <c r="BDV4" s="22">
        <v>16.399999999999999</v>
      </c>
      <c r="BDW4" s="1">
        <v>20.3</v>
      </c>
      <c r="BDX4" s="20">
        <v>19.600000000000001</v>
      </c>
      <c r="BDY4" s="26">
        <v>21</v>
      </c>
      <c r="BDZ4" s="22">
        <v>18.100000000000001</v>
      </c>
      <c r="BEA4" s="26">
        <v>19</v>
      </c>
      <c r="BEB4" s="26">
        <v>19</v>
      </c>
      <c r="BEC4" s="22">
        <v>20.7</v>
      </c>
      <c r="BED4" s="22">
        <v>20.5</v>
      </c>
      <c r="BEE4" s="26">
        <v>22.3</v>
      </c>
      <c r="BEF4" s="26">
        <v>20</v>
      </c>
      <c r="BEG4" s="22">
        <v>20.8</v>
      </c>
    </row>
    <row r="5" spans="1:1489" x14ac:dyDescent="0.25">
      <c r="A5" s="3" t="s">
        <v>15</v>
      </c>
      <c r="B5" s="20">
        <v>8.2000000000000007E-3</v>
      </c>
      <c r="C5" s="20">
        <v>6.4999999999999997E-3</v>
      </c>
      <c r="D5" s="20">
        <v>5.4999999999999997E-3</v>
      </c>
      <c r="E5" s="1">
        <v>0.126</v>
      </c>
      <c r="F5" s="1">
        <v>0.122</v>
      </c>
      <c r="G5" s="21">
        <v>0.01</v>
      </c>
      <c r="H5" s="21">
        <v>0.01</v>
      </c>
      <c r="I5" s="20">
        <v>4.9799999999999997E-2</v>
      </c>
      <c r="J5" s="22">
        <v>0.04</v>
      </c>
      <c r="K5" s="20">
        <v>2.8500000000000001E-2</v>
      </c>
      <c r="L5" s="20">
        <v>4.7399999999999998E-2</v>
      </c>
      <c r="M5" s="22">
        <v>0.04</v>
      </c>
      <c r="N5" s="22">
        <v>4.1000000000000002E-2</v>
      </c>
      <c r="O5" s="20">
        <v>3.8699999999999998E-2</v>
      </c>
      <c r="P5" s="22">
        <v>1.7999999999999999E-2</v>
      </c>
      <c r="Q5" s="27">
        <v>0.08</v>
      </c>
      <c r="R5" s="24">
        <v>4.7E-2</v>
      </c>
      <c r="S5" s="27">
        <v>0.08</v>
      </c>
      <c r="T5" s="27">
        <v>0.08</v>
      </c>
      <c r="U5" s="27">
        <v>0.08</v>
      </c>
      <c r="V5" s="22">
        <v>4.8000000000000001E-2</v>
      </c>
      <c r="W5" s="22">
        <v>4.9000000000000002E-2</v>
      </c>
      <c r="X5" s="22">
        <v>3.7999999999999999E-2</v>
      </c>
      <c r="Y5" s="27">
        <v>0.05</v>
      </c>
      <c r="Z5" s="20">
        <v>3.8300000000000001E-2</v>
      </c>
      <c r="AA5" s="22">
        <v>3.4000000000000002E-2</v>
      </c>
      <c r="AB5" s="27">
        <v>0.04</v>
      </c>
      <c r="AC5" s="27">
        <v>0.03</v>
      </c>
      <c r="AD5" s="27">
        <v>0.03</v>
      </c>
      <c r="AE5" s="20">
        <v>5.4300000000000001E-2</v>
      </c>
      <c r="AF5" s="23">
        <v>5.5E-2</v>
      </c>
      <c r="AG5" s="24">
        <v>2.4E-2</v>
      </c>
      <c r="AH5" s="20">
        <v>6.1699999999999998E-2</v>
      </c>
      <c r="AI5" s="1">
        <v>0.04</v>
      </c>
      <c r="AJ5" s="21">
        <v>0.02</v>
      </c>
      <c r="AK5" s="27">
        <v>0.05</v>
      </c>
      <c r="AL5" s="23">
        <v>5.2999999999999999E-2</v>
      </c>
      <c r="AM5" s="27">
        <v>0.05</v>
      </c>
      <c r="AN5" s="23">
        <v>5.5E-2</v>
      </c>
      <c r="AO5" s="23">
        <v>5.7000000000000002E-2</v>
      </c>
      <c r="AP5" s="20">
        <v>6.8099999999999994E-2</v>
      </c>
      <c r="AQ5" s="22">
        <v>2.3E-2</v>
      </c>
      <c r="AR5" s="22">
        <v>2.5000000000000001E-2</v>
      </c>
      <c r="AS5" s="27">
        <v>0.05</v>
      </c>
      <c r="AT5" s="20">
        <v>5.3800000000000001E-2</v>
      </c>
      <c r="AU5" s="22">
        <v>2.4E-2</v>
      </c>
      <c r="AV5" s="22">
        <v>2.4E-2</v>
      </c>
      <c r="AW5" s="20">
        <v>4.4200000000000003E-2</v>
      </c>
      <c r="AX5" s="20">
        <v>4.5499999999999999E-2</v>
      </c>
      <c r="AY5" s="1">
        <v>1.4E-2</v>
      </c>
      <c r="AZ5" s="1">
        <v>1.2999999999999999E-2</v>
      </c>
      <c r="BA5" s="1">
        <v>6.4000000000000001E-2</v>
      </c>
      <c r="BB5" s="1">
        <v>0.05</v>
      </c>
      <c r="BC5" s="1">
        <v>0.05</v>
      </c>
      <c r="BD5" s="1">
        <v>5.3999999999999999E-2</v>
      </c>
      <c r="BE5" s="27">
        <v>0.03</v>
      </c>
      <c r="BF5" s="27">
        <v>0.17</v>
      </c>
      <c r="BG5" s="23">
        <v>5.8000000000000003E-2</v>
      </c>
      <c r="BH5" s="20">
        <v>4.3999999999999997E-2</v>
      </c>
      <c r="BI5" s="1">
        <v>5.5E-2</v>
      </c>
      <c r="BJ5" s="27">
        <v>0.03</v>
      </c>
      <c r="BK5" s="27">
        <v>7.0000000000000007E-2</v>
      </c>
      <c r="BL5" s="27">
        <v>0.22</v>
      </c>
      <c r="BM5" s="23">
        <v>6.2E-2</v>
      </c>
      <c r="BN5" s="1">
        <v>0.05</v>
      </c>
      <c r="BO5" s="1">
        <v>4.9000000000000002E-2</v>
      </c>
      <c r="BP5" s="1">
        <v>0.01</v>
      </c>
      <c r="BQ5" s="22">
        <v>2.8000000000000001E-2</v>
      </c>
      <c r="BR5" s="22">
        <v>3.9E-2</v>
      </c>
      <c r="BS5" s="27">
        <v>0.03</v>
      </c>
      <c r="BT5" s="23">
        <v>0.15</v>
      </c>
      <c r="BU5" s="23">
        <v>3.2000000000000001E-2</v>
      </c>
      <c r="BV5" s="1">
        <v>0.05</v>
      </c>
      <c r="BW5" s="1">
        <v>3.5000000000000003E-2</v>
      </c>
      <c r="BX5" s="1">
        <v>0.01</v>
      </c>
      <c r="BY5" s="1">
        <v>1.4E-2</v>
      </c>
      <c r="BZ5" s="27">
        <v>0.2</v>
      </c>
      <c r="CA5" s="27">
        <v>0.21</v>
      </c>
      <c r="CB5" s="23">
        <v>0.21</v>
      </c>
      <c r="CC5" s="23">
        <v>0.21</v>
      </c>
      <c r="CD5" s="23">
        <v>2.1999999999999999E-2</v>
      </c>
      <c r="CE5" s="1">
        <v>5.7000000000000002E-2</v>
      </c>
      <c r="CF5" s="1">
        <v>5.6000000000000001E-2</v>
      </c>
      <c r="CG5" s="1">
        <v>6.7000000000000004E-2</v>
      </c>
      <c r="CH5" s="1">
        <v>6.8000000000000005E-2</v>
      </c>
      <c r="CI5" s="1">
        <v>6.7000000000000004E-2</v>
      </c>
      <c r="CJ5" s="1">
        <v>6.5000000000000002E-2</v>
      </c>
      <c r="CK5" s="1">
        <v>6.5000000000000002E-2</v>
      </c>
      <c r="CL5" s="1">
        <v>6.3E-2</v>
      </c>
      <c r="CM5" s="1">
        <v>6.6000000000000003E-2</v>
      </c>
      <c r="CN5" s="1">
        <v>6.5000000000000002E-2</v>
      </c>
      <c r="CO5" s="1">
        <v>5.7000000000000002E-2</v>
      </c>
      <c r="CP5" s="27">
        <v>0.21</v>
      </c>
      <c r="CQ5" s="23">
        <v>1.2E-2</v>
      </c>
      <c r="CR5" s="1">
        <v>3.6999999999999998E-2</v>
      </c>
      <c r="CS5" s="1">
        <v>3.7999999999999999E-2</v>
      </c>
      <c r="CT5" s="1">
        <v>4.2999999999999997E-2</v>
      </c>
      <c r="CU5" s="1">
        <v>3.7999999999999999E-2</v>
      </c>
      <c r="CV5" s="1">
        <v>6.0999999999999999E-2</v>
      </c>
      <c r="CW5" s="1">
        <v>5.6000000000000001E-2</v>
      </c>
      <c r="CX5" s="1">
        <v>6.2E-2</v>
      </c>
      <c r="CY5" s="1">
        <v>5.6000000000000001E-2</v>
      </c>
      <c r="CZ5" s="22">
        <v>8.2000000000000003E-2</v>
      </c>
      <c r="DA5" s="1">
        <v>0.01</v>
      </c>
      <c r="DB5" s="1">
        <v>4.4999999999999998E-2</v>
      </c>
      <c r="DC5" s="1">
        <v>6.0999999999999999E-2</v>
      </c>
      <c r="DD5" s="22">
        <v>0.08</v>
      </c>
      <c r="DE5" s="27">
        <v>0.09</v>
      </c>
      <c r="DF5" s="27">
        <v>0.22</v>
      </c>
      <c r="DG5" s="23">
        <v>2.1999999999999999E-2</v>
      </c>
      <c r="DH5" s="20">
        <v>3.32E-2</v>
      </c>
      <c r="DI5" s="1">
        <v>4.2999999999999997E-2</v>
      </c>
      <c r="DJ5" s="22">
        <v>8.3000000000000004E-2</v>
      </c>
      <c r="DK5" s="24">
        <v>8.4000000000000005E-2</v>
      </c>
      <c r="DL5" s="27">
        <v>0.03</v>
      </c>
      <c r="DM5" s="27">
        <v>0.03</v>
      </c>
      <c r="DN5" s="1">
        <v>4.1000000000000002E-2</v>
      </c>
      <c r="DO5" s="1">
        <v>4.2999999999999997E-2</v>
      </c>
      <c r="DP5" s="1">
        <v>4.2000000000000003E-2</v>
      </c>
      <c r="DQ5" s="1">
        <v>4.3999999999999997E-2</v>
      </c>
      <c r="DR5" s="1">
        <v>5.0999999999999997E-2</v>
      </c>
      <c r="DS5" s="1">
        <v>6.4000000000000001E-2</v>
      </c>
      <c r="DT5" s="1">
        <v>6.8000000000000005E-2</v>
      </c>
      <c r="DU5" s="1">
        <v>6.6000000000000003E-2</v>
      </c>
      <c r="DV5" s="22">
        <v>8.6999999999999994E-2</v>
      </c>
      <c r="DW5" s="22">
        <v>8.5000000000000006E-2</v>
      </c>
      <c r="DX5" s="22">
        <v>8.5999999999999993E-2</v>
      </c>
      <c r="DY5" s="1">
        <v>4.1000000000000002E-2</v>
      </c>
      <c r="DZ5" s="1">
        <v>4.2999999999999997E-2</v>
      </c>
      <c r="EA5" s="1">
        <v>4.1000000000000002E-2</v>
      </c>
      <c r="EB5" s="1">
        <v>6.7000000000000004E-2</v>
      </c>
      <c r="EC5" s="22">
        <v>8.5000000000000006E-2</v>
      </c>
      <c r="ED5" s="22">
        <v>8.5000000000000006E-2</v>
      </c>
      <c r="EE5" s="23">
        <v>0.16</v>
      </c>
      <c r="EF5" s="23">
        <v>5.7000000000000002E-2</v>
      </c>
      <c r="EG5" s="1">
        <v>0.159</v>
      </c>
      <c r="EH5" s="1">
        <v>0.104</v>
      </c>
      <c r="EI5" s="1">
        <v>6.8000000000000005E-2</v>
      </c>
      <c r="EJ5" s="27">
        <v>0.04</v>
      </c>
      <c r="EK5" s="23">
        <v>0.19</v>
      </c>
      <c r="EL5" s="23">
        <v>0.18</v>
      </c>
      <c r="EM5" s="23">
        <v>0.01</v>
      </c>
      <c r="EN5" s="1">
        <v>0.01</v>
      </c>
      <c r="EO5" s="1">
        <v>4.7E-2</v>
      </c>
      <c r="EP5" s="1">
        <v>4.3999999999999997E-2</v>
      </c>
      <c r="EQ5" s="1">
        <v>0.16</v>
      </c>
      <c r="ER5" s="1">
        <v>0.161</v>
      </c>
      <c r="ES5" s="23">
        <v>6.0999999999999999E-2</v>
      </c>
      <c r="ET5" s="1">
        <v>0.151</v>
      </c>
      <c r="EU5" s="1">
        <v>0.158</v>
      </c>
      <c r="EV5" s="1">
        <v>0.157</v>
      </c>
      <c r="EW5" s="1">
        <v>0.153</v>
      </c>
      <c r="EX5" s="1">
        <v>1.2999999999999999E-2</v>
      </c>
      <c r="EY5" s="1">
        <v>1.4E-2</v>
      </c>
      <c r="EZ5" s="24">
        <v>9.1999999999999998E-2</v>
      </c>
      <c r="FA5" s="27">
        <v>0.04</v>
      </c>
      <c r="FB5" s="20">
        <v>5.0299999999999997E-2</v>
      </c>
      <c r="FC5" s="20">
        <v>4.2599999999999999E-2</v>
      </c>
      <c r="FD5" s="1">
        <v>0.14799999999999999</v>
      </c>
      <c r="FE5" s="1">
        <v>0.18</v>
      </c>
      <c r="FF5" s="1">
        <v>1.2999999999999999E-2</v>
      </c>
      <c r="FG5" s="1">
        <v>1.2E-2</v>
      </c>
      <c r="FH5" s="1">
        <v>1.2999999999999999E-2</v>
      </c>
      <c r="FI5" s="1">
        <v>0.05</v>
      </c>
      <c r="FJ5" s="22">
        <v>9.1999999999999998E-2</v>
      </c>
      <c r="FK5" s="20">
        <v>3.9699999999999999E-2</v>
      </c>
      <c r="FL5" s="1">
        <v>4.3999999999999997E-2</v>
      </c>
      <c r="FM5" s="22">
        <v>9.2999999999999999E-2</v>
      </c>
      <c r="FN5" s="23">
        <v>2.1999999999999999E-2</v>
      </c>
      <c r="FO5" s="1">
        <v>0.02</v>
      </c>
      <c r="FP5" s="20">
        <v>5.57E-2</v>
      </c>
      <c r="FQ5" s="20">
        <v>0.16889999999999999</v>
      </c>
      <c r="FR5" s="27">
        <v>0.05</v>
      </c>
      <c r="FS5" s="20">
        <v>0.1734</v>
      </c>
      <c r="FT5" s="20">
        <v>7.9000000000000008E-3</v>
      </c>
      <c r="FU5" s="27">
        <v>0.04</v>
      </c>
      <c r="FV5" s="1">
        <v>0.01</v>
      </c>
      <c r="FW5" s="1">
        <v>0.02</v>
      </c>
      <c r="FX5" s="20">
        <v>2.7000000000000001E-3</v>
      </c>
      <c r="FY5" s="20">
        <v>7.6E-3</v>
      </c>
      <c r="FZ5" s="20">
        <v>6.8999999999999999E-3</v>
      </c>
      <c r="GA5" s="1">
        <v>0.01</v>
      </c>
      <c r="GB5" s="1">
        <v>0.06</v>
      </c>
      <c r="GC5" s="1">
        <v>0.06</v>
      </c>
      <c r="GD5" s="1">
        <v>0.06</v>
      </c>
      <c r="GE5" s="1">
        <v>5.3999999999999999E-2</v>
      </c>
      <c r="GF5" s="1">
        <v>6.2E-2</v>
      </c>
      <c r="GG5" s="27">
        <v>0.04</v>
      </c>
      <c r="GH5" s="1">
        <v>0.01</v>
      </c>
      <c r="GI5" s="1">
        <v>1.0999999999999999E-2</v>
      </c>
      <c r="GJ5" s="1">
        <v>1.2E-2</v>
      </c>
      <c r="GK5" s="1">
        <v>6.0999999999999999E-2</v>
      </c>
      <c r="GL5" s="1">
        <v>5.8999999999999997E-2</v>
      </c>
      <c r="GM5" s="1">
        <v>5.8000000000000003E-2</v>
      </c>
      <c r="GN5" s="1">
        <v>0.06</v>
      </c>
      <c r="GO5" s="1">
        <v>5.8999999999999997E-2</v>
      </c>
      <c r="GP5" s="1">
        <v>0.06</v>
      </c>
      <c r="GQ5" s="1">
        <v>0.06</v>
      </c>
      <c r="GR5" s="1">
        <v>0.06</v>
      </c>
      <c r="GS5" s="23">
        <v>0.17</v>
      </c>
      <c r="GT5" s="23">
        <v>6.7000000000000004E-2</v>
      </c>
      <c r="GU5" s="1">
        <v>6.3E-2</v>
      </c>
      <c r="GV5" s="1">
        <v>5.8000000000000003E-2</v>
      </c>
      <c r="GW5" s="27">
        <v>7.0000000000000007E-2</v>
      </c>
      <c r="GX5" s="23">
        <v>6.4000000000000001E-2</v>
      </c>
      <c r="GY5" s="23">
        <v>4.7E-2</v>
      </c>
      <c r="GZ5" s="23">
        <v>4.5999999999999999E-2</v>
      </c>
      <c r="HA5" s="23">
        <v>6.0999999999999999E-2</v>
      </c>
      <c r="HB5" s="20">
        <v>4.1700000000000001E-2</v>
      </c>
      <c r="HC5" s="23">
        <v>4.7E-2</v>
      </c>
      <c r="HD5" s="23">
        <v>4.3999999999999997E-2</v>
      </c>
      <c r="HE5" s="20">
        <v>1.06E-2</v>
      </c>
      <c r="HF5" s="20">
        <v>6.7000000000000002E-3</v>
      </c>
      <c r="HG5" s="27">
        <v>7.0000000000000007E-2</v>
      </c>
      <c r="HH5" s="23">
        <v>6.8000000000000005E-2</v>
      </c>
      <c r="HI5" s="1">
        <v>1.7999999999999999E-2</v>
      </c>
      <c r="HJ5" s="1">
        <v>2E-3</v>
      </c>
      <c r="HK5" s="1">
        <v>2.1000000000000001E-2</v>
      </c>
      <c r="HL5" s="1">
        <v>1.7999999999999999E-2</v>
      </c>
      <c r="HM5" s="24">
        <v>1.4999999999999999E-2</v>
      </c>
      <c r="HN5" s="27">
        <v>0.08</v>
      </c>
      <c r="HO5" s="27">
        <v>0.06</v>
      </c>
      <c r="HP5" s="27">
        <v>0.04</v>
      </c>
      <c r="HQ5" s="23">
        <v>0.18</v>
      </c>
      <c r="HR5" s="23">
        <v>1.4E-2</v>
      </c>
      <c r="HS5" s="1">
        <v>0.02</v>
      </c>
      <c r="HT5" s="1">
        <v>4.4999999999999998E-2</v>
      </c>
      <c r="HU5" s="1">
        <v>0.04</v>
      </c>
      <c r="HV5" s="1">
        <v>4.7E-2</v>
      </c>
      <c r="HW5" s="1">
        <v>0.02</v>
      </c>
      <c r="HX5" s="1">
        <v>0.02</v>
      </c>
      <c r="HY5" s="1">
        <v>2.1000000000000001E-2</v>
      </c>
      <c r="HZ5" s="1">
        <v>0.02</v>
      </c>
      <c r="IA5" s="20">
        <v>0.154</v>
      </c>
      <c r="IB5" s="20">
        <v>0.17599999999999999</v>
      </c>
      <c r="IC5" s="1">
        <v>5.3999999999999999E-2</v>
      </c>
      <c r="ID5" s="1">
        <v>2.5000000000000001E-2</v>
      </c>
      <c r="IE5" s="1">
        <v>7.6999999999999999E-2</v>
      </c>
      <c r="IF5" s="1">
        <v>0.15</v>
      </c>
      <c r="IG5" s="1">
        <v>0.152</v>
      </c>
      <c r="IH5" s="1">
        <v>0.14299999999999999</v>
      </c>
      <c r="II5" s="1">
        <v>0.13900000000000001</v>
      </c>
      <c r="IJ5" s="27">
        <v>0.08</v>
      </c>
      <c r="IK5" s="27">
        <v>0.04</v>
      </c>
      <c r="IL5" s="23">
        <v>0.16</v>
      </c>
      <c r="IM5" s="1">
        <v>2.8000000000000001E-2</v>
      </c>
      <c r="IN5" s="1">
        <v>0.16</v>
      </c>
      <c r="IO5" s="1">
        <v>0.159</v>
      </c>
      <c r="IP5" s="1">
        <v>0.16</v>
      </c>
      <c r="IQ5" s="1">
        <v>0.16</v>
      </c>
      <c r="IR5" s="1">
        <v>0.16</v>
      </c>
      <c r="IS5" s="1">
        <v>0.16</v>
      </c>
      <c r="IT5" s="1">
        <v>0.15</v>
      </c>
      <c r="IU5" s="1">
        <v>0.15</v>
      </c>
      <c r="IV5" s="1">
        <v>0.159</v>
      </c>
      <c r="IW5" s="1">
        <v>0.16</v>
      </c>
      <c r="IX5" s="1">
        <v>0.156</v>
      </c>
      <c r="IY5" s="22">
        <v>1.6E-2</v>
      </c>
      <c r="IZ5" s="23">
        <v>5.6000000000000001E-2</v>
      </c>
      <c r="JA5" s="23">
        <v>0.11</v>
      </c>
      <c r="JB5" s="1">
        <v>0.03</v>
      </c>
      <c r="JC5" s="1">
        <v>2.8000000000000001E-2</v>
      </c>
      <c r="JD5" s="27">
        <v>0.06</v>
      </c>
      <c r="JE5" s="23">
        <v>5.8000000000000003E-2</v>
      </c>
      <c r="JF5" s="23">
        <v>5.5E-2</v>
      </c>
      <c r="JG5" s="1">
        <v>3.5000000000000003E-2</v>
      </c>
      <c r="JH5" s="1">
        <v>3.4000000000000002E-2</v>
      </c>
      <c r="JI5" s="1">
        <v>3.3000000000000002E-2</v>
      </c>
      <c r="JJ5" s="22">
        <v>9.2999999999999999E-2</v>
      </c>
      <c r="JK5" s="23">
        <v>0.05</v>
      </c>
      <c r="JL5" s="23">
        <v>4.9000000000000002E-2</v>
      </c>
      <c r="JM5" s="1">
        <v>3.5000000000000003E-2</v>
      </c>
      <c r="JN5" s="22">
        <v>3.5000000000000003E-2</v>
      </c>
      <c r="JO5" s="22">
        <v>3.5999999999999997E-2</v>
      </c>
      <c r="JP5" s="22">
        <v>0.04</v>
      </c>
      <c r="JQ5" s="27">
        <v>7.0000000000000007E-2</v>
      </c>
      <c r="JR5" s="27">
        <v>7.0000000000000007E-2</v>
      </c>
      <c r="JS5" s="27">
        <v>7.0000000000000007E-2</v>
      </c>
      <c r="JT5" s="27">
        <v>0.05</v>
      </c>
      <c r="JU5" s="23">
        <v>6.0999999999999999E-2</v>
      </c>
      <c r="JV5" s="20">
        <v>0.16200000000000001</v>
      </c>
      <c r="JW5" s="1">
        <v>1.4999999999999999E-2</v>
      </c>
      <c r="JX5" s="1">
        <v>1.4999999999999999E-2</v>
      </c>
      <c r="JY5" s="1">
        <v>5.6000000000000001E-2</v>
      </c>
      <c r="JZ5" s="22">
        <v>0.04</v>
      </c>
      <c r="KA5" s="27">
        <v>7.0000000000000007E-2</v>
      </c>
      <c r="KB5" s="27">
        <v>0.05</v>
      </c>
      <c r="KC5" s="23">
        <v>0.15</v>
      </c>
      <c r="KD5" s="23">
        <v>0.05</v>
      </c>
      <c r="KE5" s="1">
        <v>1.4E-2</v>
      </c>
      <c r="KF5" s="1">
        <v>1.4E-2</v>
      </c>
      <c r="KG5" s="1">
        <v>1.2E-2</v>
      </c>
      <c r="KH5" s="1">
        <v>1.6E-2</v>
      </c>
      <c r="KI5" s="1">
        <v>4.2000000000000003E-2</v>
      </c>
      <c r="KJ5" s="22">
        <v>4.3999999999999997E-2</v>
      </c>
      <c r="KK5" s="27">
        <v>0.03</v>
      </c>
      <c r="KL5" s="27">
        <v>7.0000000000000007E-2</v>
      </c>
      <c r="KM5" s="23">
        <v>0.14000000000000001</v>
      </c>
      <c r="KN5" s="23">
        <v>0.15</v>
      </c>
      <c r="KO5" s="23">
        <v>0.15</v>
      </c>
      <c r="KP5" s="23">
        <v>0.14000000000000001</v>
      </c>
      <c r="KQ5" s="23">
        <v>0.14000000000000001</v>
      </c>
      <c r="KR5" s="20">
        <v>6.8999999999999999E-3</v>
      </c>
      <c r="KS5" s="1">
        <v>5.8999999999999997E-2</v>
      </c>
      <c r="KT5" s="1">
        <v>9.8000000000000004E-2</v>
      </c>
      <c r="KU5" s="1">
        <v>0.105</v>
      </c>
      <c r="KV5" s="24">
        <v>7.1999999999999995E-2</v>
      </c>
      <c r="KW5" s="27">
        <v>0.06</v>
      </c>
      <c r="KX5" s="27">
        <v>0.03</v>
      </c>
      <c r="KY5" s="27">
        <v>0.04</v>
      </c>
      <c r="KZ5" s="23">
        <v>0.14000000000000001</v>
      </c>
      <c r="LA5" s="23">
        <v>0.14000000000000001</v>
      </c>
      <c r="LB5" s="23">
        <v>4.9000000000000002E-2</v>
      </c>
      <c r="LC5" s="23">
        <v>6.4000000000000001E-2</v>
      </c>
      <c r="LD5" s="1">
        <v>0.01</v>
      </c>
      <c r="LE5" s="20">
        <v>0.10979999999999999</v>
      </c>
      <c r="LF5" s="20">
        <v>1.1900000000000001E-2</v>
      </c>
      <c r="LG5" s="1">
        <v>1.2E-2</v>
      </c>
      <c r="LH5" s="27">
        <v>7.0000000000000007E-2</v>
      </c>
      <c r="LI5" s="27">
        <v>0.04</v>
      </c>
      <c r="LJ5" s="23">
        <v>0.12</v>
      </c>
      <c r="LK5" s="23">
        <v>7.5999999999999998E-2</v>
      </c>
      <c r="LL5" s="1">
        <v>0.02</v>
      </c>
      <c r="LM5" s="1">
        <v>8.9999999999999993E-3</v>
      </c>
      <c r="LN5" s="1">
        <v>1.0999999999999999E-2</v>
      </c>
      <c r="LO5" s="1">
        <v>0.01</v>
      </c>
      <c r="LP5" s="1">
        <v>1.6E-2</v>
      </c>
      <c r="LQ5" s="1">
        <v>1.4E-2</v>
      </c>
      <c r="LR5" s="1">
        <v>5.8999999999999997E-2</v>
      </c>
      <c r="LS5" s="23">
        <v>6.7000000000000004E-2</v>
      </c>
      <c r="LT5" s="23">
        <v>0.14000000000000001</v>
      </c>
      <c r="LU5" s="20">
        <v>1.41E-2</v>
      </c>
      <c r="LV5" s="20">
        <v>4.4200000000000003E-2</v>
      </c>
      <c r="LW5" s="1">
        <v>8.2000000000000003E-2</v>
      </c>
      <c r="LX5" s="1">
        <v>1.0999999999999999E-2</v>
      </c>
      <c r="LY5" s="1">
        <v>0.01</v>
      </c>
      <c r="LZ5" s="1">
        <v>3.7999999999999999E-2</v>
      </c>
      <c r="MA5" s="1">
        <v>5.0999999999999997E-2</v>
      </c>
      <c r="MB5" s="24">
        <v>0.11600000000000001</v>
      </c>
      <c r="MC5" s="23">
        <v>0.1</v>
      </c>
      <c r="MD5" s="23">
        <v>7.9000000000000001E-2</v>
      </c>
      <c r="ME5" s="24">
        <v>3.7999999999999999E-2</v>
      </c>
      <c r="MF5" s="22">
        <v>0.14000000000000001</v>
      </c>
      <c r="MG5" s="23">
        <v>5.8999999999999997E-2</v>
      </c>
      <c r="MH5" s="23">
        <v>6.0999999999999999E-2</v>
      </c>
      <c r="MI5" s="1">
        <v>1.2999999999999999E-2</v>
      </c>
      <c r="MJ5" s="1">
        <v>0.13800000000000001</v>
      </c>
      <c r="MK5" s="22">
        <v>0.17100000000000001</v>
      </c>
      <c r="ML5" s="22">
        <v>0.17100000000000001</v>
      </c>
      <c r="MM5" s="22">
        <v>0.16900000000000001</v>
      </c>
      <c r="MN5" s="22">
        <v>0.17</v>
      </c>
      <c r="MO5" s="22">
        <v>0.14000000000000001</v>
      </c>
      <c r="MP5" s="22">
        <v>0.13900000000000001</v>
      </c>
      <c r="MQ5" s="27">
        <v>0.03</v>
      </c>
      <c r="MR5" s="27">
        <v>0.03</v>
      </c>
      <c r="MS5" s="27">
        <v>0.05</v>
      </c>
      <c r="MT5" s="23">
        <v>5.3999999999999999E-2</v>
      </c>
      <c r="MU5" s="20">
        <v>1.7100000000000001E-2</v>
      </c>
      <c r="MV5" s="1">
        <v>5.8999999999999997E-2</v>
      </c>
      <c r="MW5" s="1">
        <v>6.2E-2</v>
      </c>
      <c r="MX5" s="1">
        <v>5.8000000000000003E-2</v>
      </c>
      <c r="MY5" s="1">
        <v>3.9E-2</v>
      </c>
      <c r="MZ5" s="1">
        <v>3.7999999999999999E-2</v>
      </c>
      <c r="NA5" s="24">
        <v>0.04</v>
      </c>
      <c r="NB5" s="22">
        <v>4.5999999999999999E-2</v>
      </c>
      <c r="NC5" s="22">
        <v>0.158</v>
      </c>
      <c r="ND5" s="24">
        <v>0.13900000000000001</v>
      </c>
      <c r="NE5" s="23">
        <v>0.14000000000000001</v>
      </c>
      <c r="NF5" s="1">
        <v>6.7000000000000004E-2</v>
      </c>
      <c r="NG5" s="1">
        <v>5.7000000000000002E-2</v>
      </c>
      <c r="NH5" s="22">
        <v>0.17</v>
      </c>
      <c r="NI5" s="23">
        <v>5.7000000000000002E-2</v>
      </c>
      <c r="NJ5" s="1">
        <v>0.01</v>
      </c>
      <c r="NK5" s="1">
        <v>7.6999999999999999E-2</v>
      </c>
      <c r="NL5" s="1">
        <v>1.2999999999999999E-2</v>
      </c>
      <c r="NM5" s="22">
        <v>0.17799999999999999</v>
      </c>
      <c r="NN5" s="24">
        <v>0.14799999999999999</v>
      </c>
      <c r="NO5" s="27">
        <v>7.0000000000000007E-2</v>
      </c>
      <c r="NP5" s="27">
        <v>0.04</v>
      </c>
      <c r="NQ5" s="27">
        <v>0.04</v>
      </c>
      <c r="NR5" s="20">
        <v>2.2800000000000001E-2</v>
      </c>
      <c r="NS5" s="20">
        <v>0.152</v>
      </c>
      <c r="NT5" s="1">
        <v>0.01</v>
      </c>
      <c r="NU5" s="1">
        <v>1.4E-2</v>
      </c>
      <c r="NV5" s="1">
        <v>6.4000000000000001E-2</v>
      </c>
      <c r="NW5" s="22">
        <v>0.17499999999999999</v>
      </c>
      <c r="NX5" s="22">
        <v>0.17299999999999999</v>
      </c>
      <c r="NY5" s="22">
        <v>0.16200000000000001</v>
      </c>
      <c r="NZ5" s="22">
        <v>0.16300000000000001</v>
      </c>
      <c r="OA5" s="22">
        <v>0.17499999999999999</v>
      </c>
      <c r="OB5" s="22">
        <v>0.16400000000000001</v>
      </c>
      <c r="OC5" s="22">
        <v>0.14399999999999999</v>
      </c>
      <c r="OD5" s="22">
        <v>0.16400000000000001</v>
      </c>
      <c r="OE5" s="22">
        <v>0.15</v>
      </c>
      <c r="OF5" s="21">
        <v>0.04</v>
      </c>
      <c r="OG5" s="1">
        <v>0.01</v>
      </c>
      <c r="OH5" s="1">
        <v>0.01</v>
      </c>
      <c r="OI5" s="1">
        <v>0.01</v>
      </c>
      <c r="OJ5" s="1">
        <v>7.0000000000000001E-3</v>
      </c>
      <c r="OK5" s="1">
        <v>0.01</v>
      </c>
      <c r="OL5" s="1">
        <v>0.01</v>
      </c>
      <c r="OM5" s="1">
        <v>0.01</v>
      </c>
      <c r="ON5" s="1">
        <v>0.01</v>
      </c>
      <c r="OO5" s="1">
        <v>0.17100000000000001</v>
      </c>
      <c r="OP5" s="1">
        <v>0.17199999999999999</v>
      </c>
      <c r="OQ5" s="1">
        <v>0.182</v>
      </c>
      <c r="OR5" s="1">
        <v>0.18099999999999999</v>
      </c>
      <c r="OS5" s="1">
        <v>9.8000000000000004E-2</v>
      </c>
      <c r="OT5" s="22">
        <v>4.5999999999999999E-2</v>
      </c>
      <c r="OU5" s="22">
        <v>0.14199999999999999</v>
      </c>
      <c r="OV5" s="22">
        <v>0.14299999999999999</v>
      </c>
      <c r="OW5" s="22">
        <v>0.14199999999999999</v>
      </c>
      <c r="OX5" s="27">
        <v>0.08</v>
      </c>
      <c r="OY5" s="27">
        <v>0.03</v>
      </c>
      <c r="OZ5" s="20">
        <v>0.14899999999999999</v>
      </c>
      <c r="PA5" s="21">
        <v>0.05</v>
      </c>
      <c r="PB5" s="1">
        <v>0.13300000000000001</v>
      </c>
      <c r="PC5" s="1">
        <v>2.5999999999999999E-2</v>
      </c>
      <c r="PD5" s="1">
        <v>0.13700000000000001</v>
      </c>
      <c r="PE5" s="1">
        <v>2.5999999999999999E-2</v>
      </c>
      <c r="PF5" s="1">
        <v>0.13700000000000001</v>
      </c>
      <c r="PG5" s="1">
        <v>0.184</v>
      </c>
      <c r="PH5" s="1">
        <v>0.17899999999999999</v>
      </c>
      <c r="PI5" s="1">
        <v>0.06</v>
      </c>
      <c r="PJ5" s="1">
        <v>0.02</v>
      </c>
      <c r="PK5" s="1">
        <v>4.4999999999999998E-2</v>
      </c>
      <c r="PL5" s="1">
        <v>0.13600000000000001</v>
      </c>
      <c r="PM5" s="22">
        <v>0.14599999999999999</v>
      </c>
      <c r="PN5" s="22">
        <v>0.17299999999999999</v>
      </c>
      <c r="PO5" s="22">
        <v>0.14299999999999999</v>
      </c>
      <c r="PP5" s="24">
        <v>0.13700000000000001</v>
      </c>
      <c r="PQ5" s="27">
        <v>0.04</v>
      </c>
      <c r="PR5" s="23">
        <v>6.4000000000000001E-2</v>
      </c>
      <c r="PS5" s="23">
        <v>7.2999999999999995E-2</v>
      </c>
      <c r="PT5" s="1">
        <v>0.02</v>
      </c>
      <c r="PU5" s="20">
        <v>0.121</v>
      </c>
      <c r="PV5" s="20">
        <v>0.14799999999999999</v>
      </c>
      <c r="PW5" s="20">
        <v>4.9399999999999999E-2</v>
      </c>
      <c r="PX5" s="1">
        <v>2.8000000000000001E-2</v>
      </c>
      <c r="PY5" s="1">
        <v>0.129</v>
      </c>
      <c r="PZ5" s="1">
        <v>0.128</v>
      </c>
      <c r="QA5" s="1">
        <v>1.6E-2</v>
      </c>
      <c r="QB5" s="1">
        <v>0.16400000000000001</v>
      </c>
      <c r="QC5" s="1">
        <v>0.13600000000000001</v>
      </c>
      <c r="QD5" s="22">
        <v>0.13900000000000001</v>
      </c>
      <c r="QE5" s="27">
        <v>0.08</v>
      </c>
      <c r="QF5" s="27">
        <v>0.04</v>
      </c>
      <c r="QG5" s="27">
        <v>0.04</v>
      </c>
      <c r="QH5" s="23">
        <v>0.05</v>
      </c>
      <c r="QI5" s="1">
        <v>0.04</v>
      </c>
      <c r="QJ5" s="1">
        <v>0.03</v>
      </c>
      <c r="QK5" s="1">
        <v>7.3999999999999996E-2</v>
      </c>
      <c r="QL5" s="1">
        <v>4.7E-2</v>
      </c>
      <c r="QM5" s="1">
        <v>1.7399999999999999E-2</v>
      </c>
      <c r="QN5" s="1">
        <v>0.129</v>
      </c>
      <c r="QO5" s="1">
        <v>0.16300000000000001</v>
      </c>
      <c r="QP5" s="1">
        <v>0.129</v>
      </c>
      <c r="QQ5" s="22">
        <v>0.14199999999999999</v>
      </c>
      <c r="QR5" s="27">
        <v>0.06</v>
      </c>
      <c r="QS5" s="27">
        <v>0.04</v>
      </c>
      <c r="QT5" s="23">
        <v>0.14000000000000001</v>
      </c>
      <c r="QU5" s="20">
        <v>0.06</v>
      </c>
      <c r="QV5" s="1">
        <v>1.7999999999999999E-2</v>
      </c>
      <c r="QW5" s="1">
        <v>0.16400000000000001</v>
      </c>
      <c r="QX5" s="1">
        <v>7.0000000000000007E-2</v>
      </c>
      <c r="QY5" s="1">
        <v>1.7999999999999999E-2</v>
      </c>
      <c r="QZ5" s="1">
        <v>6.9000000000000006E-2</v>
      </c>
      <c r="RA5" s="1">
        <v>0.17899999999999999</v>
      </c>
      <c r="RB5" s="1">
        <v>0.05</v>
      </c>
      <c r="RC5" s="24">
        <v>8.8999999999999996E-2</v>
      </c>
      <c r="RD5" s="27">
        <v>0.09</v>
      </c>
      <c r="RE5" s="27">
        <v>0.06</v>
      </c>
      <c r="RF5" s="23">
        <v>0.12</v>
      </c>
      <c r="RG5" s="1">
        <v>9.2999999999999999E-2</v>
      </c>
      <c r="RH5" s="1">
        <v>9.6000000000000002E-2</v>
      </c>
      <c r="RI5" s="1">
        <v>9.0999999999999998E-2</v>
      </c>
      <c r="RJ5" s="1">
        <v>9.0999999999999998E-2</v>
      </c>
      <c r="RK5" s="1">
        <v>9.6000000000000002E-2</v>
      </c>
      <c r="RL5" s="1">
        <v>0.10199999999999999</v>
      </c>
      <c r="RM5" s="1">
        <v>0.17799999999999999</v>
      </c>
      <c r="RN5" s="1">
        <v>4.9000000000000002E-2</v>
      </c>
      <c r="RO5" s="1">
        <v>4.2000000000000003E-2</v>
      </c>
      <c r="RP5" s="1">
        <v>3.1E-2</v>
      </c>
      <c r="RQ5" s="1">
        <v>7.0999999999999994E-2</v>
      </c>
      <c r="RR5" s="1">
        <v>4.9000000000000002E-2</v>
      </c>
      <c r="RS5" s="27">
        <v>0.08</v>
      </c>
      <c r="RT5" s="23">
        <v>0.14000000000000001</v>
      </c>
      <c r="RU5" s="23">
        <v>7.3999999999999996E-2</v>
      </c>
      <c r="RV5" s="20">
        <v>0.13980000000000001</v>
      </c>
      <c r="RW5" s="1">
        <v>9.2999999999999999E-2</v>
      </c>
      <c r="RX5" s="1">
        <v>9.0999999999999998E-2</v>
      </c>
      <c r="RY5" s="1">
        <v>0.01</v>
      </c>
      <c r="RZ5" s="1">
        <v>8.5999999999999993E-2</v>
      </c>
      <c r="SA5" s="1">
        <v>0.10199999999999999</v>
      </c>
      <c r="SB5" s="1">
        <v>0.04</v>
      </c>
      <c r="SC5" s="1">
        <v>6.8000000000000005E-2</v>
      </c>
      <c r="SD5" s="1">
        <v>0.01</v>
      </c>
      <c r="SE5" s="1">
        <v>0.01</v>
      </c>
      <c r="SF5" s="1">
        <v>0.01</v>
      </c>
      <c r="SG5" s="1">
        <v>2.3E-2</v>
      </c>
      <c r="SH5" s="1">
        <v>0.14699999999999999</v>
      </c>
      <c r="SI5" s="27">
        <v>0.08</v>
      </c>
      <c r="SJ5" s="23">
        <v>7.0000000000000007E-2</v>
      </c>
      <c r="SK5" s="23">
        <v>0.13</v>
      </c>
      <c r="SL5" s="23">
        <v>0.14000000000000001</v>
      </c>
      <c r="SM5" s="23">
        <v>0.14000000000000001</v>
      </c>
      <c r="SN5" s="1">
        <v>0.03</v>
      </c>
      <c r="SO5" s="1">
        <v>1.0999999999999999E-2</v>
      </c>
      <c r="SP5" s="1">
        <v>1.0999999999999999E-2</v>
      </c>
      <c r="SQ5" s="1">
        <v>0.13600000000000001</v>
      </c>
      <c r="SR5" s="22">
        <v>0.14499999999999999</v>
      </c>
      <c r="SS5" s="23">
        <v>7.1999999999999995E-2</v>
      </c>
      <c r="ST5" s="23">
        <v>5.6000000000000001E-2</v>
      </c>
      <c r="SU5" s="23">
        <v>0.05</v>
      </c>
      <c r="SV5" s="20">
        <v>0.17399999999999999</v>
      </c>
      <c r="SW5" s="1">
        <v>5.6000000000000001E-2</v>
      </c>
      <c r="SX5" s="1">
        <v>2.5000000000000001E-2</v>
      </c>
      <c r="SY5" s="1">
        <v>0.05</v>
      </c>
      <c r="SZ5" s="1">
        <v>2.1999999999999999E-2</v>
      </c>
      <c r="TA5" s="1">
        <v>0.14899999999999999</v>
      </c>
      <c r="TB5" s="23">
        <v>6.6000000000000003E-2</v>
      </c>
      <c r="TC5" s="23">
        <v>5.6000000000000001E-2</v>
      </c>
      <c r="TD5" s="23">
        <v>5.0999999999999997E-2</v>
      </c>
      <c r="TE5" s="23">
        <v>5.1999999999999998E-2</v>
      </c>
      <c r="TF5" s="1">
        <v>0.14799999999999999</v>
      </c>
      <c r="TG5" s="1">
        <v>4.8000000000000001E-2</v>
      </c>
      <c r="TH5" s="1">
        <v>2.5000000000000001E-2</v>
      </c>
      <c r="TI5" s="1">
        <v>0.16200000000000001</v>
      </c>
      <c r="TJ5" s="1">
        <v>4.7E-2</v>
      </c>
      <c r="TK5" s="1">
        <v>4.8000000000000001E-2</v>
      </c>
      <c r="TL5" s="1">
        <v>4.7E-2</v>
      </c>
      <c r="TM5" s="1">
        <v>0.151</v>
      </c>
      <c r="TN5" s="1">
        <v>1.2999999999999999E-2</v>
      </c>
      <c r="TO5" s="1">
        <v>0.01</v>
      </c>
      <c r="TP5" s="1">
        <v>0.161</v>
      </c>
      <c r="TQ5" s="22">
        <v>4.9000000000000002E-2</v>
      </c>
      <c r="TR5" s="24">
        <v>0.11</v>
      </c>
      <c r="TS5" s="23">
        <v>0.14000000000000001</v>
      </c>
      <c r="TT5" s="20">
        <v>3.8100000000000002E-2</v>
      </c>
      <c r="TU5" s="1">
        <v>0.153</v>
      </c>
      <c r="TV5" s="1">
        <v>1.0999999999999999E-2</v>
      </c>
      <c r="TW5" s="1">
        <v>0.105</v>
      </c>
      <c r="TX5" s="1">
        <v>3.7999999999999999E-2</v>
      </c>
      <c r="TY5" s="1">
        <v>0.158</v>
      </c>
      <c r="TZ5" s="1">
        <v>0.158</v>
      </c>
      <c r="UA5" s="1">
        <v>0.13</v>
      </c>
      <c r="UB5" s="22">
        <v>0.14599999999999999</v>
      </c>
      <c r="UC5" s="23">
        <v>4.1000000000000002E-2</v>
      </c>
      <c r="UD5" s="23">
        <v>7.2999999999999995E-2</v>
      </c>
      <c r="UE5" s="23">
        <v>5.3999999999999999E-2</v>
      </c>
      <c r="UF5" s="23">
        <v>6.2E-2</v>
      </c>
      <c r="UG5" s="23">
        <v>6.5000000000000002E-2</v>
      </c>
      <c r="UH5" s="1">
        <v>0.03</v>
      </c>
      <c r="UI5" s="1">
        <v>0.02</v>
      </c>
      <c r="UJ5" s="1">
        <v>0.02</v>
      </c>
      <c r="UK5" s="20">
        <v>0.16600000000000001</v>
      </c>
      <c r="UL5" s="1">
        <v>0.105</v>
      </c>
      <c r="UM5" s="1">
        <v>0.12</v>
      </c>
      <c r="UN5" s="1">
        <v>0.125</v>
      </c>
      <c r="UO5" s="22">
        <v>0.14399999999999999</v>
      </c>
      <c r="UP5" s="27">
        <v>0.04</v>
      </c>
      <c r="UQ5" s="23">
        <v>0.05</v>
      </c>
      <c r="UR5" s="23">
        <v>4.9000000000000002E-2</v>
      </c>
      <c r="US5" s="23">
        <v>2.5999999999999999E-2</v>
      </c>
      <c r="UT5" s="23">
        <v>5.0999999999999997E-2</v>
      </c>
      <c r="UU5" s="1">
        <v>2.8000000000000001E-2</v>
      </c>
      <c r="UV5" s="1">
        <v>1.0999999999999999E-2</v>
      </c>
      <c r="UW5" s="1">
        <v>0.104</v>
      </c>
      <c r="UX5" s="1">
        <v>0.128</v>
      </c>
      <c r="UY5" s="1">
        <v>0.12</v>
      </c>
      <c r="UZ5" s="22">
        <v>0.10199999999999999</v>
      </c>
      <c r="VA5" s="27">
        <v>7.0000000000000007E-2</v>
      </c>
      <c r="VB5" s="23">
        <v>2.5000000000000001E-2</v>
      </c>
      <c r="VC5" s="23">
        <v>2.3E-2</v>
      </c>
      <c r="VD5" s="23">
        <v>4.8000000000000001E-2</v>
      </c>
      <c r="VE5" s="23">
        <v>0.06</v>
      </c>
      <c r="VF5" s="1">
        <v>9.6000000000000002E-2</v>
      </c>
      <c r="VG5" s="1">
        <v>8.5000000000000006E-2</v>
      </c>
      <c r="VH5" s="1">
        <v>0.115</v>
      </c>
      <c r="VI5" s="1">
        <v>0.13</v>
      </c>
      <c r="VJ5" s="22">
        <v>0.106</v>
      </c>
      <c r="VK5" s="22">
        <v>0.107</v>
      </c>
      <c r="VL5" s="22">
        <v>0.108</v>
      </c>
      <c r="VM5" s="22">
        <v>0.108</v>
      </c>
      <c r="VN5" s="22">
        <v>0.107</v>
      </c>
      <c r="VO5" s="22">
        <v>0.10199999999999999</v>
      </c>
      <c r="VP5" s="22">
        <v>0.10199999999999999</v>
      </c>
      <c r="VQ5" s="23">
        <v>4.9000000000000002E-2</v>
      </c>
      <c r="VR5" s="1">
        <v>9.1999999999999998E-2</v>
      </c>
      <c r="VS5" s="1">
        <v>9.6000000000000002E-2</v>
      </c>
      <c r="VT5" s="1">
        <v>0.106</v>
      </c>
      <c r="VU5" s="1">
        <v>0.13400000000000001</v>
      </c>
      <c r="VV5" s="22">
        <v>0.10299999999999999</v>
      </c>
      <c r="VW5" s="22">
        <v>0.10299999999999999</v>
      </c>
      <c r="VX5" s="22">
        <v>0.106</v>
      </c>
      <c r="VY5" s="24">
        <v>0.10199999999999999</v>
      </c>
      <c r="VZ5" s="22">
        <v>0.10299999999999999</v>
      </c>
      <c r="WA5" s="22">
        <v>0.10199999999999999</v>
      </c>
      <c r="WB5" s="22">
        <v>0.10100000000000001</v>
      </c>
      <c r="WC5" s="27">
        <v>0.05</v>
      </c>
      <c r="WD5" s="23">
        <v>2.1999999999999999E-2</v>
      </c>
      <c r="WE5" s="23">
        <v>5.0999999999999997E-2</v>
      </c>
      <c r="WF5" s="20">
        <v>3.8999999999999998E-3</v>
      </c>
      <c r="WG5" s="1">
        <v>9.9000000000000005E-2</v>
      </c>
      <c r="WH5" s="1">
        <v>0.126</v>
      </c>
      <c r="WI5" s="22">
        <v>0.10299999999999999</v>
      </c>
      <c r="WJ5" s="27">
        <v>7.0000000000000007E-2</v>
      </c>
      <c r="WK5" s="23">
        <v>2.5000000000000001E-2</v>
      </c>
      <c r="WL5" s="23">
        <v>4.2000000000000003E-2</v>
      </c>
      <c r="WM5" s="1">
        <v>0.02</v>
      </c>
      <c r="WN5" s="1">
        <v>0.02</v>
      </c>
      <c r="WO5" s="20">
        <v>5.9999999999999995E-4</v>
      </c>
      <c r="WP5" s="20">
        <v>2.5100000000000001E-2</v>
      </c>
      <c r="WQ5" s="1">
        <v>8.6999999999999994E-2</v>
      </c>
      <c r="WR5" s="1">
        <v>3.2000000000000001E-2</v>
      </c>
      <c r="WS5" s="1">
        <v>0.14000000000000001</v>
      </c>
      <c r="WT5" s="23">
        <v>5.2999999999999999E-2</v>
      </c>
      <c r="WU5" s="23">
        <v>4.9000000000000002E-2</v>
      </c>
      <c r="WV5" s="23">
        <v>4.1000000000000002E-2</v>
      </c>
      <c r="WW5" s="20">
        <v>8.0000000000000004E-4</v>
      </c>
      <c r="WX5" s="22">
        <v>0.14699999999999999</v>
      </c>
      <c r="WY5" s="23">
        <v>4.9000000000000002E-2</v>
      </c>
      <c r="WZ5" s="21">
        <v>0.04</v>
      </c>
      <c r="XA5" s="23">
        <v>4.8000000000000001E-2</v>
      </c>
      <c r="XB5" s="23">
        <v>4.2000000000000003E-2</v>
      </c>
      <c r="XC5" s="1">
        <v>2.8000000000000001E-2</v>
      </c>
      <c r="XD5" s="1">
        <v>2.8000000000000001E-2</v>
      </c>
      <c r="XE5" s="1">
        <v>2.7E-2</v>
      </c>
      <c r="XF5" s="1">
        <v>2.8000000000000001E-2</v>
      </c>
      <c r="XG5" s="1">
        <v>2.8000000000000001E-2</v>
      </c>
      <c r="XH5" s="1">
        <v>2.8000000000000001E-2</v>
      </c>
      <c r="XI5" s="1">
        <v>2.8000000000000001E-2</v>
      </c>
      <c r="XJ5" s="1">
        <v>2.8000000000000001E-2</v>
      </c>
      <c r="XK5" s="1">
        <v>2.8000000000000001E-2</v>
      </c>
      <c r="XL5" s="1">
        <v>0.106</v>
      </c>
      <c r="XM5" s="22">
        <v>0.10299999999999999</v>
      </c>
      <c r="XN5" s="22">
        <v>0.17</v>
      </c>
      <c r="XO5" s="27">
        <v>0.11</v>
      </c>
      <c r="XP5" s="23">
        <v>0.05</v>
      </c>
      <c r="XQ5" s="20">
        <v>2.5999999999999999E-3</v>
      </c>
      <c r="XR5" s="21">
        <v>0.06</v>
      </c>
      <c r="XS5" s="21">
        <v>0.04</v>
      </c>
      <c r="XT5" s="1">
        <v>0.106</v>
      </c>
      <c r="XU5" s="1">
        <v>0.108</v>
      </c>
      <c r="XV5" s="22">
        <v>0.107</v>
      </c>
      <c r="XW5" s="20">
        <v>0.155</v>
      </c>
      <c r="XX5" s="20">
        <v>0.1535</v>
      </c>
      <c r="XY5" s="20">
        <v>0.14899999999999999</v>
      </c>
      <c r="XZ5" s="21">
        <v>0.01</v>
      </c>
      <c r="YA5" s="21">
        <v>0.05</v>
      </c>
      <c r="YB5" s="1">
        <v>3.5999999999999997E-2</v>
      </c>
      <c r="YC5" s="27">
        <v>0.09</v>
      </c>
      <c r="YD5" s="23">
        <v>0.05</v>
      </c>
      <c r="YE5" s="23">
        <v>4.9000000000000002E-2</v>
      </c>
      <c r="YF5" s="20">
        <v>0.16200000000000001</v>
      </c>
      <c r="YG5" s="20">
        <v>0.13600000000000001</v>
      </c>
      <c r="YH5" s="1">
        <v>5.7000000000000002E-2</v>
      </c>
      <c r="YI5" s="1">
        <v>0.104</v>
      </c>
      <c r="YJ5" s="1">
        <v>0.104</v>
      </c>
      <c r="YK5" s="1">
        <v>0.104</v>
      </c>
      <c r="YL5" s="22">
        <v>0.10199999999999999</v>
      </c>
      <c r="YM5" s="24">
        <v>7.6999999999999999E-2</v>
      </c>
      <c r="YN5" s="22">
        <v>0.151</v>
      </c>
      <c r="YO5" s="27">
        <v>0.1</v>
      </c>
      <c r="YP5" s="1">
        <v>0.03</v>
      </c>
      <c r="YQ5" s="1">
        <v>1.4999999999999999E-2</v>
      </c>
      <c r="YR5" s="1">
        <v>0.1</v>
      </c>
      <c r="YS5" s="1">
        <v>0.1</v>
      </c>
      <c r="YT5" s="27">
        <v>0.05</v>
      </c>
      <c r="YU5" s="23">
        <v>4.2999999999999997E-2</v>
      </c>
      <c r="YV5" s="1">
        <v>1.2999999999999999E-2</v>
      </c>
      <c r="YW5" s="1">
        <v>5.8000000000000003E-2</v>
      </c>
      <c r="YX5" s="1">
        <v>0.01</v>
      </c>
      <c r="YY5" s="1">
        <v>0.01</v>
      </c>
      <c r="YZ5" s="1">
        <v>1.2999999999999999E-2</v>
      </c>
      <c r="ZA5" s="1">
        <v>0.01</v>
      </c>
      <c r="ZB5" s="1">
        <v>0.10100000000000001</v>
      </c>
      <c r="ZC5" s="22">
        <v>8.3000000000000004E-2</v>
      </c>
      <c r="ZD5" s="1">
        <v>0.02</v>
      </c>
      <c r="ZE5" s="21">
        <v>7.0000000000000007E-2</v>
      </c>
      <c r="ZF5" s="1">
        <v>0.06</v>
      </c>
      <c r="ZG5" s="1">
        <v>0.06</v>
      </c>
      <c r="ZH5" s="1">
        <v>3.7999999999999999E-2</v>
      </c>
      <c r="ZI5" s="1">
        <v>1.4999999999999999E-2</v>
      </c>
      <c r="ZJ5" s="1">
        <v>0.01</v>
      </c>
      <c r="ZK5" s="1">
        <v>5.8999999999999997E-2</v>
      </c>
      <c r="ZL5" s="1">
        <v>1.0999999999999999E-2</v>
      </c>
      <c r="ZM5" s="22">
        <v>9.6000000000000002E-2</v>
      </c>
      <c r="ZN5" s="24">
        <v>9.8000000000000004E-2</v>
      </c>
      <c r="ZO5" s="27">
        <v>0.09</v>
      </c>
      <c r="ZP5" s="23">
        <v>8.7999999999999995E-2</v>
      </c>
      <c r="ZQ5" s="1">
        <v>6.2E-2</v>
      </c>
      <c r="ZR5" s="1">
        <v>1.0999999999999999E-2</v>
      </c>
      <c r="ZS5" s="1">
        <v>4.2999999999999997E-2</v>
      </c>
      <c r="ZT5" s="22">
        <v>9.7000000000000003E-2</v>
      </c>
      <c r="ZU5" s="27">
        <v>7.0000000000000007E-2</v>
      </c>
      <c r="ZV5" s="23">
        <v>9.4E-2</v>
      </c>
      <c r="ZW5" s="23">
        <v>9.4E-2</v>
      </c>
      <c r="ZX5" s="20">
        <v>0.16</v>
      </c>
      <c r="ZY5" s="20">
        <v>0.16</v>
      </c>
      <c r="ZZ5" s="1">
        <v>1.9E-2</v>
      </c>
      <c r="AAA5" s="1">
        <v>6.2E-2</v>
      </c>
      <c r="AAB5" s="22">
        <v>8.5999999999999993E-2</v>
      </c>
      <c r="AAC5" s="27">
        <v>0.08</v>
      </c>
      <c r="AAD5" s="1">
        <v>0.02</v>
      </c>
      <c r="AAE5" s="1">
        <v>0.05</v>
      </c>
      <c r="AAF5" s="22">
        <v>8.5000000000000006E-2</v>
      </c>
      <c r="AAG5" s="27">
        <v>0.09</v>
      </c>
      <c r="AAH5" s="23">
        <v>9.2999999999999999E-2</v>
      </c>
      <c r="AAI5" s="20">
        <v>0.1246</v>
      </c>
      <c r="AAJ5" s="21">
        <v>0.04</v>
      </c>
      <c r="AAK5" s="22">
        <v>9.4E-2</v>
      </c>
      <c r="AAL5" s="22">
        <v>8.5000000000000006E-2</v>
      </c>
      <c r="AAM5" s="22">
        <v>8.5000000000000006E-2</v>
      </c>
      <c r="AAN5" s="22">
        <v>8.2000000000000003E-2</v>
      </c>
      <c r="AAO5" s="27">
        <v>0.14000000000000001</v>
      </c>
      <c r="AAP5" s="27">
        <v>0.1</v>
      </c>
      <c r="AAQ5" s="22">
        <v>0.16400000000000001</v>
      </c>
      <c r="AAR5" s="22">
        <v>0.16800000000000001</v>
      </c>
      <c r="AAS5" s="27">
        <v>0.12</v>
      </c>
      <c r="AAT5" s="27">
        <v>0.15</v>
      </c>
      <c r="AAU5" s="27">
        <v>0.08</v>
      </c>
      <c r="AAV5" s="27">
        <v>7.0000000000000007E-2</v>
      </c>
      <c r="AAW5" s="23">
        <v>9.5000000000000001E-2</v>
      </c>
      <c r="AAX5" s="1">
        <v>0.03</v>
      </c>
      <c r="AAY5" s="20">
        <v>0.1065</v>
      </c>
      <c r="AAZ5" s="21">
        <v>0.05</v>
      </c>
      <c r="ABA5" s="24">
        <v>0.16800000000000001</v>
      </c>
      <c r="ABB5" s="22">
        <v>0.16300000000000001</v>
      </c>
      <c r="ABC5" s="27">
        <v>0.15</v>
      </c>
      <c r="ABD5" s="27">
        <v>0.14000000000000001</v>
      </c>
      <c r="ABE5" s="27">
        <v>0.14000000000000001</v>
      </c>
      <c r="ABF5" s="23">
        <v>9.6000000000000002E-2</v>
      </c>
      <c r="ABG5" s="1">
        <v>2.1999999999999999E-2</v>
      </c>
      <c r="ABH5" s="1">
        <v>0.02</v>
      </c>
      <c r="ABI5" s="21">
        <v>0.08</v>
      </c>
      <c r="ABJ5" s="1">
        <v>6.9000000000000006E-2</v>
      </c>
      <c r="ABK5" s="22">
        <v>9.2999999999999999E-2</v>
      </c>
      <c r="ABL5" s="22">
        <v>0.16800000000000001</v>
      </c>
      <c r="ABM5" s="27">
        <v>7.0000000000000007E-2</v>
      </c>
      <c r="ABN5" s="1">
        <v>0.02</v>
      </c>
      <c r="ABO5" s="20">
        <v>0.15429999999999999</v>
      </c>
      <c r="ABP5" s="20">
        <v>0.16900000000000001</v>
      </c>
      <c r="ABQ5" s="1">
        <v>0.155</v>
      </c>
      <c r="ABR5" s="22">
        <v>0.16800000000000001</v>
      </c>
      <c r="ABS5" s="22">
        <v>0.16700000000000001</v>
      </c>
      <c r="ABT5" s="24">
        <v>0.16700000000000001</v>
      </c>
      <c r="ABU5" s="27">
        <v>0.08</v>
      </c>
      <c r="ABV5" s="27">
        <v>0.15</v>
      </c>
      <c r="ABW5" s="27">
        <v>0.15</v>
      </c>
      <c r="ABX5" s="1">
        <v>0.02</v>
      </c>
      <c r="ABY5" s="21">
        <v>0.01</v>
      </c>
      <c r="ABZ5" s="27">
        <v>0.15</v>
      </c>
      <c r="ACA5" s="27">
        <v>0.12</v>
      </c>
      <c r="ACB5" s="1">
        <v>0.02</v>
      </c>
      <c r="ACC5" s="1">
        <v>0.02</v>
      </c>
      <c r="ACD5" s="20">
        <v>0.11890000000000001</v>
      </c>
      <c r="ACE5" s="20">
        <v>0.17100000000000001</v>
      </c>
      <c r="ACF5" s="27">
        <v>0.15</v>
      </c>
      <c r="ACG5" s="27">
        <v>0.12</v>
      </c>
      <c r="ACH5" s="20">
        <v>5.0000000000000001E-4</v>
      </c>
      <c r="ACI5" s="1">
        <v>7.3999999999999996E-2</v>
      </c>
      <c r="ACJ5" s="1">
        <v>0.02</v>
      </c>
      <c r="ACK5" s="1">
        <v>0.03</v>
      </c>
      <c r="ACL5" s="21">
        <v>0.06</v>
      </c>
      <c r="ACM5" s="21">
        <v>0.06</v>
      </c>
      <c r="ACN5" s="21">
        <v>0.06</v>
      </c>
      <c r="ACO5" s="1">
        <v>0.02</v>
      </c>
      <c r="ACP5" s="21">
        <v>0.03</v>
      </c>
      <c r="ACQ5" s="1">
        <v>0.02</v>
      </c>
      <c r="ACR5" s="21">
        <v>0.04</v>
      </c>
      <c r="ACS5" s="21">
        <v>0.04</v>
      </c>
      <c r="ACT5" s="1">
        <v>0.16700000000000001</v>
      </c>
      <c r="ACU5" s="23">
        <v>0.08</v>
      </c>
      <c r="ACV5" s="21">
        <v>0.06</v>
      </c>
      <c r="ACW5" s="1">
        <v>0.16600000000000001</v>
      </c>
      <c r="ACX5" s="1">
        <v>0.16800000000000001</v>
      </c>
      <c r="ACY5" s="1">
        <v>0.02</v>
      </c>
      <c r="ACZ5" s="1">
        <v>0.02</v>
      </c>
      <c r="ADA5" s="21">
        <v>0.01</v>
      </c>
      <c r="ADB5" s="1">
        <v>0.02</v>
      </c>
      <c r="ADC5" s="20">
        <v>2.06E-2</v>
      </c>
      <c r="ADD5" s="1">
        <v>0.16800000000000001</v>
      </c>
      <c r="ADE5" s="1">
        <v>0.16900000000000001</v>
      </c>
      <c r="ADF5" s="1">
        <v>0.02</v>
      </c>
      <c r="ADG5" s="1">
        <v>0.03</v>
      </c>
      <c r="ADH5" s="1">
        <v>0.17299999999999999</v>
      </c>
      <c r="ADI5" s="1">
        <v>0.03</v>
      </c>
      <c r="ADJ5" s="1">
        <v>0.17499999999999999</v>
      </c>
      <c r="ADK5" s="23">
        <v>0.11</v>
      </c>
      <c r="ADL5" s="20">
        <v>3.2399999999999998E-2</v>
      </c>
      <c r="ADM5" s="1">
        <v>0.03</v>
      </c>
      <c r="ADN5" s="21">
        <v>0.01</v>
      </c>
      <c r="ADO5" s="21">
        <v>0.06</v>
      </c>
      <c r="ADP5" s="21">
        <v>0.06</v>
      </c>
      <c r="ADQ5" s="21">
        <v>0.01</v>
      </c>
      <c r="ADR5" s="27">
        <v>0.18</v>
      </c>
      <c r="ADS5" s="27">
        <v>0.15</v>
      </c>
      <c r="ADT5" s="20">
        <v>6.3200000000000006E-2</v>
      </c>
      <c r="ADU5" s="21">
        <v>0.04</v>
      </c>
      <c r="ADV5" s="21">
        <v>0.05</v>
      </c>
      <c r="ADW5" s="1">
        <v>0.17799999999999999</v>
      </c>
      <c r="ADX5" s="27">
        <v>0.18</v>
      </c>
      <c r="ADY5" s="21">
        <v>0.05</v>
      </c>
      <c r="ADZ5" s="21">
        <v>0.05</v>
      </c>
      <c r="AEA5" s="21">
        <v>0.06</v>
      </c>
      <c r="AEB5" s="21">
        <v>0.08</v>
      </c>
      <c r="AEC5" s="1">
        <v>0.182</v>
      </c>
      <c r="AED5" s="1">
        <v>0.182</v>
      </c>
      <c r="AEE5" s="1">
        <v>0.02</v>
      </c>
      <c r="AEF5" s="20">
        <v>1.2800000000000001E-2</v>
      </c>
      <c r="AEG5" s="1">
        <v>0.182</v>
      </c>
      <c r="AEH5" s="1">
        <v>0.182</v>
      </c>
      <c r="AEI5" s="23">
        <v>4.2999999999999997E-2</v>
      </c>
      <c r="AEJ5" s="1">
        <v>0.03</v>
      </c>
      <c r="AEK5" s="1">
        <v>0.02</v>
      </c>
      <c r="AEL5" s="20">
        <v>8.6E-3</v>
      </c>
      <c r="AEM5" s="21">
        <v>0.03</v>
      </c>
      <c r="AEN5" s="21">
        <v>0.05</v>
      </c>
      <c r="AEO5" s="21">
        <v>0.06</v>
      </c>
      <c r="AEP5" s="21">
        <v>0.06</v>
      </c>
      <c r="AEQ5" s="20">
        <v>1.7299999999999999E-2</v>
      </c>
      <c r="AER5" s="1">
        <v>0.03</v>
      </c>
      <c r="AES5" s="1">
        <v>0.02</v>
      </c>
      <c r="AET5" s="20">
        <v>0.18029999999999999</v>
      </c>
      <c r="AEU5" s="20">
        <v>0.20569999999999999</v>
      </c>
      <c r="AEV5" s="1">
        <v>0.187</v>
      </c>
      <c r="AEW5" s="1">
        <v>0.187</v>
      </c>
      <c r="AEX5" s="1">
        <v>2.5999999999999999E-2</v>
      </c>
      <c r="AEY5" s="1">
        <v>0.03</v>
      </c>
      <c r="AEZ5" s="23">
        <v>0.1</v>
      </c>
      <c r="AFA5" s="23">
        <v>9.5000000000000001E-2</v>
      </c>
      <c r="AFB5" s="1">
        <v>0.02</v>
      </c>
      <c r="AFC5" s="1">
        <v>0.03</v>
      </c>
      <c r="AFD5" s="20">
        <v>8.8999999999999999E-3</v>
      </c>
      <c r="AFE5" s="27">
        <v>0.09</v>
      </c>
      <c r="AFF5" s="20">
        <v>0.214</v>
      </c>
      <c r="AFG5" s="1">
        <v>0.03</v>
      </c>
      <c r="AFH5" s="1">
        <v>0.02</v>
      </c>
      <c r="AFI5" s="20">
        <v>0.214</v>
      </c>
      <c r="AFJ5" s="1">
        <v>0.185</v>
      </c>
      <c r="AFK5" s="1">
        <v>0.03</v>
      </c>
      <c r="AFL5" s="1">
        <v>0.03</v>
      </c>
      <c r="AFM5" s="21">
        <v>0.06</v>
      </c>
      <c r="AFN5" s="21">
        <v>0.02</v>
      </c>
      <c r="AFO5" s="1">
        <v>0.13</v>
      </c>
      <c r="AFP5" s="1">
        <v>0.02</v>
      </c>
      <c r="AFQ5" s="1">
        <v>0.02</v>
      </c>
      <c r="AFR5" s="1">
        <v>0.03</v>
      </c>
      <c r="AFS5" s="1">
        <v>0.02</v>
      </c>
      <c r="AFT5" s="1">
        <v>0.03</v>
      </c>
      <c r="AFU5" s="1">
        <v>0.03</v>
      </c>
      <c r="AFV5" s="27">
        <v>0.09</v>
      </c>
      <c r="AFW5" s="20">
        <v>7.0000000000000001E-3</v>
      </c>
      <c r="AFX5" s="1">
        <v>0.02</v>
      </c>
      <c r="AFY5" s="1">
        <v>0.02</v>
      </c>
      <c r="AFZ5" s="24">
        <v>2.1999999999999999E-2</v>
      </c>
      <c r="AGA5" s="24">
        <v>3.7999999999999999E-2</v>
      </c>
      <c r="AGB5" s="1">
        <v>0.125</v>
      </c>
      <c r="AGC5" s="1">
        <v>0.192</v>
      </c>
      <c r="AGD5" s="1">
        <v>0.03</v>
      </c>
      <c r="AGE5" s="1">
        <v>0.02</v>
      </c>
      <c r="AGF5" s="20">
        <v>7.4000000000000003E-3</v>
      </c>
      <c r="AGG5" s="20">
        <v>8.0999999999999996E-3</v>
      </c>
      <c r="AGH5" s="21">
        <v>7.0000000000000007E-2</v>
      </c>
      <c r="AGI5" s="1">
        <v>0.126</v>
      </c>
      <c r="AGJ5" s="24">
        <v>2.5999999999999999E-2</v>
      </c>
      <c r="AGK5" s="1">
        <v>0.19700000000000001</v>
      </c>
      <c r="AGL5" s="1">
        <v>0.192</v>
      </c>
      <c r="AGM5" s="20">
        <v>1.89E-2</v>
      </c>
      <c r="AGN5" s="22">
        <v>3.9E-2</v>
      </c>
      <c r="AGO5" s="21">
        <v>7.0000000000000007E-2</v>
      </c>
      <c r="AGP5" s="27">
        <v>0.16</v>
      </c>
      <c r="AGQ5" s="1">
        <v>0.02</v>
      </c>
      <c r="AGR5" s="24">
        <v>0.02</v>
      </c>
      <c r="AGS5" s="1">
        <v>0.02</v>
      </c>
      <c r="AGT5" s="20">
        <v>9.4000000000000004E-3</v>
      </c>
      <c r="AGU5" s="22">
        <v>3.5999999999999997E-2</v>
      </c>
      <c r="AGV5" s="22">
        <v>3.3000000000000002E-2</v>
      </c>
      <c r="AGW5" s="1">
        <v>0.02</v>
      </c>
      <c r="AGX5" s="24">
        <v>2.9000000000000001E-2</v>
      </c>
      <c r="AGY5" s="22">
        <v>2.8000000000000001E-2</v>
      </c>
      <c r="AGZ5" s="24">
        <v>0.03</v>
      </c>
      <c r="AHA5" s="27">
        <v>0.1</v>
      </c>
      <c r="AHB5" s="20">
        <v>0.186</v>
      </c>
      <c r="AHC5" s="24">
        <v>2.5999999999999999E-2</v>
      </c>
      <c r="AHD5" s="22">
        <v>2.1000000000000001E-2</v>
      </c>
      <c r="AHE5" s="1">
        <v>0.03</v>
      </c>
      <c r="AHF5" s="1">
        <v>2.7E-2</v>
      </c>
      <c r="AHG5" s="20">
        <v>2.18E-2</v>
      </c>
      <c r="AHH5" s="20">
        <v>8.6999999999999994E-3</v>
      </c>
      <c r="AHI5" s="24">
        <v>2.1999999999999999E-2</v>
      </c>
      <c r="AHJ5" s="24">
        <v>2.3E-2</v>
      </c>
      <c r="AHK5" s="22">
        <v>1.7999999999999999E-2</v>
      </c>
      <c r="AHL5" s="1">
        <v>0.14000000000000001</v>
      </c>
      <c r="AHM5" s="27">
        <v>0.21</v>
      </c>
      <c r="AHN5" s="27">
        <v>0.22</v>
      </c>
      <c r="AHO5" s="27">
        <v>0.22</v>
      </c>
      <c r="AHP5" s="27">
        <v>0.22</v>
      </c>
      <c r="AHQ5" s="27">
        <v>0.22</v>
      </c>
      <c r="AHR5" s="20">
        <v>2.8299999999999999E-2</v>
      </c>
      <c r="AHS5" s="20">
        <v>1.26E-2</v>
      </c>
      <c r="AHT5" s="20">
        <v>1.01E-2</v>
      </c>
      <c r="AHU5" s="24">
        <v>4.2999999999999997E-2</v>
      </c>
      <c r="AHV5" s="1">
        <v>0.14499999999999999</v>
      </c>
      <c r="AHW5" s="1">
        <v>0.03</v>
      </c>
      <c r="AHX5" s="1">
        <v>0.03</v>
      </c>
      <c r="AHY5" s="1">
        <v>0.02</v>
      </c>
      <c r="AHZ5" s="1">
        <v>3.2000000000000001E-2</v>
      </c>
      <c r="AIA5" s="22">
        <v>1.9E-2</v>
      </c>
      <c r="AIB5" s="1">
        <v>0.03</v>
      </c>
      <c r="AIC5" s="1">
        <v>0.03</v>
      </c>
      <c r="AID5" s="24">
        <v>3.1E-2</v>
      </c>
      <c r="AIE5" s="22">
        <v>2.1999999999999999E-2</v>
      </c>
      <c r="AIF5" s="21">
        <v>7.0000000000000007E-2</v>
      </c>
      <c r="AIG5" s="1">
        <v>0.16</v>
      </c>
      <c r="AIH5" s="1">
        <v>0.02</v>
      </c>
      <c r="AII5" s="1">
        <v>0.03</v>
      </c>
      <c r="AIJ5" s="20">
        <v>1.1299999999999999E-2</v>
      </c>
      <c r="AIK5" s="20">
        <v>1.49E-2</v>
      </c>
      <c r="AIL5" s="22">
        <v>2.7E-2</v>
      </c>
      <c r="AIM5" s="1">
        <v>0.02</v>
      </c>
      <c r="AIN5" s="1">
        <v>0.02</v>
      </c>
      <c r="AIO5" s="1">
        <v>0.02</v>
      </c>
      <c r="AIP5" s="20">
        <v>0.1002</v>
      </c>
      <c r="AIQ5" s="20">
        <v>1.32E-2</v>
      </c>
      <c r="AIR5" s="22">
        <v>2.4E-2</v>
      </c>
      <c r="AIS5" s="1">
        <v>0.157</v>
      </c>
      <c r="AIT5" s="20">
        <v>2.1299999999999999E-2</v>
      </c>
      <c r="AIU5" s="20">
        <v>1.49E-2</v>
      </c>
      <c r="AIV5" s="20">
        <v>1.17E-2</v>
      </c>
      <c r="AIW5" s="20">
        <v>1.0800000000000001E-2</v>
      </c>
      <c r="AIX5" s="24">
        <v>2.3E-2</v>
      </c>
      <c r="AIY5" s="24">
        <v>2.1999999999999999E-2</v>
      </c>
      <c r="AIZ5" s="24">
        <v>0.02</v>
      </c>
      <c r="AJA5" s="1">
        <v>0.02</v>
      </c>
      <c r="AJB5" s="1">
        <v>0.02</v>
      </c>
      <c r="AJC5" s="1">
        <v>0.02</v>
      </c>
      <c r="AJD5" s="1">
        <v>3.1E-2</v>
      </c>
      <c r="AJE5" s="1">
        <v>0.04</v>
      </c>
      <c r="AJF5" s="21">
        <v>0.01</v>
      </c>
      <c r="AJG5" s="1">
        <v>0.03</v>
      </c>
      <c r="AJH5" s="24">
        <v>2.3E-2</v>
      </c>
      <c r="AJI5" s="22">
        <v>2.3E-2</v>
      </c>
      <c r="AJJ5" s="1">
        <v>0.01</v>
      </c>
      <c r="AJK5" s="21">
        <v>7.0000000000000007E-2</v>
      </c>
      <c r="AJL5" s="27">
        <v>0.12</v>
      </c>
      <c r="AJM5" s="1">
        <v>0.03</v>
      </c>
      <c r="AJN5" s="1">
        <v>0.02</v>
      </c>
      <c r="AJO5" s="20">
        <v>1.44E-2</v>
      </c>
      <c r="AJP5" s="20">
        <v>2.1000000000000001E-2</v>
      </c>
      <c r="AJQ5" s="24">
        <v>2.5000000000000001E-2</v>
      </c>
      <c r="AJR5" s="22">
        <v>3.9E-2</v>
      </c>
      <c r="AJS5" s="22">
        <v>1.7999999999999999E-2</v>
      </c>
      <c r="AJT5" s="20">
        <v>1.26E-2</v>
      </c>
      <c r="AJU5" s="22">
        <v>1.4999999999999999E-2</v>
      </c>
      <c r="AJV5" s="22">
        <v>1.6E-2</v>
      </c>
      <c r="AJW5" s="1">
        <v>0.01</v>
      </c>
      <c r="AJX5" s="21">
        <v>0.01</v>
      </c>
      <c r="AJY5" s="21">
        <v>0.01</v>
      </c>
      <c r="AJZ5" s="21">
        <v>0.01</v>
      </c>
      <c r="AKA5" s="21">
        <v>7.0000000000000007E-2</v>
      </c>
      <c r="AKB5" s="20">
        <v>1.8100000000000002E-2</v>
      </c>
      <c r="AKC5" s="1">
        <v>0.12</v>
      </c>
      <c r="AKD5" s="27">
        <v>0.13</v>
      </c>
      <c r="AKE5" s="1">
        <v>0.03</v>
      </c>
      <c r="AKF5" s="1">
        <v>0.02</v>
      </c>
      <c r="AKG5" s="20">
        <v>1.7600000000000001E-2</v>
      </c>
      <c r="AKH5" s="20">
        <v>8.8000000000000005E-3</v>
      </c>
      <c r="AKI5" s="21">
        <v>0.01</v>
      </c>
      <c r="AKJ5" s="21">
        <v>0.01</v>
      </c>
      <c r="AKK5" s="21">
        <v>0.01</v>
      </c>
      <c r="AKL5" s="1">
        <v>0.12</v>
      </c>
      <c r="AKM5" s="23">
        <v>7.3999999999999996E-2</v>
      </c>
      <c r="AKN5" s="23">
        <v>7.4999999999999997E-2</v>
      </c>
      <c r="AKO5" s="20">
        <v>1.46E-2</v>
      </c>
      <c r="AKP5" s="22">
        <v>4.7E-2</v>
      </c>
      <c r="AKQ5" s="22">
        <v>2.9000000000000001E-2</v>
      </c>
      <c r="AKR5" s="22">
        <v>1.9E-2</v>
      </c>
      <c r="AKS5" s="22">
        <v>1.7999999999999999E-2</v>
      </c>
      <c r="AKT5" s="1">
        <v>0.01</v>
      </c>
      <c r="AKU5" s="1">
        <v>0.03</v>
      </c>
      <c r="AKV5" s="1">
        <v>0.02</v>
      </c>
      <c r="AKW5" s="20">
        <v>8.6999999999999994E-3</v>
      </c>
      <c r="AKX5" s="24">
        <v>3.2000000000000001E-2</v>
      </c>
      <c r="AKY5" s="22">
        <v>2.5000000000000001E-2</v>
      </c>
      <c r="AKZ5" s="24">
        <v>0.02</v>
      </c>
      <c r="ALA5" s="1">
        <v>0.01</v>
      </c>
      <c r="ALB5" s="1">
        <v>0.02</v>
      </c>
      <c r="ALC5" s="20">
        <v>1.18E-2</v>
      </c>
      <c r="ALD5" s="24">
        <v>2.5000000000000001E-2</v>
      </c>
      <c r="ALE5" s="22">
        <v>2.5999999999999999E-2</v>
      </c>
      <c r="ALF5" s="24">
        <v>0.02</v>
      </c>
      <c r="ALG5" s="22">
        <v>1.7999999999999999E-2</v>
      </c>
      <c r="ALH5" s="22">
        <v>0.14399999999999999</v>
      </c>
      <c r="ALI5" s="27">
        <v>0.11</v>
      </c>
      <c r="ALJ5" s="27">
        <v>0.13</v>
      </c>
      <c r="ALK5" s="20">
        <v>9.7000000000000003E-3</v>
      </c>
      <c r="ALL5" s="22">
        <v>2.1000000000000001E-2</v>
      </c>
      <c r="ALM5" s="21">
        <v>0.06</v>
      </c>
      <c r="ALN5" s="1">
        <v>0.02</v>
      </c>
      <c r="ALO5" s="20">
        <v>1.4999999999999999E-2</v>
      </c>
      <c r="ALP5" s="22">
        <v>1.7999999999999999E-2</v>
      </c>
      <c r="ALQ5" s="22">
        <v>1.9E-2</v>
      </c>
      <c r="ALR5" s="22">
        <v>1.7999999999999999E-2</v>
      </c>
      <c r="ALS5" s="21">
        <v>0.01</v>
      </c>
      <c r="ALT5" s="21">
        <v>0.04</v>
      </c>
      <c r="ALU5" s="1">
        <v>0.03</v>
      </c>
      <c r="ALV5" s="1">
        <v>0.03</v>
      </c>
      <c r="ALW5" s="1">
        <v>0.02</v>
      </c>
      <c r="ALX5" s="1">
        <v>0.03</v>
      </c>
      <c r="ALY5" s="20">
        <v>1.38E-2</v>
      </c>
      <c r="ALZ5" s="24">
        <v>0.04</v>
      </c>
      <c r="AMA5" s="22">
        <v>1.2999999999999999E-2</v>
      </c>
      <c r="AMB5" s="21">
        <v>0.01</v>
      </c>
      <c r="AMC5" s="1">
        <v>0.04</v>
      </c>
      <c r="AMD5" s="1">
        <v>0.03</v>
      </c>
      <c r="AME5" s="22">
        <v>1.7999999999999999E-2</v>
      </c>
      <c r="AMF5" s="22">
        <v>2.7E-2</v>
      </c>
      <c r="AMG5" s="24">
        <v>2.8000000000000001E-2</v>
      </c>
      <c r="AMH5" s="1">
        <v>0.12</v>
      </c>
      <c r="AMI5" s="1">
        <v>0.12</v>
      </c>
      <c r="AMJ5" s="1">
        <v>0.12</v>
      </c>
      <c r="AMK5" s="27">
        <v>0.11</v>
      </c>
      <c r="AML5" s="1">
        <v>0.03</v>
      </c>
      <c r="AMM5" s="1">
        <v>0.03</v>
      </c>
      <c r="AMN5" s="1">
        <v>0.02</v>
      </c>
      <c r="AMO5" s="1">
        <v>0.03</v>
      </c>
      <c r="AMP5" s="20">
        <v>1.17E-2</v>
      </c>
      <c r="AMQ5" s="22">
        <v>2.3E-2</v>
      </c>
      <c r="AMR5" s="24">
        <v>0.02</v>
      </c>
      <c r="AMS5" s="22">
        <v>2.7E-2</v>
      </c>
      <c r="AMT5" s="22">
        <v>0.14599999999999999</v>
      </c>
      <c r="AMU5" s="1">
        <v>0.03</v>
      </c>
      <c r="AMV5" s="1">
        <v>0.02</v>
      </c>
      <c r="AMW5" s="20">
        <v>1.2699999999999999E-2</v>
      </c>
      <c r="AMX5" s="24">
        <v>2.5000000000000001E-2</v>
      </c>
      <c r="AMY5" s="22">
        <v>2.3E-2</v>
      </c>
      <c r="AMZ5" s="22">
        <v>2.7E-2</v>
      </c>
      <c r="ANA5" s="22">
        <v>1.7999999999999999E-2</v>
      </c>
      <c r="ANB5" s="1">
        <v>0.03</v>
      </c>
      <c r="ANC5" s="20">
        <v>9.5999999999999992E-3</v>
      </c>
      <c r="AND5" s="22">
        <v>1.6E-2</v>
      </c>
      <c r="ANE5" s="1">
        <v>0.02</v>
      </c>
      <c r="ANF5" s="22">
        <v>1.7999999999999999E-2</v>
      </c>
      <c r="ANG5" s="22">
        <v>1.7999999999999999E-2</v>
      </c>
      <c r="ANH5" s="22">
        <v>2.3E-2</v>
      </c>
      <c r="ANI5" s="21">
        <v>0.04</v>
      </c>
      <c r="ANJ5" s="1">
        <v>0.12</v>
      </c>
      <c r="ANK5" s="22">
        <v>0.14799999999999999</v>
      </c>
      <c r="ANL5" s="1">
        <v>0.02</v>
      </c>
      <c r="ANM5" s="20">
        <v>8.0999999999999996E-3</v>
      </c>
      <c r="ANN5" s="20">
        <v>7.6E-3</v>
      </c>
      <c r="ANO5" s="22">
        <v>3.4000000000000002E-2</v>
      </c>
      <c r="ANP5" s="22">
        <v>1.7999999999999999E-2</v>
      </c>
      <c r="ANQ5" s="22">
        <v>0.14699999999999999</v>
      </c>
      <c r="ANR5" s="22">
        <v>0.14799999999999999</v>
      </c>
      <c r="ANS5" s="1">
        <v>0.03</v>
      </c>
      <c r="ANT5" s="1">
        <v>0.02</v>
      </c>
      <c r="ANU5" s="20">
        <v>7.9000000000000008E-3</v>
      </c>
      <c r="ANV5" s="20">
        <v>1.09E-2</v>
      </c>
      <c r="ANW5" s="24">
        <v>2.1999999999999999E-2</v>
      </c>
      <c r="ANX5" s="22">
        <v>2.8000000000000001E-2</v>
      </c>
      <c r="ANY5" s="22">
        <v>1.7999999999999999E-2</v>
      </c>
      <c r="ANZ5" s="22">
        <v>1.9E-2</v>
      </c>
      <c r="AOA5" s="22">
        <v>2.5999999999999999E-2</v>
      </c>
      <c r="AOB5" s="22">
        <v>2.5999999999999999E-2</v>
      </c>
      <c r="AOC5" s="22">
        <v>2.5999999999999999E-2</v>
      </c>
      <c r="AOD5" s="21">
        <v>0.01</v>
      </c>
      <c r="AOE5" s="21">
        <v>0.01</v>
      </c>
      <c r="AOF5" s="1">
        <v>0.02</v>
      </c>
      <c r="AOG5" s="20">
        <v>1.6500000000000001E-2</v>
      </c>
      <c r="AOH5" s="20">
        <v>1.35E-2</v>
      </c>
      <c r="AOI5" s="20">
        <v>8.0999999999999996E-3</v>
      </c>
      <c r="AOJ5" s="24">
        <v>0.03</v>
      </c>
      <c r="AOK5" s="22">
        <v>2.1000000000000001E-2</v>
      </c>
      <c r="AOL5" s="22">
        <v>2.5000000000000001E-2</v>
      </c>
      <c r="AOM5" s="21">
        <v>0.01</v>
      </c>
      <c r="AON5" s="21">
        <v>0.01</v>
      </c>
      <c r="AOO5" s="1">
        <v>0.13700000000000001</v>
      </c>
      <c r="AOP5" s="1">
        <v>0.03</v>
      </c>
      <c r="AOQ5" s="1">
        <v>0.03</v>
      </c>
      <c r="AOR5" s="1">
        <v>0.02</v>
      </c>
      <c r="AOS5" s="24">
        <v>0.02</v>
      </c>
      <c r="AOT5" s="24">
        <v>2.5000000000000001E-2</v>
      </c>
      <c r="AOU5" s="22">
        <v>2.1000000000000001E-2</v>
      </c>
      <c r="AOV5" s="24">
        <v>2.8000000000000001E-2</v>
      </c>
      <c r="AOW5" s="1">
        <v>0.01</v>
      </c>
      <c r="AOX5" s="1">
        <v>1E-3</v>
      </c>
      <c r="AOY5" s="21">
        <v>0.01</v>
      </c>
      <c r="AOZ5" s="21">
        <v>0.01</v>
      </c>
      <c r="APA5" s="21">
        <v>0.01</v>
      </c>
      <c r="APB5" s="1">
        <v>0.02</v>
      </c>
      <c r="APC5" s="20">
        <v>1.9400000000000001E-2</v>
      </c>
      <c r="APD5" s="20">
        <v>2.9499999999999998E-2</v>
      </c>
      <c r="APE5" s="20">
        <v>0.12</v>
      </c>
      <c r="APF5" s="24">
        <v>4.8000000000000001E-2</v>
      </c>
      <c r="APG5" s="22">
        <v>2.1000000000000001E-2</v>
      </c>
      <c r="APH5" s="22">
        <v>1.6E-2</v>
      </c>
      <c r="API5" s="1">
        <v>0.04</v>
      </c>
      <c r="APJ5" s="20">
        <v>1.9099999999999999E-2</v>
      </c>
      <c r="APK5" s="20">
        <v>1.06E-2</v>
      </c>
      <c r="APL5" s="24">
        <v>0.03</v>
      </c>
      <c r="APM5" s="22">
        <v>2.1999999999999999E-2</v>
      </c>
      <c r="APN5" s="22">
        <v>2.5000000000000001E-2</v>
      </c>
      <c r="APO5" s="1">
        <v>0.02</v>
      </c>
      <c r="APP5" s="21">
        <v>0.01</v>
      </c>
      <c r="APQ5" s="21">
        <v>0.01</v>
      </c>
      <c r="APR5" s="1">
        <v>0.14499999999999999</v>
      </c>
      <c r="APS5" s="1">
        <v>0.03</v>
      </c>
      <c r="APT5" s="20">
        <v>5.4999999999999997E-3</v>
      </c>
      <c r="APU5" s="24">
        <v>2.5999999999999999E-2</v>
      </c>
      <c r="APV5" s="24">
        <v>3.5000000000000003E-2</v>
      </c>
      <c r="APW5" s="24">
        <v>5.1999999999999998E-2</v>
      </c>
      <c r="APX5" s="24">
        <v>0.04</v>
      </c>
      <c r="APY5" s="22">
        <v>2.7E-2</v>
      </c>
      <c r="APZ5" s="22">
        <v>2.5999999999999999E-2</v>
      </c>
      <c r="AQA5" s="22">
        <v>2.8000000000000001E-2</v>
      </c>
      <c r="AQB5" s="21">
        <v>0.01</v>
      </c>
      <c r="AQC5" s="1">
        <v>0.14399999999999999</v>
      </c>
      <c r="AQD5" s="1">
        <v>0.02</v>
      </c>
      <c r="AQE5" s="20">
        <v>1.6299999999999999E-2</v>
      </c>
      <c r="AQF5" s="24">
        <v>2.3E-2</v>
      </c>
      <c r="AQG5" s="22">
        <v>2.7E-2</v>
      </c>
      <c r="AQH5" s="22">
        <v>2.1000000000000001E-2</v>
      </c>
      <c r="AQI5" s="21">
        <v>7.0000000000000007E-2</v>
      </c>
      <c r="AQJ5" s="1">
        <v>0.151</v>
      </c>
      <c r="AQK5" s="27">
        <v>0.14000000000000001</v>
      </c>
      <c r="AQL5" s="22">
        <v>1.7000000000000001E-2</v>
      </c>
      <c r="AQM5" s="22">
        <v>1.7999999999999999E-2</v>
      </c>
      <c r="AQN5" s="1">
        <v>0.02</v>
      </c>
      <c r="AQO5" s="21">
        <v>0.01</v>
      </c>
      <c r="AQP5" s="21">
        <v>0.01</v>
      </c>
      <c r="AQQ5" s="21">
        <v>0.06</v>
      </c>
      <c r="AQR5" s="1">
        <v>0.14599999999999999</v>
      </c>
      <c r="AQS5" s="1">
        <v>0.03</v>
      </c>
      <c r="AQT5" s="1">
        <v>0.03</v>
      </c>
      <c r="AQU5" s="20">
        <v>7.7000000000000002E-3</v>
      </c>
      <c r="AQV5" s="24">
        <v>4.2999999999999997E-2</v>
      </c>
      <c r="AQW5" s="22">
        <v>1.6E-2</v>
      </c>
      <c r="AQX5" s="1">
        <v>0.01</v>
      </c>
      <c r="AQY5" s="21">
        <v>0.13</v>
      </c>
      <c r="AQZ5" s="21">
        <v>0.13</v>
      </c>
      <c r="ARA5" s="1">
        <v>0.14299999999999999</v>
      </c>
      <c r="ARB5" s="20">
        <v>1.04E-2</v>
      </c>
      <c r="ARC5" s="20">
        <v>0.11799999999999999</v>
      </c>
      <c r="ARD5" s="24">
        <v>2.8000000000000001E-2</v>
      </c>
      <c r="ARE5" s="22">
        <v>1.6E-2</v>
      </c>
      <c r="ARF5" s="22">
        <v>2.7E-2</v>
      </c>
      <c r="ARG5" s="21">
        <v>0.01</v>
      </c>
      <c r="ARH5" s="21">
        <v>0.12</v>
      </c>
      <c r="ARI5" s="21">
        <v>0.12</v>
      </c>
      <c r="ARJ5" s="1">
        <v>0.152</v>
      </c>
      <c r="ARK5" s="20">
        <v>7.4000000000000003E-3</v>
      </c>
      <c r="ARL5" s="22">
        <v>1.4E-2</v>
      </c>
      <c r="ARM5" s="22">
        <v>2.1999999999999999E-2</v>
      </c>
      <c r="ARN5" s="1">
        <v>0.01</v>
      </c>
      <c r="ARO5" s="1"/>
      <c r="ARP5" s="22">
        <v>4.2999999999999997E-2</v>
      </c>
      <c r="ARQ5" s="22">
        <v>2.5999999999999999E-2</v>
      </c>
      <c r="ARR5" s="1">
        <v>0.02</v>
      </c>
      <c r="ARS5" s="1">
        <v>0.02</v>
      </c>
      <c r="ART5" s="21">
        <v>0.01</v>
      </c>
      <c r="ARU5" s="21">
        <v>0.09</v>
      </c>
      <c r="ARV5" s="20">
        <v>1.7600000000000001E-2</v>
      </c>
      <c r="ARW5" s="20">
        <v>1.03E-2</v>
      </c>
      <c r="ARX5" s="20">
        <v>8.3999999999999995E-3</v>
      </c>
      <c r="ARY5" s="22">
        <v>2.8000000000000001E-2</v>
      </c>
      <c r="ARZ5" s="24">
        <v>2.7E-2</v>
      </c>
      <c r="ASA5" s="1">
        <v>0.01</v>
      </c>
      <c r="ASB5" s="1">
        <v>0.01</v>
      </c>
      <c r="ASC5" s="21">
        <v>0.01</v>
      </c>
      <c r="ASD5" s="1">
        <v>0.03</v>
      </c>
      <c r="ASE5" s="1">
        <v>0.01</v>
      </c>
      <c r="ASF5" s="21">
        <v>0.01</v>
      </c>
      <c r="ASG5" s="21">
        <v>0.14000000000000001</v>
      </c>
      <c r="ASH5" s="1">
        <v>3.4000000000000002E-2</v>
      </c>
      <c r="ASI5" s="1">
        <v>0.03</v>
      </c>
      <c r="ASJ5" s="20">
        <v>1.3100000000000001E-2</v>
      </c>
      <c r="ASK5" s="20">
        <v>9.7000000000000003E-3</v>
      </c>
      <c r="ASL5" s="20">
        <v>1.35E-2</v>
      </c>
      <c r="ASM5" s="22">
        <v>4.3999999999999997E-2</v>
      </c>
      <c r="ASN5" s="22">
        <v>3.5999999999999997E-2</v>
      </c>
      <c r="ASO5" s="22">
        <v>2.8000000000000001E-2</v>
      </c>
      <c r="ASP5" s="22">
        <v>2.9000000000000001E-2</v>
      </c>
      <c r="ASQ5" s="22">
        <v>2.9000000000000001E-2</v>
      </c>
      <c r="ASR5" s="1">
        <v>0.04</v>
      </c>
      <c r="ASS5" s="24">
        <v>0.04</v>
      </c>
      <c r="AST5" s="24">
        <v>0.03</v>
      </c>
      <c r="ASU5" s="24">
        <v>0.03</v>
      </c>
      <c r="ASV5" s="22">
        <v>3.9E-2</v>
      </c>
      <c r="ASW5" s="22">
        <v>2.8000000000000001E-2</v>
      </c>
      <c r="ASX5" s="22">
        <v>2.9000000000000001E-2</v>
      </c>
      <c r="ASY5" s="1">
        <v>0.153</v>
      </c>
      <c r="ASZ5" s="1">
        <v>0.03</v>
      </c>
      <c r="ATA5" s="20">
        <v>1.3299999999999999E-2</v>
      </c>
      <c r="ATB5" s="22">
        <v>4.1000000000000002E-2</v>
      </c>
      <c r="ATC5" s="1">
        <v>0.01</v>
      </c>
      <c r="ATD5" s="1">
        <v>0.01</v>
      </c>
      <c r="ATE5" s="21">
        <v>0.01</v>
      </c>
      <c r="ATF5" s="21">
        <v>0.01</v>
      </c>
      <c r="ATG5" s="21">
        <v>0.13</v>
      </c>
      <c r="ATH5" s="20">
        <v>1.2200000000000001E-2</v>
      </c>
      <c r="ATI5" s="22">
        <v>2.4E-2</v>
      </c>
      <c r="ATJ5" s="22">
        <v>4.1000000000000002E-2</v>
      </c>
      <c r="ATK5" s="27">
        <v>0.13</v>
      </c>
      <c r="ATL5" s="27">
        <v>0.13</v>
      </c>
      <c r="ATM5" s="24">
        <v>2.7E-2</v>
      </c>
      <c r="ATN5" s="24">
        <v>2.8000000000000001E-2</v>
      </c>
      <c r="ATO5" s="24">
        <v>0.03</v>
      </c>
      <c r="ATP5" s="27">
        <v>0.14000000000000001</v>
      </c>
      <c r="ATQ5" s="1">
        <v>0.03</v>
      </c>
      <c r="ATR5" s="1">
        <v>2.8000000000000001E-2</v>
      </c>
      <c r="ATS5" s="20">
        <v>0.16400000000000001</v>
      </c>
      <c r="ATT5" s="20">
        <v>0.15</v>
      </c>
      <c r="ATU5" s="24">
        <v>0.03</v>
      </c>
      <c r="ATV5" s="22">
        <v>3.1E-2</v>
      </c>
      <c r="ATW5" s="24">
        <v>0.03</v>
      </c>
      <c r="ATX5" s="24">
        <v>0.03</v>
      </c>
      <c r="ATY5" s="21">
        <v>0.01</v>
      </c>
      <c r="ATZ5" s="1">
        <v>0.03</v>
      </c>
      <c r="AUA5" s="20">
        <v>8.2000000000000007E-3</v>
      </c>
      <c r="AUB5" s="20">
        <v>4.1000000000000003E-3</v>
      </c>
      <c r="AUC5" s="20">
        <v>1.1900000000000001E-2</v>
      </c>
      <c r="AUD5" s="24">
        <v>2.4E-2</v>
      </c>
      <c r="AUE5" s="22">
        <v>3.1E-2</v>
      </c>
      <c r="AUF5" s="24">
        <v>3.6999999999999998E-2</v>
      </c>
      <c r="AUG5" s="20">
        <v>9.1000000000000004E-3</v>
      </c>
      <c r="AUH5" s="22">
        <v>2.8000000000000001E-2</v>
      </c>
      <c r="AUI5" s="22">
        <v>2.8000000000000001E-2</v>
      </c>
      <c r="AUJ5" s="24">
        <v>2.8000000000000001E-2</v>
      </c>
      <c r="AUK5" s="1">
        <v>0.01</v>
      </c>
      <c r="AUL5" s="21">
        <v>0.09</v>
      </c>
      <c r="AUM5" s="1">
        <v>0.03</v>
      </c>
      <c r="AUN5" s="20">
        <v>6.7999999999999996E-3</v>
      </c>
      <c r="AUO5" s="22">
        <v>3.1E-2</v>
      </c>
      <c r="AUP5" s="21">
        <v>0.01</v>
      </c>
      <c r="AUQ5" s="1">
        <v>0.158</v>
      </c>
      <c r="AUR5" s="20">
        <v>1.03E-2</v>
      </c>
      <c r="AUS5" s="20">
        <v>5.8999999999999999E-3</v>
      </c>
      <c r="AUT5" s="22">
        <v>3.5000000000000003E-2</v>
      </c>
      <c r="AUU5" s="22">
        <v>2.1999999999999999E-2</v>
      </c>
      <c r="AUV5" s="22">
        <v>3.4000000000000002E-2</v>
      </c>
      <c r="AUW5" s="27">
        <v>0.13</v>
      </c>
      <c r="AUX5" s="24">
        <v>3.5000000000000003E-2</v>
      </c>
      <c r="AUY5" s="22">
        <v>1.7999999999999999E-2</v>
      </c>
      <c r="AUZ5" s="22">
        <v>4.1000000000000002E-2</v>
      </c>
      <c r="AVA5" s="1">
        <v>0.02</v>
      </c>
      <c r="AVB5" s="21">
        <v>0.01</v>
      </c>
      <c r="AVC5" s="27">
        <v>0.13</v>
      </c>
      <c r="AVD5" s="20">
        <v>9.5999999999999992E-3</v>
      </c>
      <c r="AVE5" s="22">
        <v>3.3000000000000002E-2</v>
      </c>
      <c r="AVF5" s="22">
        <v>3.3000000000000002E-2</v>
      </c>
      <c r="AVG5" s="21">
        <v>0.01</v>
      </c>
      <c r="AVH5" s="21">
        <v>0.1</v>
      </c>
      <c r="AVI5" s="1">
        <v>0.03</v>
      </c>
      <c r="AVJ5" s="20">
        <v>2.5600000000000001E-2</v>
      </c>
      <c r="AVK5" s="24">
        <v>4.2000000000000003E-2</v>
      </c>
      <c r="AVL5" s="22">
        <v>3.7999999999999999E-2</v>
      </c>
      <c r="AVM5" s="1">
        <v>2.8000000000000001E-2</v>
      </c>
      <c r="AVN5" s="20">
        <v>1.1900000000000001E-2</v>
      </c>
      <c r="AVO5" s="24">
        <v>4.2000000000000003E-2</v>
      </c>
      <c r="AVP5" s="24">
        <v>3.5999999999999997E-2</v>
      </c>
      <c r="AVQ5" s="21">
        <v>0.01</v>
      </c>
      <c r="AVR5" s="21">
        <v>0.01</v>
      </c>
      <c r="AVS5" s="21">
        <v>0.01</v>
      </c>
      <c r="AVT5" s="21">
        <v>0.01</v>
      </c>
      <c r="AVU5" s="22">
        <v>3.9E-2</v>
      </c>
      <c r="AVV5" s="24">
        <v>0.05</v>
      </c>
      <c r="AVW5" s="22">
        <v>3.4000000000000002E-2</v>
      </c>
      <c r="AVX5" s="22">
        <v>3.5000000000000003E-2</v>
      </c>
      <c r="AVY5" s="22">
        <v>3.5000000000000003E-2</v>
      </c>
      <c r="AVZ5" s="24">
        <v>4.2000000000000003E-2</v>
      </c>
      <c r="AWA5" s="21">
        <v>0.01</v>
      </c>
      <c r="AWB5" s="24">
        <v>3.5000000000000003E-2</v>
      </c>
      <c r="AWC5" s="24">
        <v>0.03</v>
      </c>
      <c r="AWD5" s="24">
        <v>0.03</v>
      </c>
      <c r="AWE5" s="24">
        <v>0.03</v>
      </c>
      <c r="AWF5" s="21">
        <v>0.01</v>
      </c>
      <c r="AWG5" s="21">
        <v>0.01</v>
      </c>
      <c r="AWH5" s="20">
        <v>1.2699999999999999E-2</v>
      </c>
      <c r="AWI5" s="24">
        <v>3.9E-2</v>
      </c>
      <c r="AWJ5" s="22">
        <v>3.4000000000000002E-2</v>
      </c>
      <c r="AWK5" s="22">
        <v>4.2999999999999997E-2</v>
      </c>
      <c r="AWL5" s="22">
        <v>2.4E-2</v>
      </c>
      <c r="AWM5" s="22">
        <v>2.3E-2</v>
      </c>
      <c r="AWN5" s="22">
        <v>4.2000000000000003E-2</v>
      </c>
      <c r="AWO5" s="22">
        <v>4.2000000000000003E-2</v>
      </c>
      <c r="AWP5" s="22">
        <v>4.1000000000000002E-2</v>
      </c>
      <c r="AWQ5" s="22">
        <v>3.4000000000000002E-2</v>
      </c>
      <c r="AWR5" s="24">
        <v>3.4000000000000002E-2</v>
      </c>
      <c r="AWS5" s="1"/>
      <c r="AWT5" s="21">
        <v>0.01</v>
      </c>
      <c r="AWU5" s="20">
        <v>9.7000000000000003E-3</v>
      </c>
      <c r="AWV5" s="20">
        <v>6.3E-3</v>
      </c>
      <c r="AWW5" s="22">
        <v>3.4000000000000002E-2</v>
      </c>
      <c r="AWX5" s="21">
        <v>0.01</v>
      </c>
      <c r="AWY5" s="1">
        <v>0.16600000000000001</v>
      </c>
      <c r="AWZ5" s="1">
        <v>0.04</v>
      </c>
      <c r="AXA5" s="1">
        <v>0.03</v>
      </c>
      <c r="AXB5" s="20">
        <v>1.1599999999999999E-2</v>
      </c>
      <c r="AXC5" s="22">
        <v>3.7999999999999999E-2</v>
      </c>
      <c r="AXD5" s="22">
        <v>3.4000000000000002E-2</v>
      </c>
      <c r="AXE5" s="1">
        <v>0.01</v>
      </c>
      <c r="AXF5" s="22">
        <v>0.14899999999999999</v>
      </c>
      <c r="AXG5" s="1">
        <v>0.03</v>
      </c>
      <c r="AXH5" s="24">
        <v>3.4000000000000002E-2</v>
      </c>
      <c r="AXI5" s="22">
        <v>4.8000000000000001E-2</v>
      </c>
      <c r="AXJ5" s="22">
        <v>3.4000000000000002E-2</v>
      </c>
      <c r="AXK5" s="1">
        <v>0.03</v>
      </c>
      <c r="AXL5" s="1">
        <v>0.03</v>
      </c>
      <c r="AXM5" s="22">
        <v>3.3000000000000002E-2</v>
      </c>
      <c r="AXN5" s="22">
        <v>2.3E-2</v>
      </c>
      <c r="AXO5" s="22">
        <v>4.4999999999999998E-2</v>
      </c>
      <c r="AXP5" s="22">
        <v>4.1000000000000002E-2</v>
      </c>
      <c r="AXQ5" s="22">
        <v>4.4999999999999998E-2</v>
      </c>
      <c r="AXR5" s="22">
        <v>4.1000000000000002E-2</v>
      </c>
      <c r="AXS5" s="1">
        <v>0.01</v>
      </c>
      <c r="AXT5" s="21">
        <v>0.01</v>
      </c>
      <c r="AXU5" s="1">
        <v>0.16600000000000001</v>
      </c>
      <c r="AXV5" s="20">
        <v>3.9699999999999999E-2</v>
      </c>
      <c r="AXW5" s="20">
        <v>1.0200000000000001E-2</v>
      </c>
      <c r="AXX5" s="22">
        <v>3.5000000000000003E-2</v>
      </c>
      <c r="AXY5" s="22">
        <v>3.5000000000000003E-2</v>
      </c>
      <c r="AXZ5" s="22">
        <v>3.5000000000000003E-2</v>
      </c>
      <c r="AYA5" s="1">
        <v>0.01</v>
      </c>
      <c r="AYB5" s="1">
        <v>0.01</v>
      </c>
      <c r="AYC5" s="21">
        <v>0.01</v>
      </c>
      <c r="AYD5" s="1">
        <v>0.03</v>
      </c>
      <c r="AYE5" s="22">
        <v>2.1000000000000001E-2</v>
      </c>
      <c r="AYF5" s="22">
        <v>2.1999999999999999E-2</v>
      </c>
      <c r="AYG5" s="22">
        <v>3.2000000000000001E-2</v>
      </c>
      <c r="AYH5" s="22">
        <v>4.2000000000000003E-2</v>
      </c>
      <c r="AYI5" s="22">
        <v>4.2000000000000003E-2</v>
      </c>
      <c r="AYJ5" s="22">
        <v>3.9E-2</v>
      </c>
      <c r="AYK5" s="24">
        <v>0.03</v>
      </c>
      <c r="AYL5" s="24">
        <v>4.3999999999999997E-2</v>
      </c>
      <c r="AYM5" s="24">
        <v>3.2000000000000001E-2</v>
      </c>
      <c r="AYN5" s="22">
        <v>3.5999999999999997E-2</v>
      </c>
      <c r="AYO5" s="24">
        <v>0.04</v>
      </c>
      <c r="AYP5" s="24">
        <v>3.7999999999999999E-2</v>
      </c>
      <c r="AYQ5" s="21">
        <v>0.01</v>
      </c>
      <c r="AYR5" s="21">
        <v>0.01</v>
      </c>
      <c r="AYS5" s="1">
        <v>0.16800000000000001</v>
      </c>
      <c r="AYT5" s="24">
        <v>3.2000000000000001E-2</v>
      </c>
      <c r="AYU5" s="22">
        <v>3.9E-2</v>
      </c>
      <c r="AYV5" s="22">
        <v>3.5999999999999997E-2</v>
      </c>
      <c r="AYW5" s="22">
        <v>2.5000000000000001E-2</v>
      </c>
      <c r="AYX5" s="24">
        <v>0.04</v>
      </c>
      <c r="AYY5" s="24">
        <v>0.04</v>
      </c>
      <c r="AYZ5" s="1">
        <v>0.01</v>
      </c>
      <c r="AZA5" s="21">
        <v>0.01</v>
      </c>
      <c r="AZB5" s="21">
        <v>0.01</v>
      </c>
      <c r="AZC5" s="21">
        <v>0.01</v>
      </c>
      <c r="AZD5" s="20">
        <v>1.11E-2</v>
      </c>
      <c r="AZE5" s="24">
        <v>0.03</v>
      </c>
      <c r="AZF5" s="22">
        <v>3.3000000000000002E-2</v>
      </c>
      <c r="AZG5" s="22">
        <v>3.3000000000000002E-2</v>
      </c>
      <c r="AZH5" s="24">
        <v>3.6999999999999998E-2</v>
      </c>
      <c r="AZI5" s="21">
        <v>0.05</v>
      </c>
      <c r="AZJ5" s="1">
        <v>3.5999999999999997E-2</v>
      </c>
      <c r="AZK5" s="24">
        <v>2.7E-2</v>
      </c>
      <c r="AZL5" s="22">
        <v>2.8000000000000001E-2</v>
      </c>
      <c r="AZM5" s="22">
        <v>3.5999999999999997E-2</v>
      </c>
      <c r="AZN5" s="22">
        <v>3.5999999999999997E-2</v>
      </c>
      <c r="AZO5" s="21">
        <v>0.01</v>
      </c>
      <c r="AZP5" s="20">
        <v>1.0699999999999999E-2</v>
      </c>
      <c r="AZQ5" s="1">
        <v>0.01</v>
      </c>
      <c r="AZR5" s="21">
        <v>0.01</v>
      </c>
      <c r="AZS5" s="24">
        <v>3.3000000000000002E-2</v>
      </c>
      <c r="AZT5" s="22">
        <v>3.9E-2</v>
      </c>
      <c r="AZU5" s="22">
        <v>3.6999999999999998E-2</v>
      </c>
      <c r="AZV5" s="1">
        <v>0.01</v>
      </c>
      <c r="AZW5" s="21">
        <v>0.01</v>
      </c>
      <c r="AZX5" s="1">
        <v>0.03</v>
      </c>
      <c r="AZY5" s="1">
        <v>0.03</v>
      </c>
      <c r="AZZ5" s="20">
        <v>1.46E-2</v>
      </c>
      <c r="BAA5" s="22">
        <v>2.7E-2</v>
      </c>
      <c r="BAB5" s="22">
        <v>2.4E-2</v>
      </c>
      <c r="BAC5" s="22">
        <v>4.2000000000000003E-2</v>
      </c>
      <c r="BAD5" s="1">
        <v>0.01</v>
      </c>
      <c r="BAE5" s="1">
        <v>0.03</v>
      </c>
      <c r="BAF5" s="24">
        <v>0.03</v>
      </c>
      <c r="BAG5" s="22">
        <v>3.6999999999999998E-2</v>
      </c>
      <c r="BAH5" s="22">
        <v>2.1999999999999999E-2</v>
      </c>
      <c r="BAI5" s="22">
        <v>2.1999999999999999E-2</v>
      </c>
      <c r="BAJ5" s="22">
        <v>3.9E-2</v>
      </c>
      <c r="BAK5" s="22">
        <v>3.9E-2</v>
      </c>
      <c r="BAL5" s="24">
        <v>4.2000000000000003E-2</v>
      </c>
      <c r="BAM5" s="1">
        <v>0.01</v>
      </c>
      <c r="BAN5" s="21">
        <v>0.09</v>
      </c>
      <c r="BAO5" s="24">
        <v>0.04</v>
      </c>
      <c r="BAP5" s="22">
        <v>3.6999999999999998E-2</v>
      </c>
      <c r="BAQ5" s="22">
        <v>3.5000000000000003E-2</v>
      </c>
      <c r="BAR5" s="22">
        <v>3.5000000000000003E-2</v>
      </c>
      <c r="BAS5" s="22">
        <v>3.5999999999999997E-2</v>
      </c>
      <c r="BAT5" s="22">
        <v>2.1000000000000001E-2</v>
      </c>
      <c r="BAU5" s="22">
        <v>4.3999999999999997E-2</v>
      </c>
      <c r="BAV5" s="1">
        <v>0.01</v>
      </c>
      <c r="BAW5" s="22">
        <v>3.1E-2</v>
      </c>
      <c r="BAX5" s="21">
        <v>0.01</v>
      </c>
      <c r="BAY5" s="21">
        <v>7.0000000000000007E-2</v>
      </c>
      <c r="BAZ5" s="22">
        <v>0.04</v>
      </c>
      <c r="BBA5" s="22">
        <v>2.4E-2</v>
      </c>
      <c r="BBB5" s="22">
        <v>4.1000000000000002E-2</v>
      </c>
      <c r="BBC5" s="1">
        <v>0.03</v>
      </c>
      <c r="BBD5" s="24">
        <v>3.5000000000000003E-2</v>
      </c>
      <c r="BBE5" s="22">
        <v>2.9000000000000001E-2</v>
      </c>
      <c r="BBF5" s="24">
        <v>4.2000000000000003E-2</v>
      </c>
      <c r="BBG5" s="24">
        <v>4.4999999999999998E-2</v>
      </c>
      <c r="BBH5" s="24">
        <v>3.9E-2</v>
      </c>
      <c r="BBI5" s="22">
        <v>2.8000000000000001E-2</v>
      </c>
      <c r="BBJ5" s="22">
        <v>2.4E-2</v>
      </c>
      <c r="BBK5" s="22">
        <v>4.3999999999999997E-2</v>
      </c>
      <c r="BBL5" s="24">
        <v>0.04</v>
      </c>
      <c r="BBM5" s="24">
        <v>0.04</v>
      </c>
      <c r="BBN5" s="22">
        <v>3.5000000000000003E-2</v>
      </c>
      <c r="BBO5" s="22">
        <v>3.5000000000000003E-2</v>
      </c>
      <c r="BBP5" s="24">
        <v>4.4999999999999998E-2</v>
      </c>
      <c r="BBQ5" s="24">
        <v>3.5999999999999997E-2</v>
      </c>
      <c r="BBR5" s="22">
        <v>4.5999999999999999E-2</v>
      </c>
      <c r="BBS5" s="22">
        <v>2.9000000000000001E-2</v>
      </c>
      <c r="BBT5" s="24">
        <v>3.2000000000000001E-2</v>
      </c>
      <c r="BBU5" s="24">
        <v>0.04</v>
      </c>
      <c r="BBV5" s="22">
        <v>3.5000000000000003E-2</v>
      </c>
      <c r="BBW5" s="22">
        <v>3.1E-2</v>
      </c>
      <c r="BBX5" s="22">
        <v>3.5999999999999997E-2</v>
      </c>
      <c r="BBY5" s="24">
        <v>0.04</v>
      </c>
      <c r="BBZ5" s="1">
        <v>0.03</v>
      </c>
      <c r="BCA5" s="21">
        <v>0.09</v>
      </c>
      <c r="BCB5" s="22">
        <v>3.5999999999999997E-2</v>
      </c>
      <c r="BCC5" s="22">
        <v>3.5999999999999997E-2</v>
      </c>
      <c r="BCD5" s="22">
        <v>3.5999999999999997E-2</v>
      </c>
      <c r="BCE5" s="22">
        <v>4.2000000000000003E-2</v>
      </c>
      <c r="BCF5" s="24">
        <v>3.7999999999999999E-2</v>
      </c>
      <c r="BCG5" s="24">
        <v>3.3000000000000002E-2</v>
      </c>
      <c r="BCH5" s="21">
        <v>0.05</v>
      </c>
      <c r="BCI5" s="20">
        <v>1.0999999999999999E-2</v>
      </c>
      <c r="BCJ5" s="22">
        <v>4.1000000000000002E-2</v>
      </c>
      <c r="BCK5" s="20">
        <v>1.32E-2</v>
      </c>
      <c r="BCL5" s="24">
        <v>3.7999999999999999E-2</v>
      </c>
      <c r="BCM5" s="24">
        <v>3.5000000000000003E-2</v>
      </c>
      <c r="BCN5" s="22">
        <v>2.1999999999999999E-2</v>
      </c>
      <c r="BCO5" s="24">
        <v>4.5999999999999999E-2</v>
      </c>
      <c r="BCP5" s="21">
        <v>0.08</v>
      </c>
      <c r="BCQ5" s="20">
        <v>1.12E-2</v>
      </c>
      <c r="BCR5" s="22">
        <v>4.2999999999999997E-2</v>
      </c>
      <c r="BCS5" s="22">
        <v>3.5999999999999997E-2</v>
      </c>
      <c r="BCT5" s="22">
        <v>3.6999999999999998E-2</v>
      </c>
      <c r="BCU5" s="22">
        <v>3.9E-2</v>
      </c>
      <c r="BCV5" s="24">
        <v>0.03</v>
      </c>
      <c r="BCW5" s="22">
        <v>2.7E-2</v>
      </c>
      <c r="BCX5" s="1">
        <v>0.01</v>
      </c>
      <c r="BCY5" s="22">
        <v>2.5999999999999999E-2</v>
      </c>
      <c r="BCZ5" s="22">
        <v>3.9E-2</v>
      </c>
      <c r="BDA5" s="22">
        <v>4.7E-2</v>
      </c>
      <c r="BDB5" s="22">
        <v>4.7E-2</v>
      </c>
      <c r="BDC5" s="20">
        <v>3.8199999999999998E-2</v>
      </c>
      <c r="BDD5" s="21">
        <v>7.0000000000000007E-2</v>
      </c>
      <c r="BDE5" s="20">
        <v>3.9800000000000002E-2</v>
      </c>
      <c r="BDF5" s="20">
        <v>4.0599999999999997E-2</v>
      </c>
      <c r="BDG5" s="21">
        <v>0.11</v>
      </c>
      <c r="BDH5" s="27">
        <v>0.14000000000000001</v>
      </c>
      <c r="BDI5" s="27">
        <v>0.14000000000000001</v>
      </c>
      <c r="BDJ5" s="20">
        <v>1.0500000000000001E-2</v>
      </c>
      <c r="BDK5" s="27">
        <v>0.14000000000000001</v>
      </c>
      <c r="BDL5" s="27">
        <v>0.15</v>
      </c>
      <c r="BDM5" s="24">
        <v>0.04</v>
      </c>
      <c r="BDN5" s="27">
        <v>0.14000000000000001</v>
      </c>
      <c r="BDO5" s="22">
        <v>4.3999999999999997E-2</v>
      </c>
      <c r="BDP5" s="22">
        <v>4.5999999999999999E-2</v>
      </c>
      <c r="BDQ5" s="22">
        <v>4.5999999999999999E-2</v>
      </c>
      <c r="BDR5" s="22">
        <v>3.5999999999999997E-2</v>
      </c>
      <c r="BDS5" s="24">
        <v>3.7999999999999999E-2</v>
      </c>
      <c r="BDT5" s="24">
        <v>3.9E-2</v>
      </c>
      <c r="BDU5" s="22">
        <v>4.2000000000000003E-2</v>
      </c>
      <c r="BDV5" s="22">
        <v>4.2000000000000003E-2</v>
      </c>
      <c r="BDW5" s="21">
        <v>0.01</v>
      </c>
      <c r="BDX5" s="20">
        <v>0.17199999999999999</v>
      </c>
      <c r="BDY5" s="24">
        <v>0.04</v>
      </c>
      <c r="BDZ5" s="24">
        <v>4.7E-2</v>
      </c>
      <c r="BEA5" s="22">
        <v>4.5999999999999999E-2</v>
      </c>
      <c r="BEB5" s="22">
        <v>4.5999999999999999E-2</v>
      </c>
      <c r="BEC5" s="22">
        <v>4.1000000000000002E-2</v>
      </c>
      <c r="BED5" s="22">
        <v>4.8000000000000001E-2</v>
      </c>
      <c r="BEE5" s="24">
        <v>4.1000000000000002E-2</v>
      </c>
      <c r="BEF5" s="22">
        <v>4.7E-2</v>
      </c>
      <c r="BEG5" s="22">
        <v>4.4999999999999998E-2</v>
      </c>
    </row>
    <row r="6" spans="1:1489" x14ac:dyDescent="0.25">
      <c r="A6" s="3" t="s">
        <v>16</v>
      </c>
      <c r="B6" s="28">
        <v>1E-4</v>
      </c>
      <c r="C6" s="28">
        <v>2.0000000000000001E-4</v>
      </c>
      <c r="D6" s="28">
        <v>2.0000000000000001E-4</v>
      </c>
      <c r="E6" s="29">
        <v>1E-3</v>
      </c>
      <c r="F6" s="29">
        <v>1E-3</v>
      </c>
      <c r="G6" s="30"/>
      <c r="H6" s="30"/>
      <c r="I6" s="28">
        <v>5.9999999999999995E-4</v>
      </c>
      <c r="J6" s="31">
        <v>1.1000000000000001E-3</v>
      </c>
      <c r="K6" s="28">
        <v>6.9999999999999999E-4</v>
      </c>
      <c r="L6" s="28">
        <v>5.0000000000000001E-4</v>
      </c>
      <c r="M6" s="31">
        <v>5.0000000000000001E-4</v>
      </c>
      <c r="N6" s="31">
        <v>4.0000000000000002E-4</v>
      </c>
      <c r="O6" s="28">
        <v>6.9999999999999999E-4</v>
      </c>
      <c r="P6" s="31"/>
      <c r="Q6" s="29">
        <v>1.6999999999999999E-3</v>
      </c>
      <c r="R6" s="31">
        <v>4.0000000000000002E-4</v>
      </c>
      <c r="S6" s="29">
        <v>1.6000000000000001E-3</v>
      </c>
      <c r="T6" s="29">
        <v>1.5E-3</v>
      </c>
      <c r="U6" s="29">
        <v>1.5E-3</v>
      </c>
      <c r="V6" s="31">
        <v>4.0000000000000002E-4</v>
      </c>
      <c r="W6" s="31">
        <v>4.0000000000000002E-4</v>
      </c>
      <c r="X6" s="31">
        <v>2.9999999999999997E-4</v>
      </c>
      <c r="Y6" s="29">
        <v>4.0000000000000002E-4</v>
      </c>
      <c r="Z6" s="28">
        <v>1E-3</v>
      </c>
      <c r="AA6" s="31">
        <v>2.9999999999999997E-4</v>
      </c>
      <c r="AB6" s="29">
        <v>4.0000000000000002E-4</v>
      </c>
      <c r="AC6" s="29">
        <v>4.0000000000000002E-4</v>
      </c>
      <c r="AD6" s="29">
        <v>8.0000000000000004E-4</v>
      </c>
      <c r="AE6" s="28">
        <v>1.1000000000000001E-3</v>
      </c>
      <c r="AF6" s="29">
        <v>1E-3</v>
      </c>
      <c r="AG6" s="31"/>
      <c r="AH6" s="28">
        <v>8.0000000000000004E-4</v>
      </c>
      <c r="AI6" s="28"/>
      <c r="AJ6" s="30"/>
      <c r="AK6" s="29">
        <v>1.6000000000000001E-3</v>
      </c>
      <c r="AL6" s="29">
        <v>1.1000000000000001E-3</v>
      </c>
      <c r="AM6" s="29">
        <v>1.5E-3</v>
      </c>
      <c r="AN6" s="29">
        <v>1E-3</v>
      </c>
      <c r="AO6" s="29">
        <v>1E-3</v>
      </c>
      <c r="AP6" s="28">
        <v>8.0000000000000004E-4</v>
      </c>
      <c r="AQ6" s="31"/>
      <c r="AR6" s="31"/>
      <c r="AS6" s="29">
        <v>1.6999999999999999E-3</v>
      </c>
      <c r="AT6" s="28">
        <v>8.9999999999999998E-4</v>
      </c>
      <c r="AU6" s="31"/>
      <c r="AV6" s="31"/>
      <c r="AW6" s="28">
        <v>1.1999999999999999E-3</v>
      </c>
      <c r="AX6" s="28">
        <v>1.1999999999999999E-3</v>
      </c>
      <c r="AY6" s="29"/>
      <c r="AZ6" s="29"/>
      <c r="BA6" s="29">
        <v>8.9999999999999998E-4</v>
      </c>
      <c r="BB6" s="29">
        <v>1E-3</v>
      </c>
      <c r="BC6" s="29">
        <v>8.9999999999999998E-4</v>
      </c>
      <c r="BD6" s="29">
        <v>1E-3</v>
      </c>
      <c r="BE6" s="29">
        <v>5.9999999999999995E-4</v>
      </c>
      <c r="BF6" s="29">
        <v>1.9E-3</v>
      </c>
      <c r="BG6" s="29">
        <v>1E-3</v>
      </c>
      <c r="BH6" s="28">
        <v>1.2999999999999999E-3</v>
      </c>
      <c r="BI6" s="29">
        <v>4.0000000000000002E-4</v>
      </c>
      <c r="BJ6" s="29">
        <v>5.0000000000000001E-4</v>
      </c>
      <c r="BK6" s="29">
        <v>1.6000000000000001E-3</v>
      </c>
      <c r="BL6" s="29">
        <v>1.9E-3</v>
      </c>
      <c r="BM6" s="29">
        <v>1E-3</v>
      </c>
      <c r="BN6" s="29">
        <v>8.9999999999999998E-4</v>
      </c>
      <c r="BO6" s="29">
        <v>8.9999999999999998E-4</v>
      </c>
      <c r="BP6" s="29">
        <v>1.2999999999999999E-3</v>
      </c>
      <c r="BQ6" s="31"/>
      <c r="BR6" s="31">
        <v>2.9999999999999997E-4</v>
      </c>
      <c r="BS6" s="29">
        <v>5.0000000000000001E-4</v>
      </c>
      <c r="BT6" s="29">
        <v>5.9999999999999995E-4</v>
      </c>
      <c r="BU6" s="29">
        <v>5.9999999999999995E-4</v>
      </c>
      <c r="BV6" s="29">
        <v>1E-3</v>
      </c>
      <c r="BW6" s="29">
        <v>6.9999999999999999E-4</v>
      </c>
      <c r="BX6" s="29"/>
      <c r="BY6" s="29"/>
      <c r="BZ6" s="29">
        <v>1.8E-3</v>
      </c>
      <c r="CA6" s="29">
        <v>1.6000000000000001E-3</v>
      </c>
      <c r="CB6" s="29">
        <v>1.6999999999999999E-3</v>
      </c>
      <c r="CC6" s="29">
        <v>1.6999999999999999E-3</v>
      </c>
      <c r="CD6" s="29">
        <v>5.0000000000000001E-4</v>
      </c>
      <c r="CE6" s="29">
        <v>8.0000000000000004E-4</v>
      </c>
      <c r="CF6" s="29">
        <v>8.0000000000000004E-4</v>
      </c>
      <c r="CG6" s="29">
        <v>8.9999999999999998E-4</v>
      </c>
      <c r="CH6" s="29">
        <v>8.9999999999999998E-4</v>
      </c>
      <c r="CI6" s="29">
        <v>8.9999999999999998E-4</v>
      </c>
      <c r="CJ6" s="29">
        <v>8.0000000000000004E-4</v>
      </c>
      <c r="CK6" s="29">
        <v>8.0000000000000004E-4</v>
      </c>
      <c r="CL6" s="29">
        <v>8.0000000000000004E-4</v>
      </c>
      <c r="CM6" s="29">
        <v>8.0000000000000004E-4</v>
      </c>
      <c r="CN6" s="29">
        <v>8.9999999999999998E-4</v>
      </c>
      <c r="CO6" s="29">
        <v>8.0000000000000004E-4</v>
      </c>
      <c r="CP6" s="29">
        <v>1.9E-3</v>
      </c>
      <c r="CQ6" s="29">
        <v>2.9999999999999997E-4</v>
      </c>
      <c r="CR6" s="29">
        <v>6.9999999999999999E-4</v>
      </c>
      <c r="CS6" s="29">
        <v>6.9999999999999999E-4</v>
      </c>
      <c r="CT6" s="29">
        <v>6.9999999999999999E-4</v>
      </c>
      <c r="CU6" s="29">
        <v>5.9999999999999995E-4</v>
      </c>
      <c r="CV6" s="29">
        <v>8.9999999999999998E-4</v>
      </c>
      <c r="CW6" s="29">
        <v>8.0000000000000004E-4</v>
      </c>
      <c r="CX6" s="29">
        <v>1E-3</v>
      </c>
      <c r="CY6" s="29">
        <v>8.9999999999999998E-4</v>
      </c>
      <c r="CZ6" s="31">
        <v>8.0000000000000004E-4</v>
      </c>
      <c r="DA6" s="29">
        <v>1E-3</v>
      </c>
      <c r="DB6" s="29">
        <v>6.9999999999999999E-4</v>
      </c>
      <c r="DC6" s="29">
        <v>8.9999999999999998E-4</v>
      </c>
      <c r="DD6" s="31">
        <v>8.0000000000000004E-4</v>
      </c>
      <c r="DE6" s="29">
        <v>1E-3</v>
      </c>
      <c r="DF6" s="29">
        <v>2.0999999999999999E-3</v>
      </c>
      <c r="DG6" s="29">
        <v>2.9999999999999997E-4</v>
      </c>
      <c r="DH6" s="28">
        <v>8.9999999999999998E-4</v>
      </c>
      <c r="DI6" s="29">
        <v>6.9999999999999999E-4</v>
      </c>
      <c r="DJ6" s="31">
        <v>8.0000000000000004E-4</v>
      </c>
      <c r="DK6" s="31">
        <v>8.0000000000000004E-4</v>
      </c>
      <c r="DL6" s="29">
        <v>1.2999999999999999E-3</v>
      </c>
      <c r="DM6" s="29">
        <v>1E-3</v>
      </c>
      <c r="DN6" s="29">
        <v>6.9999999999999999E-4</v>
      </c>
      <c r="DO6" s="29">
        <v>6.9999999999999999E-4</v>
      </c>
      <c r="DP6" s="29">
        <v>6.9999999999999999E-4</v>
      </c>
      <c r="DQ6" s="29">
        <v>6.9999999999999999E-4</v>
      </c>
      <c r="DR6" s="29">
        <v>8.0000000000000004E-4</v>
      </c>
      <c r="DS6" s="29">
        <v>1E-3</v>
      </c>
      <c r="DT6" s="29">
        <v>8.9999999999999998E-4</v>
      </c>
      <c r="DU6" s="29">
        <v>8.9999999999999998E-4</v>
      </c>
      <c r="DV6" s="31">
        <v>8.9999999999999998E-4</v>
      </c>
      <c r="DW6" s="31">
        <v>8.9999999999999998E-4</v>
      </c>
      <c r="DX6" s="31">
        <v>8.9999999999999998E-4</v>
      </c>
      <c r="DY6" s="29">
        <v>6.9999999999999999E-4</v>
      </c>
      <c r="DZ6" s="29">
        <v>6.9999999999999999E-4</v>
      </c>
      <c r="EA6" s="29">
        <v>5.9999999999999995E-4</v>
      </c>
      <c r="EB6" s="29">
        <v>8.9999999999999998E-4</v>
      </c>
      <c r="EC6" s="31">
        <v>8.0000000000000004E-4</v>
      </c>
      <c r="ED6" s="31">
        <v>8.9999999999999998E-4</v>
      </c>
      <c r="EE6" s="29">
        <v>1.2999999999999999E-3</v>
      </c>
      <c r="EF6" s="29">
        <v>1E-4</v>
      </c>
      <c r="EG6" s="29">
        <v>1.4E-3</v>
      </c>
      <c r="EH6" s="29">
        <v>1.1000000000000001E-3</v>
      </c>
      <c r="EI6" s="29">
        <v>1E-3</v>
      </c>
      <c r="EJ6" s="29">
        <v>1E-3</v>
      </c>
      <c r="EK6" s="29">
        <v>2.5999999999999999E-3</v>
      </c>
      <c r="EL6" s="29">
        <v>1.6000000000000001E-3</v>
      </c>
      <c r="EM6" s="29">
        <v>1E-4</v>
      </c>
      <c r="EN6" s="29"/>
      <c r="EO6" s="29">
        <v>8.0000000000000004E-4</v>
      </c>
      <c r="EP6" s="29">
        <v>8.0000000000000004E-4</v>
      </c>
      <c r="EQ6" s="29">
        <v>1.4E-3</v>
      </c>
      <c r="ER6" s="29">
        <v>1.2999999999999999E-3</v>
      </c>
      <c r="ES6" s="29">
        <v>1E-4</v>
      </c>
      <c r="ET6" s="29">
        <v>1.2999999999999999E-3</v>
      </c>
      <c r="EU6" s="29">
        <v>1.4E-3</v>
      </c>
      <c r="EV6" s="29">
        <v>1.4E-3</v>
      </c>
      <c r="EW6" s="29">
        <v>1.4E-3</v>
      </c>
      <c r="EX6" s="29">
        <v>2.9999999999999997E-4</v>
      </c>
      <c r="EY6" s="29"/>
      <c r="EZ6" s="31">
        <v>8.0000000000000004E-4</v>
      </c>
      <c r="FA6" s="29">
        <v>1.2999999999999999E-3</v>
      </c>
      <c r="FB6" s="28">
        <v>1.1000000000000001E-3</v>
      </c>
      <c r="FC6" s="28">
        <v>6.9999999999999999E-4</v>
      </c>
      <c r="FD6" s="29">
        <v>1.2999999999999999E-3</v>
      </c>
      <c r="FE6" s="29">
        <v>1.4E-3</v>
      </c>
      <c r="FF6" s="29">
        <v>2.9999999999999997E-4</v>
      </c>
      <c r="FG6" s="29">
        <v>2.9999999999999997E-4</v>
      </c>
      <c r="FH6" s="29"/>
      <c r="FI6" s="29"/>
      <c r="FJ6" s="31">
        <v>8.9999999999999998E-4</v>
      </c>
      <c r="FK6" s="28">
        <v>6.9999999999999999E-4</v>
      </c>
      <c r="FL6" s="29">
        <v>5.9999999999999995E-4</v>
      </c>
      <c r="FM6" s="31">
        <v>8.9999999999999998E-4</v>
      </c>
      <c r="FN6" s="29">
        <v>5.9999999999999995E-4</v>
      </c>
      <c r="FO6" s="29"/>
      <c r="FP6" s="28">
        <v>1.1000000000000001E-3</v>
      </c>
      <c r="FQ6" s="28">
        <v>4.0000000000000002E-4</v>
      </c>
      <c r="FR6" s="29">
        <v>5.9999999999999995E-4</v>
      </c>
      <c r="FS6" s="28">
        <v>4.0000000000000002E-4</v>
      </c>
      <c r="FT6" s="28">
        <v>4.0000000000000002E-4</v>
      </c>
      <c r="FU6" s="29">
        <v>5.0000000000000001E-4</v>
      </c>
      <c r="FV6" s="29"/>
      <c r="FW6" s="29"/>
      <c r="FX6" s="28">
        <v>1E-4</v>
      </c>
      <c r="FY6" s="28">
        <v>2.0000000000000001E-4</v>
      </c>
      <c r="FZ6" s="28">
        <v>2.0000000000000001E-4</v>
      </c>
      <c r="GA6" s="29"/>
      <c r="GB6" s="29">
        <v>1.4E-3</v>
      </c>
      <c r="GC6" s="29">
        <v>1.4E-3</v>
      </c>
      <c r="GD6" s="29">
        <v>1.4E-3</v>
      </c>
      <c r="GE6" s="29">
        <v>1.4E-3</v>
      </c>
      <c r="GF6" s="29">
        <v>1.5E-3</v>
      </c>
      <c r="GG6" s="29">
        <v>5.0000000000000001E-4</v>
      </c>
      <c r="GH6" s="29"/>
      <c r="GI6" s="29"/>
      <c r="GJ6" s="29"/>
      <c r="GK6" s="29">
        <v>1.5E-3</v>
      </c>
      <c r="GL6" s="29">
        <v>1.5E-3</v>
      </c>
      <c r="GM6" s="29">
        <v>1.2999999999999999E-3</v>
      </c>
      <c r="GN6" s="29">
        <v>1.4E-3</v>
      </c>
      <c r="GO6" s="29">
        <v>1.2999999999999999E-3</v>
      </c>
      <c r="GP6" s="29">
        <v>1.2999999999999999E-3</v>
      </c>
      <c r="GQ6" s="29">
        <v>1.4E-3</v>
      </c>
      <c r="GR6" s="29">
        <v>1.4E-3</v>
      </c>
      <c r="GS6" s="29">
        <v>5.0000000000000001E-4</v>
      </c>
      <c r="GT6" s="29">
        <v>1E-4</v>
      </c>
      <c r="GU6" s="29">
        <v>1.4E-3</v>
      </c>
      <c r="GV6" s="29">
        <v>1.1999999999999999E-3</v>
      </c>
      <c r="GW6" s="29">
        <v>8.9999999999999998E-4</v>
      </c>
      <c r="GX6" s="29">
        <v>1E-4</v>
      </c>
      <c r="GY6" s="29">
        <v>1E-4</v>
      </c>
      <c r="GZ6" s="29">
        <v>1E-4</v>
      </c>
      <c r="HA6" s="29">
        <v>4.0000000000000002E-4</v>
      </c>
      <c r="HB6" s="28">
        <v>8.9999999999999998E-4</v>
      </c>
      <c r="HC6" s="29">
        <v>1E-4</v>
      </c>
      <c r="HD6" s="29">
        <v>2.9999999999999997E-4</v>
      </c>
      <c r="HE6" s="28">
        <v>1E-4</v>
      </c>
      <c r="HF6" s="28">
        <v>2.0000000000000001E-4</v>
      </c>
      <c r="HG6" s="29">
        <v>6.9999999999999999E-4</v>
      </c>
      <c r="HH6" s="29">
        <v>6.9999999999999999E-4</v>
      </c>
      <c r="HI6" s="29">
        <v>2.9999999999999997E-4</v>
      </c>
      <c r="HJ6" s="29">
        <v>4.0000000000000002E-4</v>
      </c>
      <c r="HK6" s="29">
        <v>2.9999999999999997E-4</v>
      </c>
      <c r="HL6" s="29"/>
      <c r="HM6" s="31"/>
      <c r="HN6" s="29">
        <v>5.0000000000000001E-4</v>
      </c>
      <c r="HO6" s="29">
        <v>2.9999999999999997E-4</v>
      </c>
      <c r="HP6" s="29">
        <v>5.9999999999999995E-4</v>
      </c>
      <c r="HQ6" s="29">
        <v>1E-4</v>
      </c>
      <c r="HR6" s="29">
        <v>2.9999999999999997E-4</v>
      </c>
      <c r="HS6" s="29"/>
      <c r="HT6" s="29">
        <v>4.0000000000000002E-4</v>
      </c>
      <c r="HU6" s="29">
        <v>4.0000000000000002E-4</v>
      </c>
      <c r="HV6" s="29">
        <v>5.0000000000000001E-4</v>
      </c>
      <c r="HW6" s="29">
        <v>8.0000000000000004E-4</v>
      </c>
      <c r="HX6" s="29">
        <v>2.9999999999999997E-4</v>
      </c>
      <c r="HY6" s="29"/>
      <c r="HZ6" s="29"/>
      <c r="IA6" s="28">
        <v>1E-3</v>
      </c>
      <c r="IB6" s="28">
        <v>1.1000000000000001E-3</v>
      </c>
      <c r="IC6" s="29">
        <v>5.9999999999999995E-4</v>
      </c>
      <c r="ID6" s="29">
        <v>4.0000000000000002E-4</v>
      </c>
      <c r="IE6" s="29">
        <v>1.6000000000000001E-3</v>
      </c>
      <c r="IF6" s="29">
        <v>1E-3</v>
      </c>
      <c r="IG6" s="29">
        <v>1.1000000000000001E-3</v>
      </c>
      <c r="IH6" s="29">
        <v>1E-3</v>
      </c>
      <c r="II6" s="29">
        <v>1E-3</v>
      </c>
      <c r="IJ6" s="29">
        <v>6.9999999999999999E-4</v>
      </c>
      <c r="IK6" s="29">
        <v>5.0000000000000001E-4</v>
      </c>
      <c r="IL6" s="29">
        <v>4.0000000000000002E-4</v>
      </c>
      <c r="IM6" s="29">
        <v>4.0000000000000002E-4</v>
      </c>
      <c r="IN6" s="29">
        <v>1E-3</v>
      </c>
      <c r="IO6" s="29">
        <v>1E-3</v>
      </c>
      <c r="IP6" s="29">
        <v>1E-3</v>
      </c>
      <c r="IQ6" s="29">
        <v>1E-3</v>
      </c>
      <c r="IR6" s="29">
        <v>1.1000000000000001E-3</v>
      </c>
      <c r="IS6" s="29">
        <v>1E-3</v>
      </c>
      <c r="IT6" s="29">
        <v>1.1000000000000001E-3</v>
      </c>
      <c r="IU6" s="29">
        <v>1.1000000000000001E-3</v>
      </c>
      <c r="IV6" s="29">
        <v>8.9999999999999998E-4</v>
      </c>
      <c r="IW6" s="29">
        <v>8.9999999999999998E-4</v>
      </c>
      <c r="IX6" s="29">
        <v>1E-3</v>
      </c>
      <c r="IY6" s="31"/>
      <c r="IZ6" s="29">
        <v>1E-4</v>
      </c>
      <c r="JA6" s="29">
        <v>8.9999999999999998E-4</v>
      </c>
      <c r="JB6" s="29">
        <v>4.0000000000000002E-4</v>
      </c>
      <c r="JC6" s="29">
        <v>4.0000000000000002E-4</v>
      </c>
      <c r="JD6" s="29">
        <v>4.0000000000000002E-4</v>
      </c>
      <c r="JE6" s="29">
        <v>8.0000000000000004E-4</v>
      </c>
      <c r="JF6" s="29">
        <v>5.0000000000000001E-4</v>
      </c>
      <c r="JG6" s="29">
        <v>2.9999999999999997E-4</v>
      </c>
      <c r="JH6" s="29">
        <v>4.0000000000000002E-4</v>
      </c>
      <c r="JI6" s="29">
        <v>4.0000000000000002E-4</v>
      </c>
      <c r="JJ6" s="31">
        <v>8.0000000000000004E-4</v>
      </c>
      <c r="JK6" s="29">
        <v>5.0000000000000001E-4</v>
      </c>
      <c r="JL6" s="29">
        <v>5.9999999999999995E-4</v>
      </c>
      <c r="JM6" s="29">
        <v>5.0000000000000001E-4</v>
      </c>
      <c r="JN6" s="31"/>
      <c r="JO6" s="31">
        <v>1.1999999999999999E-3</v>
      </c>
      <c r="JP6" s="31">
        <v>4.0000000000000002E-4</v>
      </c>
      <c r="JQ6" s="29">
        <v>5.0000000000000001E-4</v>
      </c>
      <c r="JR6" s="29">
        <v>5.9999999999999995E-4</v>
      </c>
      <c r="JS6" s="29">
        <v>5.0000000000000001E-4</v>
      </c>
      <c r="JT6" s="29">
        <v>5.0000000000000001E-4</v>
      </c>
      <c r="JU6" s="29">
        <v>8.9999999999999998E-4</v>
      </c>
      <c r="JV6" s="28">
        <v>1E-3</v>
      </c>
      <c r="JW6" s="29">
        <v>4.0000000000000002E-4</v>
      </c>
      <c r="JX6" s="29">
        <v>4.0000000000000002E-4</v>
      </c>
      <c r="JY6" s="29">
        <v>5.9999999999999995E-4</v>
      </c>
      <c r="JZ6" s="31">
        <v>4.0000000000000002E-4</v>
      </c>
      <c r="KA6" s="29">
        <v>5.9999999999999995E-4</v>
      </c>
      <c r="KB6" s="29">
        <v>4.0000000000000002E-4</v>
      </c>
      <c r="KC6" s="29">
        <v>1.1999999999999999E-3</v>
      </c>
      <c r="KD6" s="29">
        <v>6.9999999999999999E-4</v>
      </c>
      <c r="KE6" s="29">
        <v>2.9999999999999997E-4</v>
      </c>
      <c r="KF6" s="29">
        <v>2.9999999999999997E-4</v>
      </c>
      <c r="KG6" s="29">
        <v>2.9999999999999997E-4</v>
      </c>
      <c r="KH6" s="29">
        <v>4.0000000000000002E-4</v>
      </c>
      <c r="KI6" s="29">
        <v>4.0000000000000002E-4</v>
      </c>
      <c r="KJ6" s="31">
        <v>4.0000000000000002E-4</v>
      </c>
      <c r="KK6" s="29">
        <v>5.0000000000000001E-4</v>
      </c>
      <c r="KL6" s="29">
        <v>5.9999999999999995E-4</v>
      </c>
      <c r="KM6" s="29">
        <v>1E-3</v>
      </c>
      <c r="KN6" s="29">
        <v>1.2999999999999999E-3</v>
      </c>
      <c r="KO6" s="29">
        <v>1.2999999999999999E-3</v>
      </c>
      <c r="KP6" s="29">
        <v>1.1999999999999999E-3</v>
      </c>
      <c r="KQ6" s="29">
        <v>5.9999999999999995E-4</v>
      </c>
      <c r="KR6" s="28">
        <v>2.0000000000000001E-4</v>
      </c>
      <c r="KS6" s="29">
        <v>5.9999999999999995E-4</v>
      </c>
      <c r="KT6" s="29">
        <v>5.9999999999999995E-4</v>
      </c>
      <c r="KU6" s="29">
        <v>5.0000000000000001E-4</v>
      </c>
      <c r="KV6" s="31">
        <v>8.9999999999999998E-4</v>
      </c>
      <c r="KW6" s="29">
        <v>6.9999999999999999E-4</v>
      </c>
      <c r="KX6" s="29">
        <v>5.9999999999999995E-4</v>
      </c>
      <c r="KY6" s="29">
        <v>5.0000000000000001E-4</v>
      </c>
      <c r="KZ6" s="29">
        <v>1.1000000000000001E-3</v>
      </c>
      <c r="LA6" s="29">
        <v>1E-3</v>
      </c>
      <c r="LB6" s="29">
        <v>1E-4</v>
      </c>
      <c r="LC6" s="29">
        <v>5.0000000000000001E-4</v>
      </c>
      <c r="LD6" s="29"/>
      <c r="LE6" s="28">
        <v>1E-3</v>
      </c>
      <c r="LF6" s="28">
        <v>1E-4</v>
      </c>
      <c r="LG6" s="29">
        <v>2.9999999999999997E-4</v>
      </c>
      <c r="LH6" s="29">
        <v>5.0000000000000001E-4</v>
      </c>
      <c r="LI6" s="29">
        <v>1E-4</v>
      </c>
      <c r="LJ6" s="29">
        <v>1.1000000000000001E-3</v>
      </c>
      <c r="LK6" s="29">
        <v>4.0000000000000002E-4</v>
      </c>
      <c r="LL6" s="29"/>
      <c r="LM6" s="29">
        <v>2.9999999999999997E-4</v>
      </c>
      <c r="LN6" s="29">
        <v>2.9999999999999997E-4</v>
      </c>
      <c r="LO6" s="29"/>
      <c r="LP6" s="29">
        <v>2.9999999999999997E-4</v>
      </c>
      <c r="LQ6" s="29">
        <v>2.9999999999999997E-4</v>
      </c>
      <c r="LR6" s="29">
        <v>5.9999999999999995E-4</v>
      </c>
      <c r="LS6" s="29">
        <v>5.0000000000000001E-4</v>
      </c>
      <c r="LT6" s="29">
        <v>1E-3</v>
      </c>
      <c r="LU6" s="28">
        <v>4.0000000000000002E-4</v>
      </c>
      <c r="LV6" s="28">
        <v>2.0000000000000001E-4</v>
      </c>
      <c r="LW6" s="29">
        <v>8.9999999999999998E-4</v>
      </c>
      <c r="LX6" s="29">
        <v>2.9999999999999997E-4</v>
      </c>
      <c r="LY6" s="29"/>
      <c r="LZ6" s="29">
        <v>8.0000000000000004E-4</v>
      </c>
      <c r="MA6" s="29">
        <v>5.9999999999999995E-4</v>
      </c>
      <c r="MB6" s="31">
        <v>1E-3</v>
      </c>
      <c r="MC6" s="29">
        <v>1E-4</v>
      </c>
      <c r="MD6" s="29">
        <v>5.0000000000000001E-4</v>
      </c>
      <c r="ME6" s="31">
        <v>2.9999999999999997E-4</v>
      </c>
      <c r="MF6" s="31">
        <v>2.9999999999999997E-4</v>
      </c>
      <c r="MG6" s="29">
        <v>6.9999999999999999E-4</v>
      </c>
      <c r="MH6" s="29">
        <v>5.9999999999999995E-4</v>
      </c>
      <c r="MI6" s="29">
        <v>2.9999999999999997E-4</v>
      </c>
      <c r="MJ6" s="29">
        <v>6.9999999999999999E-4</v>
      </c>
      <c r="MK6" s="31"/>
      <c r="ML6" s="31"/>
      <c r="MM6" s="31"/>
      <c r="MN6" s="31">
        <v>2.9999999999999997E-4</v>
      </c>
      <c r="MO6" s="31">
        <v>2.9999999999999997E-4</v>
      </c>
      <c r="MP6" s="31">
        <v>4.0000000000000002E-4</v>
      </c>
      <c r="MQ6" s="29">
        <v>2.9999999999999997E-4</v>
      </c>
      <c r="MR6" s="29">
        <v>1E-4</v>
      </c>
      <c r="MS6" s="29">
        <v>1E-4</v>
      </c>
      <c r="MT6" s="29">
        <v>6.9999999999999999E-4</v>
      </c>
      <c r="MU6" s="28">
        <v>5.0000000000000001E-4</v>
      </c>
      <c r="MV6" s="29">
        <v>5.9999999999999995E-4</v>
      </c>
      <c r="MW6" s="29">
        <v>5.9999999999999995E-4</v>
      </c>
      <c r="MX6" s="29">
        <v>1.4E-3</v>
      </c>
      <c r="MY6" s="29">
        <v>4.0000000000000002E-4</v>
      </c>
      <c r="MZ6" s="29">
        <v>4.0000000000000002E-4</v>
      </c>
      <c r="NA6" s="31">
        <v>4.0000000000000002E-4</v>
      </c>
      <c r="NB6" s="31">
        <v>5.0000000000000001E-4</v>
      </c>
      <c r="NC6" s="31"/>
      <c r="ND6" s="31"/>
      <c r="NE6" s="29">
        <v>1.1000000000000001E-3</v>
      </c>
      <c r="NF6" s="29">
        <v>1.4E-3</v>
      </c>
      <c r="NG6" s="29">
        <v>1.2999999999999999E-3</v>
      </c>
      <c r="NH6" s="31"/>
      <c r="NI6" s="29">
        <v>5.0000000000000001E-4</v>
      </c>
      <c r="NJ6" s="29">
        <v>2.9999999999999997E-4</v>
      </c>
      <c r="NK6" s="29">
        <v>1.1999999999999999E-3</v>
      </c>
      <c r="NL6" s="29"/>
      <c r="NM6" s="31"/>
      <c r="NN6" s="31">
        <v>2.9999999999999997E-4</v>
      </c>
      <c r="NO6" s="29">
        <v>4.0000000000000002E-4</v>
      </c>
      <c r="NP6" s="29">
        <v>5.0000000000000001E-4</v>
      </c>
      <c r="NQ6" s="29">
        <v>1E-4</v>
      </c>
      <c r="NR6" s="28">
        <v>8.9999999999999998E-4</v>
      </c>
      <c r="NS6" s="28">
        <v>1.1999999999999999E-3</v>
      </c>
      <c r="NT6" s="29"/>
      <c r="NU6" s="29">
        <v>2.9999999999999997E-4</v>
      </c>
      <c r="NV6" s="29">
        <v>1.6000000000000001E-3</v>
      </c>
      <c r="NW6" s="31"/>
      <c r="NX6" s="31">
        <v>4.0000000000000002E-4</v>
      </c>
      <c r="NY6" s="31">
        <v>5.0000000000000001E-4</v>
      </c>
      <c r="NZ6" s="31">
        <v>4.0000000000000002E-4</v>
      </c>
      <c r="OA6" s="31">
        <v>4.0000000000000002E-4</v>
      </c>
      <c r="OB6" s="31"/>
      <c r="OC6" s="31">
        <v>4.0000000000000002E-4</v>
      </c>
      <c r="OD6" s="31"/>
      <c r="OE6" s="31">
        <v>4.0000000000000002E-4</v>
      </c>
      <c r="OF6" s="30"/>
      <c r="OG6" s="29">
        <v>2.9999999999999997E-4</v>
      </c>
      <c r="OH6" s="29">
        <v>2.9999999999999997E-4</v>
      </c>
      <c r="OI6" s="29">
        <v>2.9999999999999997E-4</v>
      </c>
      <c r="OJ6" s="29">
        <v>2.9999999999999997E-4</v>
      </c>
      <c r="OK6" s="29">
        <v>2.9999999999999997E-4</v>
      </c>
      <c r="OL6" s="29">
        <v>2.9999999999999997E-4</v>
      </c>
      <c r="OM6" s="29">
        <v>2.9999999999999997E-4</v>
      </c>
      <c r="ON6" s="29">
        <v>2.9999999999999997E-4</v>
      </c>
      <c r="OO6" s="29">
        <v>8.0000000000000004E-4</v>
      </c>
      <c r="OP6" s="29">
        <v>8.0000000000000004E-4</v>
      </c>
      <c r="OQ6" s="29">
        <v>8.0000000000000004E-4</v>
      </c>
      <c r="OR6" s="29">
        <v>8.9999999999999998E-4</v>
      </c>
      <c r="OS6" s="29">
        <v>6.9999999999999999E-4</v>
      </c>
      <c r="OT6" s="31">
        <v>4.0000000000000002E-4</v>
      </c>
      <c r="OU6" s="31">
        <v>4.0000000000000002E-4</v>
      </c>
      <c r="OV6" s="31">
        <v>4.0000000000000002E-4</v>
      </c>
      <c r="OW6" s="31">
        <v>4.0000000000000002E-4</v>
      </c>
      <c r="OX6" s="29">
        <v>6.9999999999999999E-4</v>
      </c>
      <c r="OY6" s="29">
        <v>5.0000000000000001E-4</v>
      </c>
      <c r="OZ6" s="28">
        <v>1E-3</v>
      </c>
      <c r="PA6" s="30">
        <v>1.5E-3</v>
      </c>
      <c r="PB6" s="29">
        <v>1.1000000000000001E-3</v>
      </c>
      <c r="PC6" s="29">
        <v>5.0000000000000001E-4</v>
      </c>
      <c r="PD6" s="29">
        <v>1.1999999999999999E-3</v>
      </c>
      <c r="PE6" s="29">
        <v>5.0000000000000001E-4</v>
      </c>
      <c r="PF6" s="29">
        <v>1.1999999999999999E-3</v>
      </c>
      <c r="PG6" s="29">
        <v>8.0000000000000004E-4</v>
      </c>
      <c r="PH6" s="29">
        <v>8.9999999999999998E-4</v>
      </c>
      <c r="PI6" s="29">
        <v>1.6999999999999999E-3</v>
      </c>
      <c r="PJ6" s="29">
        <v>2.9999999999999997E-4</v>
      </c>
      <c r="PK6" s="29">
        <v>5.9999999999999995E-4</v>
      </c>
      <c r="PL6" s="29">
        <v>1.1999999999999999E-3</v>
      </c>
      <c r="PM6" s="31">
        <v>4.0000000000000002E-4</v>
      </c>
      <c r="PN6" s="31"/>
      <c r="PO6" s="31">
        <v>4.0000000000000002E-4</v>
      </c>
      <c r="PP6" s="31">
        <v>1.1000000000000001E-3</v>
      </c>
      <c r="PQ6" s="29">
        <v>4.0000000000000002E-4</v>
      </c>
      <c r="PR6" s="29">
        <v>5.0000000000000001E-4</v>
      </c>
      <c r="PS6" s="29">
        <v>5.0000000000000001E-4</v>
      </c>
      <c r="PT6" s="29"/>
      <c r="PU6" s="28">
        <v>5.9999999999999995E-4</v>
      </c>
      <c r="PV6" s="28">
        <v>1.1000000000000001E-3</v>
      </c>
      <c r="PW6" s="28">
        <v>2.9999999999999997E-4</v>
      </c>
      <c r="PX6" s="29">
        <v>5.0000000000000001E-4</v>
      </c>
      <c r="PY6" s="29">
        <v>1.1999999999999999E-3</v>
      </c>
      <c r="PZ6" s="29">
        <v>1.1999999999999999E-3</v>
      </c>
      <c r="QA6" s="29">
        <v>2.9999999999999997E-4</v>
      </c>
      <c r="QB6" s="29">
        <v>8.0000000000000004E-4</v>
      </c>
      <c r="QC6" s="29">
        <v>1.1999999999999999E-3</v>
      </c>
      <c r="QD6" s="31">
        <v>1.1000000000000001E-3</v>
      </c>
      <c r="QE6" s="29">
        <v>8.9999999999999998E-4</v>
      </c>
      <c r="QF6" s="29">
        <v>6.9999999999999999E-4</v>
      </c>
      <c r="QG6" s="29">
        <v>2.9999999999999997E-4</v>
      </c>
      <c r="QH6" s="29">
        <v>6.9999999999999999E-4</v>
      </c>
      <c r="QI6" s="29"/>
      <c r="QJ6" s="29">
        <v>4.0000000000000002E-4</v>
      </c>
      <c r="QK6" s="29">
        <v>1.1999999999999999E-3</v>
      </c>
      <c r="QL6" s="29">
        <v>5.0000000000000001E-4</v>
      </c>
      <c r="QM6" s="29">
        <v>2.9999999999999997E-4</v>
      </c>
      <c r="QN6" s="29">
        <v>1E-3</v>
      </c>
      <c r="QO6" s="29">
        <v>8.0000000000000004E-4</v>
      </c>
      <c r="QP6" s="29">
        <v>1.1000000000000001E-3</v>
      </c>
      <c r="QQ6" s="31">
        <v>4.0000000000000002E-4</v>
      </c>
      <c r="QR6" s="29">
        <v>8.0000000000000004E-4</v>
      </c>
      <c r="QS6" s="29">
        <v>2.9999999999999997E-4</v>
      </c>
      <c r="QT6" s="29">
        <v>1E-3</v>
      </c>
      <c r="QU6" s="28">
        <v>6.9999999999999999E-4</v>
      </c>
      <c r="QV6" s="29">
        <v>2.9999999999999997E-4</v>
      </c>
      <c r="QW6" s="29">
        <v>8.0000000000000004E-4</v>
      </c>
      <c r="QX6" s="29">
        <v>1.2999999999999999E-3</v>
      </c>
      <c r="QY6" s="29">
        <v>2.9999999999999997E-4</v>
      </c>
      <c r="QZ6" s="29">
        <v>1.1999999999999999E-3</v>
      </c>
      <c r="RA6" s="29">
        <v>8.0000000000000004E-4</v>
      </c>
      <c r="RB6" s="29">
        <v>8.0000000000000004E-4</v>
      </c>
      <c r="RC6" s="31">
        <v>1E-3</v>
      </c>
      <c r="RD6" s="29">
        <v>8.0000000000000004E-4</v>
      </c>
      <c r="RE6" s="29">
        <v>5.0000000000000001E-4</v>
      </c>
      <c r="RF6" s="29">
        <v>8.0000000000000004E-4</v>
      </c>
      <c r="RG6" s="29">
        <v>1.1000000000000001E-3</v>
      </c>
      <c r="RH6" s="29">
        <v>1.1000000000000001E-3</v>
      </c>
      <c r="RI6" s="29">
        <v>1.1000000000000001E-3</v>
      </c>
      <c r="RJ6" s="29">
        <v>1.1000000000000001E-3</v>
      </c>
      <c r="RK6" s="29">
        <v>1E-3</v>
      </c>
      <c r="RL6" s="29">
        <v>1E-3</v>
      </c>
      <c r="RM6" s="29">
        <v>8.9999999999999998E-4</v>
      </c>
      <c r="RN6" s="29">
        <v>8.9999999999999998E-4</v>
      </c>
      <c r="RO6" s="29">
        <v>6.9999999999999999E-4</v>
      </c>
      <c r="RP6" s="29">
        <v>2.9999999999999997E-4</v>
      </c>
      <c r="RQ6" s="29">
        <v>1.1999999999999999E-3</v>
      </c>
      <c r="RR6" s="29">
        <v>8.9999999999999998E-4</v>
      </c>
      <c r="RS6" s="29">
        <v>1E-3</v>
      </c>
      <c r="RT6" s="29">
        <v>1E-3</v>
      </c>
      <c r="RU6" s="29">
        <v>1E-4</v>
      </c>
      <c r="RV6" s="28">
        <v>1E-3</v>
      </c>
      <c r="RW6" s="29">
        <v>1.4E-3</v>
      </c>
      <c r="RX6" s="29">
        <v>1.1000000000000001E-3</v>
      </c>
      <c r="RY6" s="29">
        <v>1.1000000000000001E-3</v>
      </c>
      <c r="RZ6" s="29">
        <v>1E-3</v>
      </c>
      <c r="SA6" s="29">
        <v>1E-3</v>
      </c>
      <c r="SB6" s="29">
        <v>5.0000000000000001E-4</v>
      </c>
      <c r="SC6" s="29">
        <v>6.9999999999999999E-4</v>
      </c>
      <c r="SD6" s="29">
        <v>2.9999999999999997E-4</v>
      </c>
      <c r="SE6" s="29">
        <v>2.9999999999999997E-4</v>
      </c>
      <c r="SF6" s="29">
        <v>2.9999999999999997E-4</v>
      </c>
      <c r="SG6" s="29">
        <v>1.2999999999999999E-3</v>
      </c>
      <c r="SH6" s="29">
        <v>1.1000000000000001E-3</v>
      </c>
      <c r="SI6" s="29">
        <v>1.2999999999999999E-3</v>
      </c>
      <c r="SJ6" s="29">
        <v>4.0000000000000002E-4</v>
      </c>
      <c r="SK6" s="29">
        <v>8.9999999999999998E-4</v>
      </c>
      <c r="SL6" s="29">
        <v>8.9999999999999998E-4</v>
      </c>
      <c r="SM6" s="29">
        <v>1E-3</v>
      </c>
      <c r="SN6" s="29">
        <v>1E-3</v>
      </c>
      <c r="SO6" s="29">
        <v>2.9999999999999997E-4</v>
      </c>
      <c r="SP6" s="29">
        <v>2.9999999999999997E-4</v>
      </c>
      <c r="SQ6" s="29">
        <v>6.9999999999999999E-4</v>
      </c>
      <c r="SR6" s="31">
        <v>5.0000000000000001E-4</v>
      </c>
      <c r="SS6" s="29">
        <v>5.9999999999999995E-4</v>
      </c>
      <c r="ST6" s="29">
        <v>6.9999999999999999E-4</v>
      </c>
      <c r="SU6" s="29">
        <v>8.0000000000000004E-4</v>
      </c>
      <c r="SV6" s="28">
        <v>8.0000000000000004E-4</v>
      </c>
      <c r="SW6" s="29">
        <v>1.1999999999999999E-3</v>
      </c>
      <c r="SX6" s="29">
        <v>2.0000000000000001E-4</v>
      </c>
      <c r="SY6" s="29">
        <v>1.2999999999999999E-3</v>
      </c>
      <c r="SZ6" s="29"/>
      <c r="TA6" s="29">
        <v>1.1999999999999999E-3</v>
      </c>
      <c r="TB6" s="29">
        <v>5.0000000000000001E-4</v>
      </c>
      <c r="TC6" s="29">
        <v>2.9999999999999997E-4</v>
      </c>
      <c r="TD6" s="29">
        <v>6.9999999999999999E-4</v>
      </c>
      <c r="TE6" s="29">
        <v>6.9999999999999999E-4</v>
      </c>
      <c r="TF6" s="29">
        <v>1.1999999999999999E-3</v>
      </c>
      <c r="TG6" s="29">
        <v>1.1999999999999999E-3</v>
      </c>
      <c r="TH6" s="29">
        <v>2.9999999999999997E-4</v>
      </c>
      <c r="TI6" s="29">
        <v>1.2999999999999999E-3</v>
      </c>
      <c r="TJ6" s="29">
        <v>1.1999999999999999E-3</v>
      </c>
      <c r="TK6" s="29">
        <v>1.1999999999999999E-3</v>
      </c>
      <c r="TL6" s="29">
        <v>1.1999999999999999E-3</v>
      </c>
      <c r="TM6" s="29">
        <v>1.1999999999999999E-3</v>
      </c>
      <c r="TN6" s="29">
        <v>2.9999999999999997E-4</v>
      </c>
      <c r="TO6" s="29">
        <v>2.9999999999999997E-4</v>
      </c>
      <c r="TP6" s="29">
        <v>1.2999999999999999E-3</v>
      </c>
      <c r="TQ6" s="31"/>
      <c r="TR6" s="31">
        <v>6.9999999999999999E-4</v>
      </c>
      <c r="TS6" s="29">
        <v>1E-4</v>
      </c>
      <c r="TT6" s="28">
        <v>2.0000000000000001E-4</v>
      </c>
      <c r="TU6" s="29">
        <v>1.1999999999999999E-3</v>
      </c>
      <c r="TV6" s="29">
        <v>2.9999999999999997E-4</v>
      </c>
      <c r="TW6" s="29">
        <v>1E-3</v>
      </c>
      <c r="TX6" s="29">
        <v>4.0000000000000002E-4</v>
      </c>
      <c r="TY6" s="29">
        <v>1.1999999999999999E-3</v>
      </c>
      <c r="TZ6" s="29">
        <v>1.1999999999999999E-3</v>
      </c>
      <c r="UA6" s="29">
        <v>1.1000000000000001E-3</v>
      </c>
      <c r="UB6" s="31">
        <v>5.0000000000000001E-4</v>
      </c>
      <c r="UC6" s="29">
        <v>5.0000000000000001E-4</v>
      </c>
      <c r="UD6" s="29">
        <v>5.9999999999999995E-4</v>
      </c>
      <c r="UE6" s="29">
        <v>5.0000000000000001E-4</v>
      </c>
      <c r="UF6" s="29">
        <v>5.9999999999999995E-4</v>
      </c>
      <c r="UG6" s="29">
        <v>5.9999999999999995E-4</v>
      </c>
      <c r="UH6" s="29"/>
      <c r="UI6" s="29">
        <v>1E-3</v>
      </c>
      <c r="UJ6" s="29"/>
      <c r="UK6" s="28">
        <v>8.9999999999999998E-4</v>
      </c>
      <c r="UL6" s="29">
        <v>1E-3</v>
      </c>
      <c r="UM6" s="29">
        <v>8.0000000000000004E-4</v>
      </c>
      <c r="UN6" s="29">
        <v>8.0000000000000004E-4</v>
      </c>
      <c r="UO6" s="31">
        <v>1.1000000000000001E-3</v>
      </c>
      <c r="UP6" s="29">
        <v>5.9999999999999995E-4</v>
      </c>
      <c r="UQ6" s="29">
        <v>5.9999999999999995E-4</v>
      </c>
      <c r="UR6" s="29">
        <v>2.9999999999999997E-4</v>
      </c>
      <c r="US6" s="29">
        <v>1E-4</v>
      </c>
      <c r="UT6" s="29">
        <v>2.9999999999999997E-4</v>
      </c>
      <c r="UU6" s="29">
        <v>4.0000000000000002E-4</v>
      </c>
      <c r="UV6" s="29">
        <v>2.9999999999999997E-4</v>
      </c>
      <c r="UW6" s="29">
        <v>1E-3</v>
      </c>
      <c r="UX6" s="29">
        <v>8.0000000000000004E-4</v>
      </c>
      <c r="UY6" s="29">
        <v>8.0000000000000004E-4</v>
      </c>
      <c r="UZ6" s="31">
        <v>6.9999999999999999E-4</v>
      </c>
      <c r="VA6" s="29">
        <v>5.0000000000000001E-4</v>
      </c>
      <c r="VB6" s="29">
        <v>4.0000000000000002E-4</v>
      </c>
      <c r="VC6" s="29">
        <v>5.9999999999999995E-4</v>
      </c>
      <c r="VD6" s="29">
        <v>1E-4</v>
      </c>
      <c r="VE6" s="29">
        <v>2.9999999999999997E-4</v>
      </c>
      <c r="VF6" s="29">
        <v>1.1000000000000001E-3</v>
      </c>
      <c r="VG6" s="29">
        <v>1.1000000000000001E-3</v>
      </c>
      <c r="VH6" s="29">
        <v>1.1000000000000001E-3</v>
      </c>
      <c r="VI6" s="29">
        <v>8.0000000000000004E-4</v>
      </c>
      <c r="VJ6" s="31">
        <v>5.9999999999999995E-4</v>
      </c>
      <c r="VK6" s="31">
        <v>5.0000000000000001E-4</v>
      </c>
      <c r="VL6" s="31">
        <v>5.0000000000000001E-4</v>
      </c>
      <c r="VM6" s="31">
        <v>8.0000000000000004E-4</v>
      </c>
      <c r="VN6" s="31">
        <v>5.9999999999999995E-4</v>
      </c>
      <c r="VO6" s="31">
        <v>6.9999999999999999E-4</v>
      </c>
      <c r="VP6" s="31">
        <v>6.9999999999999999E-4</v>
      </c>
      <c r="VQ6" s="29">
        <v>8.9999999999999998E-4</v>
      </c>
      <c r="VR6" s="29">
        <v>1.1999999999999999E-3</v>
      </c>
      <c r="VS6" s="29">
        <v>1.1999999999999999E-3</v>
      </c>
      <c r="VT6" s="29">
        <v>1.1999999999999999E-3</v>
      </c>
      <c r="VU6" s="29">
        <v>8.9999999999999998E-4</v>
      </c>
      <c r="VV6" s="31">
        <v>5.0000000000000001E-4</v>
      </c>
      <c r="VW6" s="31">
        <v>2.9999999999999997E-4</v>
      </c>
      <c r="VX6" s="31">
        <v>5.9999999999999995E-4</v>
      </c>
      <c r="VY6" s="31">
        <v>6.9999999999999999E-4</v>
      </c>
      <c r="VZ6" s="31">
        <v>6.9999999999999999E-4</v>
      </c>
      <c r="WA6" s="31">
        <v>6.9999999999999999E-4</v>
      </c>
      <c r="WB6" s="31">
        <v>5.9999999999999995E-4</v>
      </c>
      <c r="WC6" s="29">
        <v>6.9999999999999999E-4</v>
      </c>
      <c r="WD6" s="29">
        <v>1E-4</v>
      </c>
      <c r="WE6" s="29">
        <v>6.9999999999999999E-4</v>
      </c>
      <c r="WF6" s="28">
        <v>2.0000000000000001E-4</v>
      </c>
      <c r="WG6" s="29">
        <v>1.2999999999999999E-3</v>
      </c>
      <c r="WH6" s="29">
        <v>8.0000000000000004E-4</v>
      </c>
      <c r="WI6" s="31">
        <v>6.9999999999999999E-4</v>
      </c>
      <c r="WJ6" s="29">
        <v>1.5E-3</v>
      </c>
      <c r="WK6" s="29">
        <v>4.0000000000000002E-4</v>
      </c>
      <c r="WL6" s="29">
        <v>5.0000000000000001E-4</v>
      </c>
      <c r="WM6" s="29">
        <v>2E-3</v>
      </c>
      <c r="WN6" s="29">
        <v>1E-3</v>
      </c>
      <c r="WO6" s="28">
        <v>2.9999999999999997E-4</v>
      </c>
      <c r="WP6" s="28">
        <v>8.0000000000000004E-4</v>
      </c>
      <c r="WQ6" s="29">
        <v>1.2999999999999999E-3</v>
      </c>
      <c r="WR6" s="29">
        <v>2.9999999999999997E-4</v>
      </c>
      <c r="WS6" s="29">
        <v>1E-3</v>
      </c>
      <c r="WT6" s="29">
        <v>1E-4</v>
      </c>
      <c r="WU6" s="29">
        <v>5.9999999999999995E-4</v>
      </c>
      <c r="WV6" s="29">
        <v>5.9999999999999995E-4</v>
      </c>
      <c r="WW6" s="28"/>
      <c r="WX6" s="31">
        <v>1.1000000000000001E-3</v>
      </c>
      <c r="WY6" s="29">
        <v>5.9999999999999995E-4</v>
      </c>
      <c r="WZ6" s="30">
        <v>8.0000000000000004E-4</v>
      </c>
      <c r="XA6" s="29">
        <v>4.0000000000000002E-4</v>
      </c>
      <c r="XB6" s="29">
        <v>4.0000000000000002E-4</v>
      </c>
      <c r="XC6" s="29">
        <v>5.0000000000000001E-4</v>
      </c>
      <c r="XD6" s="29">
        <v>5.0000000000000001E-4</v>
      </c>
      <c r="XE6" s="29">
        <v>5.0000000000000001E-4</v>
      </c>
      <c r="XF6" s="29">
        <v>5.0000000000000001E-4</v>
      </c>
      <c r="XG6" s="29">
        <v>5.0000000000000001E-4</v>
      </c>
      <c r="XH6" s="29">
        <v>4.0000000000000002E-4</v>
      </c>
      <c r="XI6" s="29">
        <v>5.0000000000000001E-4</v>
      </c>
      <c r="XJ6" s="29">
        <v>5.0000000000000001E-4</v>
      </c>
      <c r="XK6" s="29">
        <v>5.0000000000000001E-4</v>
      </c>
      <c r="XL6" s="29">
        <v>6.9999999999999999E-4</v>
      </c>
      <c r="XM6" s="31">
        <v>6.9999999999999999E-4</v>
      </c>
      <c r="XN6" s="31">
        <v>5.9999999999999995E-4</v>
      </c>
      <c r="XO6" s="29">
        <v>4.0000000000000002E-4</v>
      </c>
      <c r="XP6" s="29">
        <v>4.0000000000000002E-4</v>
      </c>
      <c r="XQ6" s="28">
        <v>2.0000000000000001E-4</v>
      </c>
      <c r="XR6" s="30">
        <v>1.1000000000000001E-3</v>
      </c>
      <c r="XS6" s="30">
        <v>2.2000000000000001E-3</v>
      </c>
      <c r="XT6" s="29">
        <v>6.9999999999999999E-4</v>
      </c>
      <c r="XU6" s="29">
        <v>8.0000000000000004E-4</v>
      </c>
      <c r="XV6" s="31">
        <v>8.0000000000000004E-4</v>
      </c>
      <c r="XW6" s="28">
        <v>1.1999999999999999E-3</v>
      </c>
      <c r="XX6" s="28">
        <v>8.9999999999999998E-4</v>
      </c>
      <c r="XY6" s="28">
        <v>1.1000000000000001E-3</v>
      </c>
      <c r="XZ6" s="28"/>
      <c r="YA6" s="30">
        <v>1.2999999999999999E-3</v>
      </c>
      <c r="YB6" s="29">
        <v>2.9999999999999997E-4</v>
      </c>
      <c r="YC6" s="29">
        <v>1.6999999999999999E-3</v>
      </c>
      <c r="YD6" s="29">
        <v>1E-4</v>
      </c>
      <c r="YE6" s="29">
        <v>4.0000000000000002E-4</v>
      </c>
      <c r="YF6" s="28">
        <v>1.1999999999999999E-3</v>
      </c>
      <c r="YG6" s="28">
        <v>1.1999999999999999E-3</v>
      </c>
      <c r="YH6" s="29">
        <v>6.9999999999999999E-4</v>
      </c>
      <c r="YI6" s="29">
        <v>8.0000000000000004E-4</v>
      </c>
      <c r="YJ6" s="29">
        <v>8.0000000000000004E-4</v>
      </c>
      <c r="YK6" s="29">
        <v>8.0000000000000004E-4</v>
      </c>
      <c r="YL6" s="31">
        <v>8.0000000000000004E-4</v>
      </c>
      <c r="YM6" s="31">
        <v>5.9999999999999995E-4</v>
      </c>
      <c r="YN6" s="31">
        <v>1.1000000000000001E-3</v>
      </c>
      <c r="YO6" s="29">
        <v>8.9999999999999998E-4</v>
      </c>
      <c r="YP6" s="29"/>
      <c r="YQ6" s="29">
        <v>4.0000000000000002E-4</v>
      </c>
      <c r="YR6" s="29">
        <v>8.0000000000000004E-4</v>
      </c>
      <c r="YS6" s="29">
        <v>8.0000000000000004E-4</v>
      </c>
      <c r="YT6" s="29">
        <v>8.9999999999999998E-4</v>
      </c>
      <c r="YU6" s="29">
        <v>5.0000000000000001E-4</v>
      </c>
      <c r="YV6" s="29">
        <v>5.0000000000000001E-4</v>
      </c>
      <c r="YW6" s="29">
        <v>6.9999999999999999E-4</v>
      </c>
      <c r="YX6" s="29">
        <v>4.0000000000000002E-4</v>
      </c>
      <c r="YY6" s="29">
        <v>4.0000000000000002E-4</v>
      </c>
      <c r="YZ6" s="29">
        <v>4.0000000000000002E-4</v>
      </c>
      <c r="ZA6" s="29">
        <v>4.0000000000000002E-4</v>
      </c>
      <c r="ZB6" s="29">
        <v>6.9999999999999999E-4</v>
      </c>
      <c r="ZC6" s="31">
        <v>6.9999999999999999E-4</v>
      </c>
      <c r="ZD6" s="29">
        <v>1E-3</v>
      </c>
      <c r="ZE6" s="30">
        <v>1.6000000000000001E-3</v>
      </c>
      <c r="ZF6" s="29">
        <v>8.0000000000000004E-4</v>
      </c>
      <c r="ZG6" s="29">
        <v>6.9999999999999999E-4</v>
      </c>
      <c r="ZH6" s="29">
        <v>5.9999999999999995E-4</v>
      </c>
      <c r="ZI6" s="29">
        <v>5.0000000000000001E-4</v>
      </c>
      <c r="ZJ6" s="29">
        <v>4.0000000000000002E-4</v>
      </c>
      <c r="ZK6" s="29">
        <v>6.9999999999999999E-4</v>
      </c>
      <c r="ZL6" s="29">
        <v>4.0000000000000002E-4</v>
      </c>
      <c r="ZM6" s="31">
        <v>8.0000000000000004E-4</v>
      </c>
      <c r="ZN6" s="31">
        <v>8.0000000000000004E-4</v>
      </c>
      <c r="ZO6" s="29">
        <v>1.8E-3</v>
      </c>
      <c r="ZP6" s="29">
        <v>1.2999999999999999E-3</v>
      </c>
      <c r="ZQ6" s="29">
        <v>8.0000000000000004E-4</v>
      </c>
      <c r="ZR6" s="29">
        <v>4.0000000000000002E-4</v>
      </c>
      <c r="ZS6" s="29">
        <v>2.9999999999999997E-4</v>
      </c>
      <c r="ZT6" s="31">
        <v>6.9999999999999999E-4</v>
      </c>
      <c r="ZU6" s="29">
        <v>8.9999999999999998E-4</v>
      </c>
      <c r="ZV6" s="29">
        <v>8.9999999999999998E-4</v>
      </c>
      <c r="ZW6" s="29">
        <v>8.9999999999999998E-4</v>
      </c>
      <c r="ZX6" s="28">
        <v>1.1000000000000001E-3</v>
      </c>
      <c r="ZY6" s="28">
        <v>1.1999999999999999E-3</v>
      </c>
      <c r="ZZ6" s="29">
        <v>5.0000000000000001E-4</v>
      </c>
      <c r="AAA6" s="29">
        <v>8.0000000000000004E-4</v>
      </c>
      <c r="AAB6" s="31">
        <v>6.9999999999999999E-4</v>
      </c>
      <c r="AAC6" s="29">
        <v>6.9999999999999999E-4</v>
      </c>
      <c r="AAD6" s="29"/>
      <c r="AAE6" s="28"/>
      <c r="AAF6" s="31">
        <v>1.2999999999999999E-3</v>
      </c>
      <c r="AAG6" s="29">
        <v>8.0000000000000004E-4</v>
      </c>
      <c r="AAH6" s="29">
        <v>8.0000000000000004E-4</v>
      </c>
      <c r="AAI6" s="28">
        <v>1.1000000000000001E-3</v>
      </c>
      <c r="AAJ6" s="30">
        <v>1.2999999999999999E-3</v>
      </c>
      <c r="AAK6" s="31">
        <v>6.9999999999999999E-4</v>
      </c>
      <c r="AAL6" s="31">
        <v>6.9999999999999999E-4</v>
      </c>
      <c r="AAM6" s="31">
        <v>6.9999999999999999E-4</v>
      </c>
      <c r="AAN6" s="31">
        <v>8.9999999999999998E-4</v>
      </c>
      <c r="AAO6" s="29">
        <v>1.5E-3</v>
      </c>
      <c r="AAP6" s="29">
        <v>5.0000000000000001E-4</v>
      </c>
      <c r="AAQ6" s="31">
        <v>8.9999999999999998E-4</v>
      </c>
      <c r="AAR6" s="31">
        <v>8.0000000000000004E-4</v>
      </c>
      <c r="AAS6" s="29">
        <v>6.9999999999999999E-4</v>
      </c>
      <c r="AAT6" s="29">
        <v>1E-3</v>
      </c>
      <c r="AAU6" s="29">
        <v>8.0000000000000004E-4</v>
      </c>
      <c r="AAV6" s="29">
        <v>8.0000000000000004E-4</v>
      </c>
      <c r="AAW6" s="29">
        <v>1.2999999999999999E-3</v>
      </c>
      <c r="AAX6" s="29"/>
      <c r="AAY6" s="28">
        <v>8.9999999999999998E-4</v>
      </c>
      <c r="AAZ6" s="30">
        <v>5.9999999999999995E-4</v>
      </c>
      <c r="ABA6" s="31">
        <v>8.9999999999999998E-4</v>
      </c>
      <c r="ABB6" s="31">
        <v>8.0000000000000004E-4</v>
      </c>
      <c r="ABC6" s="29">
        <v>1.6999999999999999E-3</v>
      </c>
      <c r="ABD6" s="29">
        <v>1.9E-3</v>
      </c>
      <c r="ABE6" s="29">
        <v>1.4E-3</v>
      </c>
      <c r="ABF6" s="29">
        <v>8.9999999999999998E-4</v>
      </c>
      <c r="ABG6" s="29"/>
      <c r="ABH6" s="29"/>
      <c r="ABI6" s="30">
        <v>2E-3</v>
      </c>
      <c r="ABJ6" s="29">
        <v>8.0000000000000004E-4</v>
      </c>
      <c r="ABK6" s="31">
        <v>8.0000000000000004E-4</v>
      </c>
      <c r="ABL6" s="31">
        <v>1E-3</v>
      </c>
      <c r="ABM6" s="29">
        <v>6.9999999999999999E-4</v>
      </c>
      <c r="ABN6" s="29">
        <v>2E-3</v>
      </c>
      <c r="ABO6" s="28">
        <v>1.1999999999999999E-3</v>
      </c>
      <c r="ABP6" s="28">
        <v>1.2999999999999999E-3</v>
      </c>
      <c r="ABQ6" s="29">
        <v>1.4E-3</v>
      </c>
      <c r="ABR6" s="31">
        <v>1E-3</v>
      </c>
      <c r="ABS6" s="31">
        <v>1E-3</v>
      </c>
      <c r="ABT6" s="31">
        <v>1E-3</v>
      </c>
      <c r="ABU6" s="29">
        <v>8.0000000000000004E-4</v>
      </c>
      <c r="ABV6" s="29">
        <v>1.1999999999999999E-3</v>
      </c>
      <c r="ABW6" s="29">
        <v>1.1000000000000001E-3</v>
      </c>
      <c r="ABX6" s="29"/>
      <c r="ABY6" s="30">
        <v>2.3E-3</v>
      </c>
      <c r="ABZ6" s="29">
        <v>1.1999999999999999E-3</v>
      </c>
      <c r="ACA6" s="29">
        <v>1.1000000000000001E-3</v>
      </c>
      <c r="ACB6" s="29"/>
      <c r="ACC6" s="29"/>
      <c r="ACD6" s="28">
        <v>1E-3</v>
      </c>
      <c r="ACE6" s="28">
        <v>1.1999999999999999E-3</v>
      </c>
      <c r="ACF6" s="29">
        <v>1.4E-3</v>
      </c>
      <c r="ACG6" s="29">
        <v>1.1999999999999999E-3</v>
      </c>
      <c r="ACH6" s="28">
        <v>2.9999999999999997E-4</v>
      </c>
      <c r="ACI6" s="29">
        <v>8.0000000000000004E-4</v>
      </c>
      <c r="ACJ6" s="29"/>
      <c r="ACK6" s="29">
        <v>1E-3</v>
      </c>
      <c r="ACL6" s="30">
        <v>1.6999999999999999E-3</v>
      </c>
      <c r="ACM6" s="30">
        <v>1.8E-3</v>
      </c>
      <c r="ACN6" s="30">
        <v>1E-3</v>
      </c>
      <c r="ACO6" s="29">
        <v>1E-3</v>
      </c>
      <c r="ACP6" s="30">
        <v>8.0000000000000004E-4</v>
      </c>
      <c r="ACQ6" s="29"/>
      <c r="ACR6" s="30">
        <v>1.1999999999999999E-3</v>
      </c>
      <c r="ACS6" s="30">
        <v>8.0000000000000004E-4</v>
      </c>
      <c r="ACT6" s="29">
        <v>1.4E-3</v>
      </c>
      <c r="ACU6" s="29">
        <v>1E-4</v>
      </c>
      <c r="ACV6" s="30">
        <v>8.9999999999999998E-4</v>
      </c>
      <c r="ACW6" s="29">
        <v>1.4E-3</v>
      </c>
      <c r="ACX6" s="29">
        <v>1.4E-3</v>
      </c>
      <c r="ACY6" s="29">
        <v>2E-3</v>
      </c>
      <c r="ACZ6" s="29">
        <v>1E-3</v>
      </c>
      <c r="ADA6" s="28"/>
      <c r="ADB6" s="29"/>
      <c r="ADC6" s="28">
        <v>5.0000000000000001E-4</v>
      </c>
      <c r="ADD6" s="29">
        <v>1.4E-3</v>
      </c>
      <c r="ADE6" s="29">
        <v>1.5E-3</v>
      </c>
      <c r="ADF6" s="29"/>
      <c r="ADG6" s="29">
        <v>1E-3</v>
      </c>
      <c r="ADH6" s="29">
        <v>1.4E-3</v>
      </c>
      <c r="ADI6" s="29"/>
      <c r="ADJ6" s="29">
        <v>1.4E-3</v>
      </c>
      <c r="ADK6" s="29">
        <v>1.2999999999999999E-3</v>
      </c>
      <c r="ADL6" s="28">
        <v>4.0000000000000002E-4</v>
      </c>
      <c r="ADM6" s="28"/>
      <c r="ADN6" s="28"/>
      <c r="ADO6" s="30">
        <v>8.9999999999999998E-4</v>
      </c>
      <c r="ADP6" s="30">
        <v>8.9999999999999998E-4</v>
      </c>
      <c r="ADQ6" s="30">
        <v>5.0000000000000001E-4</v>
      </c>
      <c r="ADR6" s="29">
        <v>1.2999999999999999E-3</v>
      </c>
      <c r="ADS6" s="29">
        <v>1.6000000000000001E-3</v>
      </c>
      <c r="ADT6" s="28">
        <v>5.0000000000000001E-4</v>
      </c>
      <c r="ADU6" s="30">
        <v>1E-3</v>
      </c>
      <c r="ADV6" s="30">
        <v>1.1000000000000001E-3</v>
      </c>
      <c r="ADW6" s="29">
        <v>1.4E-3</v>
      </c>
      <c r="ADX6" s="29">
        <v>1.2999999999999999E-3</v>
      </c>
      <c r="ADY6" s="30">
        <v>8.0000000000000004E-4</v>
      </c>
      <c r="ADZ6" s="30">
        <v>1.2999999999999999E-3</v>
      </c>
      <c r="AEA6" s="30">
        <v>1.6000000000000001E-3</v>
      </c>
      <c r="AEB6" s="30">
        <v>1.4E-3</v>
      </c>
      <c r="AEC6" s="29">
        <v>1.5E-3</v>
      </c>
      <c r="AED6" s="29">
        <v>1.5E-3</v>
      </c>
      <c r="AEE6" s="29">
        <v>1E-3</v>
      </c>
      <c r="AEF6" s="28">
        <v>2.0000000000000001E-4</v>
      </c>
      <c r="AEG6" s="29">
        <v>1.6000000000000001E-3</v>
      </c>
      <c r="AEH6" s="29">
        <v>1.5E-3</v>
      </c>
      <c r="AEI6" s="29">
        <v>5.0000000000000001E-4</v>
      </c>
      <c r="AEJ6" s="29"/>
      <c r="AEK6" s="29"/>
      <c r="AEL6" s="28">
        <v>2.0000000000000001E-4</v>
      </c>
      <c r="AEM6" s="30">
        <v>6.9999999999999999E-4</v>
      </c>
      <c r="AEN6" s="30">
        <v>8.0000000000000004E-4</v>
      </c>
      <c r="AEO6" s="30">
        <v>2.3E-3</v>
      </c>
      <c r="AEP6" s="30">
        <v>1.6000000000000001E-3</v>
      </c>
      <c r="AEQ6" s="28">
        <v>2.9999999999999997E-4</v>
      </c>
      <c r="AER6" s="29">
        <v>1E-3</v>
      </c>
      <c r="AES6" s="29"/>
      <c r="AET6" s="28">
        <v>1.1000000000000001E-3</v>
      </c>
      <c r="AEU6" s="28">
        <v>1.1999999999999999E-3</v>
      </c>
      <c r="AEV6" s="29">
        <v>1.5E-3</v>
      </c>
      <c r="AEW6" s="29">
        <v>1.5E-3</v>
      </c>
      <c r="AEX6" s="29"/>
      <c r="AEY6" s="29"/>
      <c r="AEZ6" s="29">
        <v>1.1999999999999999E-3</v>
      </c>
      <c r="AFA6" s="29">
        <v>1.1999999999999999E-3</v>
      </c>
      <c r="AFB6" s="29"/>
      <c r="AFC6" s="29">
        <v>1E-3</v>
      </c>
      <c r="AFD6" s="28">
        <v>2.0000000000000001E-4</v>
      </c>
      <c r="AFE6" s="29">
        <v>1.1000000000000001E-3</v>
      </c>
      <c r="AFF6" s="28">
        <v>1.1000000000000001E-3</v>
      </c>
      <c r="AFG6" s="29">
        <v>1E-3</v>
      </c>
      <c r="AFH6" s="29"/>
      <c r="AFI6" s="28">
        <v>1E-3</v>
      </c>
      <c r="AFJ6" s="29">
        <v>1.1999999999999999E-3</v>
      </c>
      <c r="AFK6" s="29">
        <v>1E-3</v>
      </c>
      <c r="AFL6" s="29">
        <v>1E-3</v>
      </c>
      <c r="AFM6" s="30">
        <v>1.6999999999999999E-3</v>
      </c>
      <c r="AFN6" s="30"/>
      <c r="AFO6" s="29">
        <v>6.9999999999999999E-4</v>
      </c>
      <c r="AFP6" s="29"/>
      <c r="AFQ6" s="29"/>
      <c r="AFR6" s="29">
        <v>1E-3</v>
      </c>
      <c r="AFS6" s="29">
        <v>1E-3</v>
      </c>
      <c r="AFT6" s="29"/>
      <c r="AFU6" s="29">
        <v>1E-3</v>
      </c>
      <c r="AFV6" s="29">
        <v>1.1999999999999999E-3</v>
      </c>
      <c r="AFW6" s="28">
        <v>2.0000000000000001E-4</v>
      </c>
      <c r="AFX6" s="29">
        <v>1E-3</v>
      </c>
      <c r="AFY6" s="29">
        <v>1E-3</v>
      </c>
      <c r="AFZ6" s="31"/>
      <c r="AGA6" s="31"/>
      <c r="AGB6" s="29">
        <v>5.9999999999999995E-4</v>
      </c>
      <c r="AGC6" s="29">
        <v>1.2999999999999999E-3</v>
      </c>
      <c r="AGD6" s="29">
        <v>1E-3</v>
      </c>
      <c r="AGE6" s="29">
        <v>1E-3</v>
      </c>
      <c r="AGF6" s="28">
        <v>2.9999999999999997E-4</v>
      </c>
      <c r="AGG6" s="28">
        <v>2.9999999999999997E-4</v>
      </c>
      <c r="AGH6" s="30">
        <v>1.2999999999999999E-3</v>
      </c>
      <c r="AGI6" s="29">
        <v>6.9999999999999999E-4</v>
      </c>
      <c r="AGJ6" s="31"/>
      <c r="AGK6" s="29">
        <v>1.1999999999999999E-3</v>
      </c>
      <c r="AGL6" s="29">
        <v>1.1999999999999999E-3</v>
      </c>
      <c r="AGM6" s="28">
        <v>4.0000000000000002E-4</v>
      </c>
      <c r="AGN6" s="31"/>
      <c r="AGO6" s="30">
        <v>8.9999999999999998E-4</v>
      </c>
      <c r="AGP6" s="29">
        <v>1.4E-3</v>
      </c>
      <c r="AGQ6" s="29"/>
      <c r="AGR6" s="31"/>
      <c r="AGS6" s="29"/>
      <c r="AGT6" s="28">
        <v>2.0000000000000001E-4</v>
      </c>
      <c r="AGU6" s="31"/>
      <c r="AGV6" s="31" t="s">
        <v>65</v>
      </c>
      <c r="AGW6" s="29"/>
      <c r="AGX6" s="31"/>
      <c r="AGY6" s="31"/>
      <c r="AGZ6" s="31"/>
      <c r="AHA6" s="29">
        <v>8.9999999999999998E-4</v>
      </c>
      <c r="AHB6" s="28">
        <v>1E-3</v>
      </c>
      <c r="AHC6" s="31"/>
      <c r="AHD6" s="31"/>
      <c r="AHE6" s="29">
        <v>1E-3</v>
      </c>
      <c r="AHF6" s="29">
        <v>1E-3</v>
      </c>
      <c r="AHG6" s="28">
        <v>4.0000000000000002E-4</v>
      </c>
      <c r="AHH6" s="28">
        <v>2.0000000000000001E-4</v>
      </c>
      <c r="AHI6" s="31"/>
      <c r="AHJ6" s="31"/>
      <c r="AHK6" s="31"/>
      <c r="AHL6" s="29">
        <v>8.0000000000000004E-4</v>
      </c>
      <c r="AHM6" s="29">
        <v>1.1999999999999999E-3</v>
      </c>
      <c r="AHN6" s="29">
        <v>1.2999999999999999E-3</v>
      </c>
      <c r="AHO6" s="29">
        <v>1.1999999999999999E-3</v>
      </c>
      <c r="AHP6" s="29">
        <v>1.1999999999999999E-3</v>
      </c>
      <c r="AHQ6" s="29">
        <v>1.2999999999999999E-3</v>
      </c>
      <c r="AHR6" s="28">
        <v>5.0000000000000001E-4</v>
      </c>
      <c r="AHS6" s="28">
        <v>2.0000000000000001E-4</v>
      </c>
      <c r="AHT6" s="28">
        <v>2.0000000000000001E-4</v>
      </c>
      <c r="AHU6" s="31"/>
      <c r="AHV6" s="29">
        <v>6.9999999999999999E-4</v>
      </c>
      <c r="AHW6" s="29"/>
      <c r="AHX6" s="29"/>
      <c r="AHY6" s="29"/>
      <c r="AHZ6" s="29"/>
      <c r="AIA6" s="31"/>
      <c r="AIB6" s="29">
        <v>1E-3</v>
      </c>
      <c r="AIC6" s="29">
        <v>1E-3</v>
      </c>
      <c r="AID6" s="31"/>
      <c r="AIE6" s="31"/>
      <c r="AIF6" s="30">
        <v>1.6000000000000001E-3</v>
      </c>
      <c r="AIG6" s="29">
        <v>8.9999999999999998E-4</v>
      </c>
      <c r="AIH6" s="29"/>
      <c r="AII6" s="29"/>
      <c r="AIJ6" s="28">
        <v>2.9999999999999997E-4</v>
      </c>
      <c r="AIK6" s="28">
        <v>2.9999999999999997E-4</v>
      </c>
      <c r="AIL6" s="31"/>
      <c r="AIM6" s="29">
        <v>1E-3</v>
      </c>
      <c r="AIN6" s="29">
        <v>1E-3</v>
      </c>
      <c r="AIO6" s="29">
        <v>1E-3</v>
      </c>
      <c r="AIP6" s="28">
        <v>5.9999999999999995E-4</v>
      </c>
      <c r="AIQ6" s="28">
        <v>2.0000000000000001E-4</v>
      </c>
      <c r="AIR6" s="31"/>
      <c r="AIS6" s="29">
        <v>8.9999999999999998E-4</v>
      </c>
      <c r="AIT6" s="28">
        <v>4.0000000000000002E-4</v>
      </c>
      <c r="AIU6" s="28">
        <v>2.9999999999999997E-4</v>
      </c>
      <c r="AIV6" s="28">
        <v>1E-4</v>
      </c>
      <c r="AIW6" s="28">
        <v>4.0000000000000002E-4</v>
      </c>
      <c r="AIX6" s="31"/>
      <c r="AIY6" s="31"/>
      <c r="AIZ6" s="31"/>
      <c r="AJA6" s="29">
        <v>1E-3</v>
      </c>
      <c r="AJB6" s="29">
        <v>1E-3</v>
      </c>
      <c r="AJC6" s="29">
        <v>1E-3</v>
      </c>
      <c r="AJD6" s="29">
        <v>1E-3</v>
      </c>
      <c r="AJE6" s="29"/>
      <c r="AJF6" s="29"/>
      <c r="AJG6" s="29"/>
      <c r="AJH6" s="31"/>
      <c r="AJI6" s="31"/>
      <c r="AJJ6" s="28"/>
      <c r="AJK6" s="30">
        <v>1.5E-3</v>
      </c>
      <c r="AJL6" s="29">
        <v>1E-3</v>
      </c>
      <c r="AJM6" s="29"/>
      <c r="AJN6" s="29"/>
      <c r="AJO6" s="28">
        <v>8.0000000000000004E-4</v>
      </c>
      <c r="AJP6" s="28">
        <v>2.9999999999999997E-4</v>
      </c>
      <c r="AJQ6" s="31"/>
      <c r="AJR6" s="31">
        <v>5.9999999999999995E-4</v>
      </c>
      <c r="AJS6" s="31"/>
      <c r="AJT6" s="28">
        <v>2.0000000000000001E-4</v>
      </c>
      <c r="AJU6" s="31"/>
      <c r="AJV6" s="31"/>
      <c r="AJW6" s="28"/>
      <c r="AJX6" s="28"/>
      <c r="AJY6" s="28"/>
      <c r="AJZ6" s="29"/>
      <c r="AKA6" s="30">
        <v>1.2999999999999999E-3</v>
      </c>
      <c r="AKB6" s="28">
        <v>2.9999999999999997E-4</v>
      </c>
      <c r="AKC6" s="29">
        <v>8.0000000000000004E-4</v>
      </c>
      <c r="AKD6" s="29">
        <v>1E-3</v>
      </c>
      <c r="AKE6" s="29">
        <v>2E-3</v>
      </c>
      <c r="AKF6" s="29">
        <v>1E-3</v>
      </c>
      <c r="AKG6" s="28">
        <v>2.9999999999999997E-4</v>
      </c>
      <c r="AKH6" s="28">
        <v>2.0000000000000001E-4</v>
      </c>
      <c r="AKI6" s="28"/>
      <c r="AKJ6" s="28"/>
      <c r="AKK6" s="29"/>
      <c r="AKL6" s="29">
        <v>6.9999999999999999E-4</v>
      </c>
      <c r="AKM6" s="29">
        <v>1E-3</v>
      </c>
      <c r="AKN6" s="29">
        <v>1E-3</v>
      </c>
      <c r="AKO6" s="28">
        <v>2.9999999999999997E-4</v>
      </c>
      <c r="AKP6" s="31" t="s">
        <v>65</v>
      </c>
      <c r="AKQ6" s="31"/>
      <c r="AKR6" s="31"/>
      <c r="AKS6" s="31"/>
      <c r="AKT6" s="29"/>
      <c r="AKU6" s="29"/>
      <c r="AKV6" s="29"/>
      <c r="AKW6" s="28">
        <v>2.0000000000000001E-4</v>
      </c>
      <c r="AKX6" s="31"/>
      <c r="AKY6" s="31"/>
      <c r="AKZ6" s="31"/>
      <c r="ALA6" s="29"/>
      <c r="ALB6" s="29"/>
      <c r="ALC6" s="28">
        <v>2.0000000000000001E-4</v>
      </c>
      <c r="ALD6" s="31"/>
      <c r="ALE6" s="31"/>
      <c r="ALF6" s="31"/>
      <c r="ALG6" s="31"/>
      <c r="ALH6" s="31">
        <v>8.0000000000000004E-4</v>
      </c>
      <c r="ALI6" s="29">
        <v>1E-3</v>
      </c>
      <c r="ALJ6" s="29">
        <v>1E-3</v>
      </c>
      <c r="ALK6" s="28">
        <v>2.0000000000000001E-4</v>
      </c>
      <c r="ALL6" s="31"/>
      <c r="ALM6" s="30">
        <v>1.1999999999999999E-3</v>
      </c>
      <c r="ALN6" s="29"/>
      <c r="ALO6" s="28">
        <v>2.9999999999999997E-4</v>
      </c>
      <c r="ALP6" s="31"/>
      <c r="ALQ6" s="31"/>
      <c r="ALR6" s="31"/>
      <c r="ALS6" s="29"/>
      <c r="ALT6" s="30">
        <v>1.6999999999999999E-3</v>
      </c>
      <c r="ALU6" s="29">
        <v>1E-3</v>
      </c>
      <c r="ALV6" s="29">
        <v>1E-3</v>
      </c>
      <c r="ALW6" s="29">
        <v>1E-3</v>
      </c>
      <c r="ALX6" s="29">
        <v>1E-3</v>
      </c>
      <c r="ALY6" s="28">
        <v>2.0000000000000001E-4</v>
      </c>
      <c r="ALZ6" s="31"/>
      <c r="AMA6" s="31"/>
      <c r="AMB6" s="28"/>
      <c r="AMC6" s="29">
        <v>1E-3</v>
      </c>
      <c r="AMD6" s="29"/>
      <c r="AME6" s="31"/>
      <c r="AMF6" s="31"/>
      <c r="AMG6" s="31" t="s">
        <v>65</v>
      </c>
      <c r="AMH6" s="29">
        <v>8.0000000000000004E-4</v>
      </c>
      <c r="AMI6" s="29">
        <v>8.0000000000000004E-4</v>
      </c>
      <c r="AMJ6" s="29">
        <v>8.0000000000000004E-4</v>
      </c>
      <c r="AMK6" s="29">
        <v>1E-3</v>
      </c>
      <c r="AML6" s="29">
        <v>1E-3</v>
      </c>
      <c r="AMM6" s="29">
        <v>1E-3</v>
      </c>
      <c r="AMN6" s="29">
        <v>1E-3</v>
      </c>
      <c r="AMO6" s="29">
        <v>1E-3</v>
      </c>
      <c r="AMP6" s="28">
        <v>2.0000000000000001E-4</v>
      </c>
      <c r="AMQ6" s="31"/>
      <c r="AMR6" s="31"/>
      <c r="AMS6" s="31"/>
      <c r="AMT6" s="31">
        <v>8.0000000000000004E-4</v>
      </c>
      <c r="AMU6" s="29"/>
      <c r="AMV6" s="29"/>
      <c r="AMW6" s="28">
        <v>6.9999999999999999E-4</v>
      </c>
      <c r="AMX6" s="31"/>
      <c r="AMY6" s="31"/>
      <c r="AMZ6" s="31"/>
      <c r="ANA6" s="31"/>
      <c r="ANB6" s="29">
        <v>1E-3</v>
      </c>
      <c r="ANC6" s="28">
        <v>4.0000000000000002E-4</v>
      </c>
      <c r="AND6" s="31"/>
      <c r="ANE6" s="29"/>
      <c r="ANF6" s="31"/>
      <c r="ANG6" s="31"/>
      <c r="ANH6" s="31"/>
      <c r="ANI6" s="30">
        <v>1.9E-3</v>
      </c>
      <c r="ANJ6" s="29">
        <v>8.0000000000000004E-4</v>
      </c>
      <c r="ANK6" s="31">
        <v>8.0000000000000004E-4</v>
      </c>
      <c r="ANL6" s="29">
        <v>1E-3</v>
      </c>
      <c r="ANM6" s="28">
        <v>2.9999999999999997E-4</v>
      </c>
      <c r="ANN6" s="28">
        <v>2.9999999999999997E-4</v>
      </c>
      <c r="ANO6" s="31"/>
      <c r="ANP6" s="31"/>
      <c r="ANQ6" s="31">
        <v>8.0000000000000004E-4</v>
      </c>
      <c r="ANR6" s="31">
        <v>8.0000000000000004E-4</v>
      </c>
      <c r="ANS6" s="29"/>
      <c r="ANT6" s="29"/>
      <c r="ANU6" s="28">
        <v>2.0000000000000001E-4</v>
      </c>
      <c r="ANV6" s="28">
        <v>2.0000000000000001E-4</v>
      </c>
      <c r="ANW6" s="31"/>
      <c r="ANX6" s="31"/>
      <c r="ANY6" s="31"/>
      <c r="ANZ6" s="31"/>
      <c r="AOA6" s="31"/>
      <c r="AOB6" s="31"/>
      <c r="AOC6" s="31" t="s">
        <v>65</v>
      </c>
      <c r="AOD6" s="28"/>
      <c r="AOE6" s="29"/>
      <c r="AOF6" s="29">
        <v>1E-3</v>
      </c>
      <c r="AOG6" s="28">
        <v>2.0000000000000001E-4</v>
      </c>
      <c r="AOH6" s="28">
        <v>2.9999999999999997E-4</v>
      </c>
      <c r="AOI6" s="28">
        <v>2.9999999999999997E-4</v>
      </c>
      <c r="AOJ6" s="31"/>
      <c r="AOK6" s="31"/>
      <c r="AOL6" s="31"/>
      <c r="AOM6" s="28"/>
      <c r="AON6" s="28"/>
      <c r="AOO6" s="29">
        <v>8.0000000000000004E-4</v>
      </c>
      <c r="AOP6" s="29"/>
      <c r="AOQ6" s="29">
        <v>1E-3</v>
      </c>
      <c r="AOR6" s="29"/>
      <c r="AOS6" s="31"/>
      <c r="AOT6" s="31"/>
      <c r="AOU6" s="31"/>
      <c r="AOV6" s="31" t="s">
        <v>65</v>
      </c>
      <c r="AOW6" s="29"/>
      <c r="AOX6" s="28"/>
      <c r="AOY6" s="28"/>
      <c r="AOZ6" s="29"/>
      <c r="APA6" s="29"/>
      <c r="APB6" s="29">
        <v>1E-3</v>
      </c>
      <c r="APC6" s="28">
        <v>8.0000000000000004E-4</v>
      </c>
      <c r="APD6" s="28">
        <v>2.9999999999999997E-4</v>
      </c>
      <c r="APE6" s="28">
        <v>2.9999999999999997E-4</v>
      </c>
      <c r="APF6" s="31"/>
      <c r="APG6" s="31"/>
      <c r="APH6" s="31"/>
      <c r="API6" s="29">
        <v>1E-3</v>
      </c>
      <c r="APJ6" s="28">
        <v>5.0000000000000001E-4</v>
      </c>
      <c r="APK6" s="28">
        <v>2.0000000000000001E-4</v>
      </c>
      <c r="APL6" s="31"/>
      <c r="APM6" s="31"/>
      <c r="APN6" s="31"/>
      <c r="APO6" s="28"/>
      <c r="APP6" s="28"/>
      <c r="APQ6" s="29"/>
      <c r="APR6" s="29">
        <v>8.0000000000000004E-4</v>
      </c>
      <c r="APS6" s="29"/>
      <c r="APT6" s="28">
        <v>2.0000000000000001E-4</v>
      </c>
      <c r="APU6" s="31"/>
      <c r="APV6" s="31"/>
      <c r="APW6" s="31"/>
      <c r="APX6" s="31" t="s">
        <v>65</v>
      </c>
      <c r="APY6" s="31"/>
      <c r="APZ6" s="31"/>
      <c r="AQA6" s="31" t="s">
        <v>65</v>
      </c>
      <c r="AQB6" s="29"/>
      <c r="AQC6" s="29">
        <v>8.0000000000000004E-4</v>
      </c>
      <c r="AQD6" s="29"/>
      <c r="AQE6" s="28">
        <v>1.2999999999999999E-3</v>
      </c>
      <c r="AQF6" s="31"/>
      <c r="AQG6" s="31"/>
      <c r="AQH6" s="31"/>
      <c r="AQI6" s="30">
        <v>1.1000000000000001E-3</v>
      </c>
      <c r="AQJ6" s="29">
        <v>8.0000000000000004E-4</v>
      </c>
      <c r="AQK6" s="29">
        <v>1.1000000000000001E-3</v>
      </c>
      <c r="AQL6" s="31"/>
      <c r="AQM6" s="31"/>
      <c r="AQN6" s="28"/>
      <c r="AQO6" s="29"/>
      <c r="AQP6" s="29"/>
      <c r="AQQ6" s="30">
        <v>1.8E-3</v>
      </c>
      <c r="AQR6" s="29">
        <v>1E-3</v>
      </c>
      <c r="AQS6" s="29">
        <v>1E-3</v>
      </c>
      <c r="AQT6" s="29"/>
      <c r="AQU6" s="28">
        <v>2.0000000000000001E-4</v>
      </c>
      <c r="AQV6" s="31"/>
      <c r="AQW6" s="31"/>
      <c r="AQX6" s="29"/>
      <c r="AQY6" s="30">
        <v>1.5E-3</v>
      </c>
      <c r="AQZ6" s="30">
        <v>1.8E-3</v>
      </c>
      <c r="ARA6" s="29">
        <v>8.0000000000000004E-4</v>
      </c>
      <c r="ARB6" s="28">
        <v>6.9999999999999999E-4</v>
      </c>
      <c r="ARC6" s="28">
        <v>2.9999999999999997E-4</v>
      </c>
      <c r="ARD6" s="31"/>
      <c r="ARE6" s="31"/>
      <c r="ARF6" s="31"/>
      <c r="ARG6" s="28"/>
      <c r="ARH6" s="30">
        <v>1.8E-3</v>
      </c>
      <c r="ARI6" s="30">
        <v>1.8E-3</v>
      </c>
      <c r="ARJ6" s="29">
        <v>8.0000000000000004E-4</v>
      </c>
      <c r="ARK6" s="28">
        <v>1E-4</v>
      </c>
      <c r="ARL6" s="31"/>
      <c r="ARM6" s="31"/>
      <c r="ARN6" s="29"/>
      <c r="ARO6" s="28"/>
      <c r="ARP6" s="31"/>
      <c r="ARQ6" s="31"/>
      <c r="ARR6" s="29"/>
      <c r="ARS6" s="28"/>
      <c r="ART6" s="29"/>
      <c r="ARU6" s="30">
        <v>1.8E-3</v>
      </c>
      <c r="ARV6" s="28">
        <v>8.0000000000000004E-4</v>
      </c>
      <c r="ARW6" s="28">
        <v>4.0000000000000002E-4</v>
      </c>
      <c r="ARX6" s="28">
        <v>1E-4</v>
      </c>
      <c r="ARY6" s="31"/>
      <c r="ARZ6" s="31" t="s">
        <v>65</v>
      </c>
      <c r="ASA6" s="29"/>
      <c r="ASB6" s="29"/>
      <c r="ASC6" s="28"/>
      <c r="ASD6" s="28"/>
      <c r="ASE6" s="29"/>
      <c r="ASF6" s="29"/>
      <c r="ASG6" s="30">
        <v>1.1999999999999999E-3</v>
      </c>
      <c r="ASH6" s="29">
        <v>1E-3</v>
      </c>
      <c r="ASI6" s="29"/>
      <c r="ASJ6" s="28">
        <v>5.9999999999999995E-4</v>
      </c>
      <c r="ASK6" s="28">
        <v>2.9999999999999997E-4</v>
      </c>
      <c r="ASL6" s="28">
        <v>2.0000000000000001E-4</v>
      </c>
      <c r="ASM6" s="31"/>
      <c r="ASN6" s="31" t="s">
        <v>65</v>
      </c>
      <c r="ASO6" s="31"/>
      <c r="ASP6" s="31"/>
      <c r="ASQ6" s="31"/>
      <c r="ASR6" s="29">
        <v>1E-3</v>
      </c>
      <c r="ASS6" s="31"/>
      <c r="AST6" s="31" t="s">
        <v>65</v>
      </c>
      <c r="ASU6" s="31"/>
      <c r="ASV6" s="31"/>
      <c r="ASW6" s="31"/>
      <c r="ASX6" s="31"/>
      <c r="ASY6" s="29">
        <v>1E-3</v>
      </c>
      <c r="ASZ6" s="29"/>
      <c r="ATA6" s="28">
        <v>2.0000000000000001E-4</v>
      </c>
      <c r="ATB6" s="31"/>
      <c r="ATC6" s="29"/>
      <c r="ATD6" s="29"/>
      <c r="ATE6" s="28"/>
      <c r="ATF6" s="29"/>
      <c r="ATG6" s="30">
        <v>2E-3</v>
      </c>
      <c r="ATH6" s="28">
        <v>2.0000000000000001E-4</v>
      </c>
      <c r="ATI6" s="31"/>
      <c r="ATJ6" s="31"/>
      <c r="ATK6" s="29">
        <v>8.9999999999999998E-4</v>
      </c>
      <c r="ATL6" s="29">
        <v>8.9999999999999998E-4</v>
      </c>
      <c r="ATM6" s="31"/>
      <c r="ATN6" s="31"/>
      <c r="ATO6" s="31"/>
      <c r="ATP6" s="29">
        <v>8.9999999999999998E-4</v>
      </c>
      <c r="ATQ6" s="29">
        <v>1E-3</v>
      </c>
      <c r="ATR6" s="29"/>
      <c r="ATS6" s="28">
        <v>8.9999999999999998E-4</v>
      </c>
      <c r="ATT6" s="28">
        <v>8.0000000000000004E-4</v>
      </c>
      <c r="ATU6" s="31"/>
      <c r="ATV6" s="31"/>
      <c r="ATW6" s="31"/>
      <c r="ATX6" s="31" t="s">
        <v>65</v>
      </c>
      <c r="ATY6" s="28"/>
      <c r="ATZ6" s="29">
        <v>1E-3</v>
      </c>
      <c r="AUA6" s="28">
        <v>2.0000000000000001E-4</v>
      </c>
      <c r="AUB6" s="28">
        <v>2.0000000000000001E-4</v>
      </c>
      <c r="AUC6" s="28">
        <v>2.9999999999999997E-4</v>
      </c>
      <c r="AUD6" s="31"/>
      <c r="AUE6" s="31"/>
      <c r="AUF6" s="31"/>
      <c r="AUG6" s="28">
        <v>2.9999999999999997E-4</v>
      </c>
      <c r="AUH6" s="31"/>
      <c r="AUI6" s="31"/>
      <c r="AUJ6" s="31" t="s">
        <v>65</v>
      </c>
      <c r="AUK6" s="29"/>
      <c r="AUL6" s="30">
        <v>2.0999999999999999E-3</v>
      </c>
      <c r="AUM6" s="29">
        <v>1E-3</v>
      </c>
      <c r="AUN6" s="28">
        <v>1E-4</v>
      </c>
      <c r="AUO6" s="31" t="s">
        <v>65</v>
      </c>
      <c r="AUP6" s="29"/>
      <c r="AUQ6" s="29">
        <v>1E-3</v>
      </c>
      <c r="AUR6" s="28">
        <v>4.0000000000000002E-4</v>
      </c>
      <c r="AUS6" s="28">
        <v>1E-4</v>
      </c>
      <c r="AUT6" s="31"/>
      <c r="AUU6" s="31"/>
      <c r="AUV6" s="31" t="s">
        <v>65</v>
      </c>
      <c r="AUW6" s="29">
        <v>8.9999999999999998E-4</v>
      </c>
      <c r="AUX6" s="31"/>
      <c r="AUY6" s="31"/>
      <c r="AUZ6" s="31" t="s">
        <v>65</v>
      </c>
      <c r="AVA6" s="28"/>
      <c r="AVB6" s="29"/>
      <c r="AVC6" s="29">
        <v>8.9999999999999998E-4</v>
      </c>
      <c r="AVD6" s="28">
        <v>2.0000000000000001E-4</v>
      </c>
      <c r="AVE6" s="31"/>
      <c r="AVF6" s="31"/>
      <c r="AVG6" s="29"/>
      <c r="AVH6" s="30">
        <v>2E-3</v>
      </c>
      <c r="AVI6" s="29"/>
      <c r="AVJ6" s="28">
        <v>4.0000000000000002E-4</v>
      </c>
      <c r="AVK6" s="31"/>
      <c r="AVL6" s="31" t="s">
        <v>65</v>
      </c>
      <c r="AVM6" s="29">
        <v>1E-3</v>
      </c>
      <c r="AVN6" s="28">
        <v>2.0000000000000001E-4</v>
      </c>
      <c r="AVO6" s="31" t="s">
        <v>65</v>
      </c>
      <c r="AVP6" s="31" t="s">
        <v>65</v>
      </c>
      <c r="AVQ6" s="28"/>
      <c r="AVR6" s="29"/>
      <c r="AVS6" s="29"/>
      <c r="AVT6" s="29"/>
      <c r="AVU6" s="31"/>
      <c r="AVV6" s="31"/>
      <c r="AVW6" s="31"/>
      <c r="AVX6" s="31"/>
      <c r="AVY6" s="31"/>
      <c r="AVZ6" s="31" t="s">
        <v>65</v>
      </c>
      <c r="AWA6" s="29"/>
      <c r="AWB6" s="31"/>
      <c r="AWC6" s="31"/>
      <c r="AWD6" s="31"/>
      <c r="AWE6" s="31" t="s">
        <v>65</v>
      </c>
      <c r="AWF6" s="29"/>
      <c r="AWG6" s="29"/>
      <c r="AWH6" s="28">
        <v>2.9999999999999997E-4</v>
      </c>
      <c r="AWI6" s="31"/>
      <c r="AWJ6" s="31"/>
      <c r="AWK6" s="31" t="s">
        <v>65</v>
      </c>
      <c r="AWL6" s="31"/>
      <c r="AWM6" s="31"/>
      <c r="AWN6" s="31"/>
      <c r="AWO6" s="31"/>
      <c r="AWP6" s="31" t="s">
        <v>65</v>
      </c>
      <c r="AWQ6" s="31" t="s">
        <v>65</v>
      </c>
      <c r="AWR6" s="31" t="s">
        <v>65</v>
      </c>
      <c r="AWS6" s="29"/>
      <c r="AWT6" s="28"/>
      <c r="AWU6" s="28">
        <v>2.0000000000000001E-4</v>
      </c>
      <c r="AWV6" s="28"/>
      <c r="AWW6" s="31"/>
      <c r="AWX6" s="28"/>
      <c r="AWY6" s="29">
        <v>1E-3</v>
      </c>
      <c r="AWZ6" s="29">
        <v>1E-3</v>
      </c>
      <c r="AXA6" s="29"/>
      <c r="AXB6" s="28">
        <v>2.0000000000000001E-4</v>
      </c>
      <c r="AXC6" s="31"/>
      <c r="AXD6" s="31"/>
      <c r="AXE6" s="29"/>
      <c r="AXF6" s="31">
        <v>8.9999999999999998E-4</v>
      </c>
      <c r="AXG6" s="29"/>
      <c r="AXH6" s="31"/>
      <c r="AXI6" s="31"/>
      <c r="AXJ6" s="31"/>
      <c r="AXK6" s="29"/>
      <c r="AXL6" s="29"/>
      <c r="AXM6" s="31"/>
      <c r="AXN6" s="31"/>
      <c r="AXO6" s="31"/>
      <c r="AXP6" s="31"/>
      <c r="AXQ6" s="31"/>
      <c r="AXR6" s="31"/>
      <c r="AXS6" s="28"/>
      <c r="AXT6" s="28"/>
      <c r="AXU6" s="29">
        <v>1.1000000000000001E-3</v>
      </c>
      <c r="AXV6" s="28">
        <v>2.0000000000000001E-4</v>
      </c>
      <c r="AXW6" s="28">
        <v>2.0000000000000001E-4</v>
      </c>
      <c r="AXX6" s="31" t="s">
        <v>65</v>
      </c>
      <c r="AXY6" s="31"/>
      <c r="AXZ6" s="31" t="s">
        <v>65</v>
      </c>
      <c r="AYA6" s="28"/>
      <c r="AYB6" s="28"/>
      <c r="AYC6" s="28"/>
      <c r="AYD6" s="29"/>
      <c r="AYE6" s="31"/>
      <c r="AYF6" s="31"/>
      <c r="AYG6" s="31"/>
      <c r="AYH6" s="31"/>
      <c r="AYI6" s="31" t="s">
        <v>65</v>
      </c>
      <c r="AYJ6" s="31">
        <v>6.9999999999999999E-4</v>
      </c>
      <c r="AYK6" s="31" t="s">
        <v>65</v>
      </c>
      <c r="AYL6" s="31" t="s">
        <v>65</v>
      </c>
      <c r="AYM6" s="31"/>
      <c r="AYN6" s="31"/>
      <c r="AYO6" s="31" t="s">
        <v>65</v>
      </c>
      <c r="AYP6" s="31"/>
      <c r="AYQ6" s="28"/>
      <c r="AYR6" s="28"/>
      <c r="AYS6" s="29">
        <v>1.1000000000000001E-3</v>
      </c>
      <c r="AYT6" s="31"/>
      <c r="AYU6" s="31" t="s">
        <v>65</v>
      </c>
      <c r="AYV6" s="31" t="s">
        <v>65</v>
      </c>
      <c r="AYW6" s="31"/>
      <c r="AYX6" s="31">
        <v>8.9999999999999998E-4</v>
      </c>
      <c r="AYY6" s="31">
        <v>8.9999999999999998E-4</v>
      </c>
      <c r="AYZ6" s="28"/>
      <c r="AZA6" s="29"/>
      <c r="AZB6" s="29"/>
      <c r="AZC6" s="29"/>
      <c r="AZD6" s="28">
        <v>2.0000000000000001E-4</v>
      </c>
      <c r="AZE6" s="31"/>
      <c r="AZF6" s="31">
        <v>5.0000000000000001E-4</v>
      </c>
      <c r="AZG6" s="31">
        <v>5.0000000000000001E-4</v>
      </c>
      <c r="AZH6" s="31" t="s">
        <v>65</v>
      </c>
      <c r="AZI6" s="30">
        <v>1.2999999999999999E-3</v>
      </c>
      <c r="AZJ6" s="29"/>
      <c r="AZK6" s="31"/>
      <c r="AZL6" s="31"/>
      <c r="AZM6" s="31"/>
      <c r="AZN6" s="31"/>
      <c r="AZO6" s="29"/>
      <c r="AZP6" s="28">
        <v>2.0000000000000001E-4</v>
      </c>
      <c r="AZQ6" s="29"/>
      <c r="AZR6" s="29"/>
      <c r="AZS6" s="31"/>
      <c r="AZT6" s="31"/>
      <c r="AZU6" s="31" t="s">
        <v>65</v>
      </c>
      <c r="AZV6" s="29"/>
      <c r="AZW6" s="29"/>
      <c r="AZX6" s="29">
        <v>1E-3</v>
      </c>
      <c r="AZY6" s="29"/>
      <c r="AZZ6" s="28">
        <v>2.0000000000000001E-4</v>
      </c>
      <c r="BAA6" s="31"/>
      <c r="BAB6" s="31"/>
      <c r="BAC6" s="31" t="s">
        <v>65</v>
      </c>
      <c r="BAD6" s="28"/>
      <c r="BAE6" s="29">
        <v>1E-3</v>
      </c>
      <c r="BAF6" s="31"/>
      <c r="BAG6" s="31" t="s">
        <v>65</v>
      </c>
      <c r="BAH6" s="31"/>
      <c r="BAI6" s="31"/>
      <c r="BAJ6" s="31"/>
      <c r="BAK6" s="31"/>
      <c r="BAL6" s="31" t="s">
        <v>65</v>
      </c>
      <c r="BAM6" s="28"/>
      <c r="BAN6" s="30">
        <v>1.5E-3</v>
      </c>
      <c r="BAO6" s="31"/>
      <c r="BAP6" s="31"/>
      <c r="BAQ6" s="31"/>
      <c r="BAR6" s="31"/>
      <c r="BAS6" s="31"/>
      <c r="BAT6" s="31"/>
      <c r="BAU6" s="31" t="s">
        <v>65</v>
      </c>
      <c r="BAV6" s="28"/>
      <c r="BAW6" s="31"/>
      <c r="BAX6" s="29"/>
      <c r="BAY6" s="30">
        <v>1.6000000000000001E-3</v>
      </c>
      <c r="BAZ6" s="31"/>
      <c r="BBA6" s="31"/>
      <c r="BBB6" s="31" t="s">
        <v>65</v>
      </c>
      <c r="BBC6" s="29"/>
      <c r="BBD6" s="31"/>
      <c r="BBE6" s="31"/>
      <c r="BBF6" s="31" t="s">
        <v>65</v>
      </c>
      <c r="BBG6" s="31" t="s">
        <v>65</v>
      </c>
      <c r="BBH6" s="31"/>
      <c r="BBI6" s="31"/>
      <c r="BBJ6" s="31"/>
      <c r="BBK6" s="31"/>
      <c r="BBL6" s="31"/>
      <c r="BBM6" s="31"/>
      <c r="BBN6" s="31"/>
      <c r="BBO6" s="31"/>
      <c r="BBP6" s="31" t="s">
        <v>65</v>
      </c>
      <c r="BBQ6" s="31"/>
      <c r="BBR6" s="31"/>
      <c r="BBS6" s="31"/>
      <c r="BBT6" s="31"/>
      <c r="BBU6" s="31"/>
      <c r="BBV6" s="31"/>
      <c r="BBW6" s="31"/>
      <c r="BBX6" s="31"/>
      <c r="BBY6" s="31" t="s">
        <v>65</v>
      </c>
      <c r="BBZ6" s="29"/>
      <c r="BCA6" s="30">
        <v>1.8E-3</v>
      </c>
      <c r="BCB6" s="31"/>
      <c r="BCC6" s="31"/>
      <c r="BCD6" s="31"/>
      <c r="BCE6" s="31" t="s">
        <v>65</v>
      </c>
      <c r="BCF6" s="31"/>
      <c r="BCG6" s="31"/>
      <c r="BCH6" s="30">
        <v>1.6999999999999999E-3</v>
      </c>
      <c r="BCI6" s="28">
        <v>2.9999999999999997E-4</v>
      </c>
      <c r="BCJ6" s="31"/>
      <c r="BCK6" s="28">
        <v>2.9999999999999997E-4</v>
      </c>
      <c r="BCL6" s="31"/>
      <c r="BCM6" s="31"/>
      <c r="BCN6" s="31"/>
      <c r="BCO6" s="31" t="s">
        <v>65</v>
      </c>
      <c r="BCP6" s="30">
        <v>1.5E-3</v>
      </c>
      <c r="BCQ6" s="28">
        <v>2.9999999999999997E-4</v>
      </c>
      <c r="BCR6" s="31" t="s">
        <v>65</v>
      </c>
      <c r="BCS6" s="31"/>
      <c r="BCT6" s="31" t="s">
        <v>65</v>
      </c>
      <c r="BCU6" s="31"/>
      <c r="BCV6" s="31"/>
      <c r="BCW6" s="31"/>
      <c r="BCX6" s="29"/>
      <c r="BCY6" s="31"/>
      <c r="BCZ6" s="31"/>
      <c r="BDA6" s="31"/>
      <c r="BDB6" s="31"/>
      <c r="BDC6" s="28">
        <v>1E-3</v>
      </c>
      <c r="BDD6" s="30">
        <v>1.1000000000000001E-3</v>
      </c>
      <c r="BDE6" s="28">
        <v>1E-3</v>
      </c>
      <c r="BDF6" s="28">
        <v>1E-3</v>
      </c>
      <c r="BDG6" s="30">
        <v>2E-3</v>
      </c>
      <c r="BDH6" s="29">
        <v>1.1999999999999999E-3</v>
      </c>
      <c r="BDI6" s="29">
        <v>8.9999999999999998E-4</v>
      </c>
      <c r="BDJ6" s="28">
        <v>2.0000000000000001E-4</v>
      </c>
      <c r="BDK6" s="29">
        <v>8.0000000000000004E-4</v>
      </c>
      <c r="BDL6" s="29">
        <v>8.0000000000000004E-4</v>
      </c>
      <c r="BDM6" s="31"/>
      <c r="BDN6" s="29">
        <v>1.1999999999999999E-3</v>
      </c>
      <c r="BDO6" s="31" t="s">
        <v>65</v>
      </c>
      <c r="BDP6" s="31"/>
      <c r="BDQ6" s="31"/>
      <c r="BDR6" s="31"/>
      <c r="BDS6" s="31"/>
      <c r="BDT6" s="31"/>
      <c r="BDU6" s="31"/>
      <c r="BDV6" s="31"/>
      <c r="BDW6" s="29"/>
      <c r="BDX6" s="28">
        <v>5.0000000000000001E-4</v>
      </c>
      <c r="BDY6" s="31"/>
      <c r="BDZ6" s="31" t="s">
        <v>65</v>
      </c>
      <c r="BEA6" s="31"/>
      <c r="BEB6" s="31"/>
      <c r="BEC6" s="31"/>
      <c r="BED6" s="31" t="s">
        <v>65</v>
      </c>
      <c r="BEE6" s="31"/>
      <c r="BEF6" s="31"/>
      <c r="BEG6" s="31" t="s">
        <v>65</v>
      </c>
    </row>
    <row r="7" spans="1:1489" x14ac:dyDescent="0.25">
      <c r="A7" s="3" t="s">
        <v>17</v>
      </c>
      <c r="B7" s="20">
        <v>150.5</v>
      </c>
      <c r="C7" s="20">
        <v>149.5</v>
      </c>
      <c r="D7" s="20">
        <v>150.30000000000001</v>
      </c>
      <c r="E7" s="1">
        <v>151.30000000000001</v>
      </c>
      <c r="F7" s="1">
        <v>152.80000000000001</v>
      </c>
      <c r="G7" s="21">
        <v>156.80000000000001</v>
      </c>
      <c r="H7" s="21">
        <v>157.4</v>
      </c>
      <c r="I7" s="20">
        <v>146.5</v>
      </c>
      <c r="J7" s="26">
        <v>149.69999999999999</v>
      </c>
      <c r="K7" s="20">
        <v>143.1</v>
      </c>
      <c r="L7" s="20">
        <v>145.4</v>
      </c>
      <c r="M7" s="26">
        <v>149.80000000000001</v>
      </c>
      <c r="N7" s="26">
        <v>149.30000000000001</v>
      </c>
      <c r="O7" s="20">
        <v>148.80000000000001</v>
      </c>
      <c r="P7" s="26">
        <v>149</v>
      </c>
      <c r="Q7" s="25">
        <v>153.5</v>
      </c>
      <c r="R7" s="26">
        <v>149.80000000000001</v>
      </c>
      <c r="S7" s="25">
        <v>153.6</v>
      </c>
      <c r="T7" s="25">
        <v>153.6</v>
      </c>
      <c r="U7" s="25">
        <v>156.80000000000001</v>
      </c>
      <c r="V7" s="26">
        <v>147.30000000000001</v>
      </c>
      <c r="W7" s="26">
        <v>150.1</v>
      </c>
      <c r="X7" s="26">
        <v>148.80000000000001</v>
      </c>
      <c r="Y7" s="25">
        <v>155.69999999999999</v>
      </c>
      <c r="Z7" s="20">
        <v>146.69999999999999</v>
      </c>
      <c r="AA7" s="26">
        <v>149</v>
      </c>
      <c r="AB7" s="1">
        <v>152.30000000000001</v>
      </c>
      <c r="AC7" s="25">
        <v>151.4</v>
      </c>
      <c r="AD7" s="25">
        <v>152.1</v>
      </c>
      <c r="AE7" s="20">
        <v>146.4</v>
      </c>
      <c r="AF7" s="25">
        <v>146.69999999999999</v>
      </c>
      <c r="AG7" s="26">
        <v>149.80000000000001</v>
      </c>
      <c r="AH7" s="20">
        <v>147</v>
      </c>
      <c r="AI7" s="1">
        <v>148.6</v>
      </c>
      <c r="AJ7" s="21">
        <v>155</v>
      </c>
      <c r="AK7" s="25">
        <v>147.19999999999999</v>
      </c>
      <c r="AL7" s="25">
        <v>147.30000000000001</v>
      </c>
      <c r="AM7" s="25">
        <v>147.19999999999999</v>
      </c>
      <c r="AN7" s="25">
        <v>147.69999999999999</v>
      </c>
      <c r="AO7" s="25">
        <v>147.19999999999999</v>
      </c>
      <c r="AP7" s="20">
        <v>144.4</v>
      </c>
      <c r="AQ7" s="26">
        <v>147.80000000000001</v>
      </c>
      <c r="AR7" s="26">
        <v>151.30000000000001</v>
      </c>
      <c r="AS7" s="25">
        <v>147.80000000000001</v>
      </c>
      <c r="AT7" s="20">
        <v>144.4</v>
      </c>
      <c r="AU7" s="26">
        <v>152.19999999999999</v>
      </c>
      <c r="AV7" s="26">
        <v>148.5</v>
      </c>
      <c r="AW7" s="20">
        <v>145.9</v>
      </c>
      <c r="AX7" s="20">
        <v>143.6</v>
      </c>
      <c r="AY7" s="1">
        <v>151.9</v>
      </c>
      <c r="AZ7" s="1">
        <v>152.30000000000001</v>
      </c>
      <c r="BA7" s="1">
        <v>147.9</v>
      </c>
      <c r="BB7" s="1">
        <v>146.9</v>
      </c>
      <c r="BC7" s="1">
        <v>149</v>
      </c>
      <c r="BD7" s="1">
        <v>148.30000000000001</v>
      </c>
      <c r="BE7" s="25">
        <v>151.6</v>
      </c>
      <c r="BF7" s="25">
        <v>145.80000000000001</v>
      </c>
      <c r="BG7" s="25">
        <v>147.30000000000001</v>
      </c>
      <c r="BH7" s="20">
        <v>145.9</v>
      </c>
      <c r="BI7" s="1">
        <v>149.4</v>
      </c>
      <c r="BJ7" s="25">
        <v>149.9</v>
      </c>
      <c r="BK7" s="25">
        <v>145.6</v>
      </c>
      <c r="BL7" s="25">
        <v>147</v>
      </c>
      <c r="BM7" s="25">
        <v>146.80000000000001</v>
      </c>
      <c r="BN7" s="1">
        <v>148.6</v>
      </c>
      <c r="BO7" s="1">
        <v>148.30000000000001</v>
      </c>
      <c r="BP7" s="1">
        <v>155.6</v>
      </c>
      <c r="BQ7" s="26">
        <v>148.30000000000001</v>
      </c>
      <c r="BR7" s="26">
        <v>150.4</v>
      </c>
      <c r="BS7" s="25">
        <v>150.1</v>
      </c>
      <c r="BT7" s="25">
        <v>147</v>
      </c>
      <c r="BU7" s="25">
        <v>151</v>
      </c>
      <c r="BV7" s="1">
        <v>146.6</v>
      </c>
      <c r="BW7" s="1">
        <v>146.19999999999999</v>
      </c>
      <c r="BX7" s="1">
        <v>153.6</v>
      </c>
      <c r="BY7" s="1">
        <v>153.69999999999999</v>
      </c>
      <c r="BZ7" s="25">
        <v>146.19999999999999</v>
      </c>
      <c r="CA7" s="25">
        <v>145.30000000000001</v>
      </c>
      <c r="CB7" s="25">
        <v>144.5</v>
      </c>
      <c r="CC7" s="25">
        <v>145.19999999999999</v>
      </c>
      <c r="CD7" s="25">
        <v>151.9</v>
      </c>
      <c r="CE7" s="1">
        <v>148.4</v>
      </c>
      <c r="CF7" s="1">
        <v>147.5</v>
      </c>
      <c r="CG7" s="1">
        <v>147.80000000000001</v>
      </c>
      <c r="CH7" s="1">
        <v>146.4</v>
      </c>
      <c r="CI7" s="1">
        <v>146.1</v>
      </c>
      <c r="CJ7" s="1">
        <v>148.4</v>
      </c>
      <c r="CK7" s="1">
        <v>147.30000000000001</v>
      </c>
      <c r="CL7" s="1">
        <v>148.69999999999999</v>
      </c>
      <c r="CM7" s="1">
        <v>147.30000000000001</v>
      </c>
      <c r="CN7" s="1">
        <v>146.69999999999999</v>
      </c>
      <c r="CO7" s="1">
        <v>148</v>
      </c>
      <c r="CP7" s="25">
        <v>145.5</v>
      </c>
      <c r="CQ7" s="25">
        <v>152.1</v>
      </c>
      <c r="CR7" s="1">
        <v>147.30000000000001</v>
      </c>
      <c r="CS7" s="1">
        <v>146.5</v>
      </c>
      <c r="CT7" s="1">
        <v>144.6</v>
      </c>
      <c r="CU7" s="1">
        <v>145.9</v>
      </c>
      <c r="CV7" s="1">
        <v>147.19999999999999</v>
      </c>
      <c r="CW7" s="1">
        <v>147</v>
      </c>
      <c r="CX7" s="1">
        <v>147.9</v>
      </c>
      <c r="CY7" s="1">
        <v>147</v>
      </c>
      <c r="CZ7" s="26">
        <v>157.30000000000001</v>
      </c>
      <c r="DA7" s="1">
        <v>154.6</v>
      </c>
      <c r="DB7" s="1">
        <v>148.80000000000001</v>
      </c>
      <c r="DC7" s="1">
        <v>149.69999999999999</v>
      </c>
      <c r="DD7" s="26">
        <v>158.19999999999999</v>
      </c>
      <c r="DE7" s="25">
        <v>145.9</v>
      </c>
      <c r="DF7" s="25">
        <v>146.69999999999999</v>
      </c>
      <c r="DG7" s="25">
        <v>150.1</v>
      </c>
      <c r="DH7" s="20">
        <v>144.19999999999999</v>
      </c>
      <c r="DI7" s="1">
        <v>147</v>
      </c>
      <c r="DJ7" s="26">
        <v>157.5</v>
      </c>
      <c r="DK7" s="26">
        <v>157.69999999999999</v>
      </c>
      <c r="DL7" s="25">
        <v>147.1</v>
      </c>
      <c r="DM7" s="25">
        <v>146.9</v>
      </c>
      <c r="DN7" s="1">
        <v>143.80000000000001</v>
      </c>
      <c r="DO7" s="1">
        <v>146.6</v>
      </c>
      <c r="DP7" s="1">
        <v>145</v>
      </c>
      <c r="DQ7" s="1">
        <v>146.4</v>
      </c>
      <c r="DR7" s="1">
        <v>147.80000000000001</v>
      </c>
      <c r="DS7" s="1">
        <v>148.19999999999999</v>
      </c>
      <c r="DT7" s="1">
        <v>148.1</v>
      </c>
      <c r="DU7" s="1">
        <v>147.4</v>
      </c>
      <c r="DV7" s="26">
        <v>157.6</v>
      </c>
      <c r="DW7" s="26">
        <v>158.1</v>
      </c>
      <c r="DX7" s="26">
        <v>159.5</v>
      </c>
      <c r="DY7" s="1">
        <v>146.9</v>
      </c>
      <c r="DZ7" s="1">
        <v>146.19999999999999</v>
      </c>
      <c r="EA7" s="1">
        <v>144.9</v>
      </c>
      <c r="EB7" s="1">
        <v>147</v>
      </c>
      <c r="EC7" s="26">
        <v>159.19999999999999</v>
      </c>
      <c r="ED7" s="26">
        <v>157.69999999999999</v>
      </c>
      <c r="EE7" s="25">
        <v>144.69999999999999</v>
      </c>
      <c r="EF7" s="25">
        <v>150</v>
      </c>
      <c r="EG7" s="1">
        <v>147.30000000000001</v>
      </c>
      <c r="EH7" s="1">
        <v>146.69999999999999</v>
      </c>
      <c r="EI7" s="1">
        <v>146.9</v>
      </c>
      <c r="EJ7" s="25">
        <v>148.30000000000001</v>
      </c>
      <c r="EK7" s="1">
        <v>144.80000000000001</v>
      </c>
      <c r="EL7" s="25">
        <v>143.80000000000001</v>
      </c>
      <c r="EM7" s="25">
        <v>150</v>
      </c>
      <c r="EN7" s="1">
        <v>152.19999999999999</v>
      </c>
      <c r="EO7" s="1">
        <v>146.5</v>
      </c>
      <c r="EP7" s="1">
        <v>144.6</v>
      </c>
      <c r="EQ7" s="1">
        <v>147.69999999999999</v>
      </c>
      <c r="ER7" s="1">
        <v>146.1</v>
      </c>
      <c r="ES7" s="25">
        <v>148.1</v>
      </c>
      <c r="ET7" s="1">
        <v>145.80000000000001</v>
      </c>
      <c r="EU7" s="1">
        <v>145.9</v>
      </c>
      <c r="EV7" s="1">
        <v>143.6</v>
      </c>
      <c r="EW7" s="1">
        <v>144.5</v>
      </c>
      <c r="EX7" s="1">
        <v>153.19999999999999</v>
      </c>
      <c r="EY7" s="1">
        <v>150.9</v>
      </c>
      <c r="EZ7" s="26">
        <v>157.1</v>
      </c>
      <c r="FA7" s="25">
        <v>145.69999999999999</v>
      </c>
      <c r="FB7" s="20">
        <v>146.30000000000001</v>
      </c>
      <c r="FC7" s="20">
        <v>146</v>
      </c>
      <c r="FD7" s="1">
        <v>145.69999999999999</v>
      </c>
      <c r="FE7" s="1">
        <v>146.19999999999999</v>
      </c>
      <c r="FF7" s="1">
        <v>152.1</v>
      </c>
      <c r="FG7" s="1">
        <v>153.69999999999999</v>
      </c>
      <c r="FH7" s="1">
        <v>153.19999999999999</v>
      </c>
      <c r="FI7" s="1">
        <v>149.9</v>
      </c>
      <c r="FJ7" s="26">
        <v>160.1</v>
      </c>
      <c r="FK7" s="20">
        <v>142.69999999999999</v>
      </c>
      <c r="FL7" s="1">
        <v>147.1</v>
      </c>
      <c r="FM7" s="26">
        <v>158.9</v>
      </c>
      <c r="FN7" s="25">
        <v>153.5</v>
      </c>
      <c r="FO7" s="1">
        <v>154.19999999999999</v>
      </c>
      <c r="FP7" s="20">
        <v>146.9</v>
      </c>
      <c r="FQ7" s="20">
        <v>146.4</v>
      </c>
      <c r="FR7" s="25">
        <v>148</v>
      </c>
      <c r="FS7" s="20">
        <v>147.6</v>
      </c>
      <c r="FT7" s="20">
        <v>148.9</v>
      </c>
      <c r="FU7" s="1">
        <v>148.30000000000001</v>
      </c>
      <c r="FV7" s="1">
        <v>149.6</v>
      </c>
      <c r="FW7" s="1">
        <v>150.69999999999999</v>
      </c>
      <c r="FX7" s="20">
        <v>150.80000000000001</v>
      </c>
      <c r="FY7" s="20">
        <v>149.80000000000001</v>
      </c>
      <c r="FZ7" s="20">
        <v>151.4</v>
      </c>
      <c r="GA7" s="1">
        <v>150.69999999999999</v>
      </c>
      <c r="GB7" s="1">
        <v>145.5</v>
      </c>
      <c r="GC7" s="1">
        <v>148.6</v>
      </c>
      <c r="GD7" s="1">
        <v>144.6</v>
      </c>
      <c r="GE7" s="1">
        <v>146.9</v>
      </c>
      <c r="GF7" s="1">
        <v>145.4</v>
      </c>
      <c r="GG7" s="1">
        <v>148.1</v>
      </c>
      <c r="GH7" s="1">
        <v>154</v>
      </c>
      <c r="GI7" s="1">
        <v>152.80000000000001</v>
      </c>
      <c r="GJ7" s="1">
        <v>152.1</v>
      </c>
      <c r="GK7" s="1">
        <v>148.19999999999999</v>
      </c>
      <c r="GL7" s="1">
        <v>145.1</v>
      </c>
      <c r="GM7" s="1">
        <v>145.30000000000001</v>
      </c>
      <c r="GN7" s="1">
        <v>149.69999999999999</v>
      </c>
      <c r="GO7" s="1">
        <v>146.5</v>
      </c>
      <c r="GP7" s="1">
        <v>145.6</v>
      </c>
      <c r="GQ7" s="1">
        <v>146.5</v>
      </c>
      <c r="GR7" s="1">
        <v>145.30000000000001</v>
      </c>
      <c r="GS7" s="25">
        <v>145.9</v>
      </c>
      <c r="GT7" s="25">
        <v>148.1</v>
      </c>
      <c r="GU7" s="1">
        <v>145.19999999999999</v>
      </c>
      <c r="GV7" s="1">
        <v>145.1</v>
      </c>
      <c r="GW7" s="1">
        <v>150.6</v>
      </c>
      <c r="GX7" s="25">
        <v>147.30000000000001</v>
      </c>
      <c r="GY7" s="25">
        <v>146.9</v>
      </c>
      <c r="GZ7" s="25">
        <v>147.69999999999999</v>
      </c>
      <c r="HA7" s="25">
        <v>149.5</v>
      </c>
      <c r="HB7" s="20">
        <v>148.30000000000001</v>
      </c>
      <c r="HC7" s="25">
        <v>147.4</v>
      </c>
      <c r="HD7" s="25">
        <v>146.9</v>
      </c>
      <c r="HE7" s="20">
        <v>150.1</v>
      </c>
      <c r="HF7" s="20">
        <v>149.6</v>
      </c>
      <c r="HG7" s="25">
        <v>147.4</v>
      </c>
      <c r="HH7" s="25">
        <v>146.9</v>
      </c>
      <c r="HI7" s="1">
        <v>148.6</v>
      </c>
      <c r="HJ7" s="1">
        <v>150.6</v>
      </c>
      <c r="HK7" s="1">
        <v>152.9</v>
      </c>
      <c r="HL7" s="1">
        <v>151.30000000000001</v>
      </c>
      <c r="HM7" s="26">
        <v>156.19999999999999</v>
      </c>
      <c r="HN7" s="25">
        <v>152</v>
      </c>
      <c r="HO7" s="1">
        <v>147.19999999999999</v>
      </c>
      <c r="HP7" s="25">
        <v>146</v>
      </c>
      <c r="HQ7" s="25">
        <v>150.4</v>
      </c>
      <c r="HR7" s="25">
        <v>151.6</v>
      </c>
      <c r="HS7" s="1">
        <v>152.30000000000001</v>
      </c>
      <c r="HT7" s="1">
        <v>153.1</v>
      </c>
      <c r="HU7" s="1">
        <v>153.5</v>
      </c>
      <c r="HV7" s="1">
        <v>154.1</v>
      </c>
      <c r="HW7" s="1">
        <v>150.4</v>
      </c>
      <c r="HX7" s="1">
        <v>147.6</v>
      </c>
      <c r="HY7" s="1">
        <v>150.9</v>
      </c>
      <c r="HZ7" s="1">
        <v>149.9</v>
      </c>
      <c r="IA7" s="20">
        <v>151.1</v>
      </c>
      <c r="IB7" s="20">
        <v>153.69999999999999</v>
      </c>
      <c r="IC7" s="1">
        <v>148.80000000000001</v>
      </c>
      <c r="ID7" s="1">
        <v>148.1</v>
      </c>
      <c r="IE7" s="1">
        <v>148.19999999999999</v>
      </c>
      <c r="IF7" s="1">
        <v>152.4</v>
      </c>
      <c r="IG7" s="1">
        <v>150.9</v>
      </c>
      <c r="IH7" s="1">
        <v>148.6</v>
      </c>
      <c r="II7" s="1">
        <v>150.30000000000001</v>
      </c>
      <c r="IJ7" s="25">
        <v>149.1</v>
      </c>
      <c r="IK7" s="25">
        <v>148.4</v>
      </c>
      <c r="IL7" s="25">
        <v>145.9</v>
      </c>
      <c r="IM7" s="1">
        <v>150.9</v>
      </c>
      <c r="IN7" s="1">
        <v>151.80000000000001</v>
      </c>
      <c r="IO7" s="1">
        <v>151.30000000000001</v>
      </c>
      <c r="IP7" s="1">
        <v>148</v>
      </c>
      <c r="IQ7" s="1">
        <v>151.80000000000001</v>
      </c>
      <c r="IR7" s="1">
        <v>148.6</v>
      </c>
      <c r="IS7" s="1">
        <v>152.19999999999999</v>
      </c>
      <c r="IT7" s="1">
        <v>149</v>
      </c>
      <c r="IU7" s="1">
        <v>148.6</v>
      </c>
      <c r="IV7" s="1">
        <v>148.80000000000001</v>
      </c>
      <c r="IW7" s="1">
        <v>148.1</v>
      </c>
      <c r="IX7" s="1">
        <v>148.5</v>
      </c>
      <c r="IY7" s="26">
        <v>159.1</v>
      </c>
      <c r="IZ7" s="25">
        <v>147.9</v>
      </c>
      <c r="JA7" s="25">
        <v>147.69999999999999</v>
      </c>
      <c r="JB7" s="1">
        <v>147.9</v>
      </c>
      <c r="JC7" s="1">
        <v>151.19999999999999</v>
      </c>
      <c r="JD7" s="1">
        <v>146.4</v>
      </c>
      <c r="JE7" s="25">
        <v>148.6</v>
      </c>
      <c r="JF7" s="25">
        <v>149.5</v>
      </c>
      <c r="JG7" s="1">
        <v>152.80000000000001</v>
      </c>
      <c r="JH7" s="1">
        <v>150.4</v>
      </c>
      <c r="JI7" s="1">
        <v>150.5</v>
      </c>
      <c r="JJ7" s="26">
        <v>157.6</v>
      </c>
      <c r="JK7" s="25">
        <v>146.80000000000001</v>
      </c>
      <c r="JL7" s="25">
        <v>147.6</v>
      </c>
      <c r="JM7" s="1">
        <v>152.9</v>
      </c>
      <c r="JN7" s="26">
        <v>151</v>
      </c>
      <c r="JO7" s="26">
        <v>148</v>
      </c>
      <c r="JP7" s="26">
        <v>153.30000000000001</v>
      </c>
      <c r="JQ7" s="25">
        <v>148.30000000000001</v>
      </c>
      <c r="JR7" s="25">
        <v>147.6</v>
      </c>
      <c r="JS7" s="25">
        <v>150.4</v>
      </c>
      <c r="JT7" s="25">
        <v>147.6</v>
      </c>
      <c r="JU7" s="25">
        <v>147.69999999999999</v>
      </c>
      <c r="JV7" s="20">
        <v>149.80000000000001</v>
      </c>
      <c r="JW7" s="1">
        <v>146.1</v>
      </c>
      <c r="JX7" s="1">
        <v>145.80000000000001</v>
      </c>
      <c r="JY7" s="1">
        <v>148.80000000000001</v>
      </c>
      <c r="JZ7" s="26">
        <v>151.30000000000001</v>
      </c>
      <c r="KA7" s="25">
        <v>148.4</v>
      </c>
      <c r="KB7" s="25">
        <v>146.19999999999999</v>
      </c>
      <c r="KC7" s="25">
        <v>147.30000000000001</v>
      </c>
      <c r="KD7" s="25">
        <v>147.69999999999999</v>
      </c>
      <c r="KE7" s="1">
        <v>146.1</v>
      </c>
      <c r="KF7" s="1">
        <v>150.19999999999999</v>
      </c>
      <c r="KG7" s="1">
        <v>148.6</v>
      </c>
      <c r="KH7" s="1">
        <v>147.19999999999999</v>
      </c>
      <c r="KI7" s="1">
        <v>152.69999999999999</v>
      </c>
      <c r="KJ7" s="26">
        <v>153.30000000000001</v>
      </c>
      <c r="KK7" s="25">
        <v>146</v>
      </c>
      <c r="KL7" s="25">
        <v>151.19999999999999</v>
      </c>
      <c r="KM7" s="25">
        <v>147.19999999999999</v>
      </c>
      <c r="KN7" s="25">
        <v>147.1</v>
      </c>
      <c r="KO7" s="25">
        <v>146.69999999999999</v>
      </c>
      <c r="KP7" s="25">
        <v>147.30000000000001</v>
      </c>
      <c r="KQ7" s="25">
        <v>147.30000000000001</v>
      </c>
      <c r="KR7" s="20">
        <v>150.4</v>
      </c>
      <c r="KS7" s="1">
        <v>149.1</v>
      </c>
      <c r="KT7" s="1">
        <v>147.4</v>
      </c>
      <c r="KU7" s="1">
        <v>150.6</v>
      </c>
      <c r="KV7" s="26">
        <v>148.4</v>
      </c>
      <c r="KW7" s="1">
        <v>146.69999999999999</v>
      </c>
      <c r="KX7" s="25">
        <v>146</v>
      </c>
      <c r="KY7" s="25">
        <v>150.1</v>
      </c>
      <c r="KZ7" s="1">
        <v>146.4</v>
      </c>
      <c r="LA7" s="25">
        <v>146.5</v>
      </c>
      <c r="LB7" s="25">
        <v>146.9</v>
      </c>
      <c r="LC7" s="25">
        <v>152.4</v>
      </c>
      <c r="LD7" s="1">
        <v>151.4</v>
      </c>
      <c r="LE7" s="20">
        <v>144.80000000000001</v>
      </c>
      <c r="LF7" s="20">
        <v>156.30000000000001</v>
      </c>
      <c r="LG7" s="1">
        <v>149.1</v>
      </c>
      <c r="LH7" s="1">
        <v>146.30000000000001</v>
      </c>
      <c r="LI7" s="25">
        <v>149</v>
      </c>
      <c r="LJ7" s="1">
        <v>146.6</v>
      </c>
      <c r="LK7" s="25">
        <v>152.9</v>
      </c>
      <c r="LL7" s="1">
        <v>149</v>
      </c>
      <c r="LM7" s="1">
        <v>147.5</v>
      </c>
      <c r="LN7" s="1">
        <v>144.5</v>
      </c>
      <c r="LO7" s="1">
        <v>144.9</v>
      </c>
      <c r="LP7" s="1">
        <v>148.4</v>
      </c>
      <c r="LQ7" s="1">
        <v>145.6</v>
      </c>
      <c r="LR7" s="1">
        <v>146.5</v>
      </c>
      <c r="LS7" s="1">
        <v>148.4</v>
      </c>
      <c r="LT7" s="1">
        <v>146.30000000000001</v>
      </c>
      <c r="LU7" s="20">
        <v>154.6</v>
      </c>
      <c r="LV7" s="20">
        <v>150.9</v>
      </c>
      <c r="LW7" s="1">
        <v>144.9</v>
      </c>
      <c r="LX7" s="1">
        <v>143.9</v>
      </c>
      <c r="LY7" s="1">
        <v>144.69999999999999</v>
      </c>
      <c r="LZ7" s="1">
        <v>153.9</v>
      </c>
      <c r="MA7" s="1">
        <v>150.5</v>
      </c>
      <c r="MB7" s="26">
        <v>148.80000000000001</v>
      </c>
      <c r="MC7" s="25">
        <v>146.4</v>
      </c>
      <c r="MD7" s="25">
        <v>149.30000000000001</v>
      </c>
      <c r="ME7" s="26">
        <v>148.6</v>
      </c>
      <c r="MF7" s="26">
        <v>151.30000000000001</v>
      </c>
      <c r="MG7" s="25">
        <v>148.9</v>
      </c>
      <c r="MH7" s="25">
        <v>150.6</v>
      </c>
      <c r="MI7" s="1">
        <v>147.5</v>
      </c>
      <c r="MJ7" s="1">
        <v>146.9</v>
      </c>
      <c r="MK7" s="26">
        <v>145.1</v>
      </c>
      <c r="ML7" s="26">
        <v>145.69999999999999</v>
      </c>
      <c r="MM7" s="26">
        <v>149.4</v>
      </c>
      <c r="MN7" s="26">
        <v>149.5</v>
      </c>
      <c r="MO7" s="26">
        <v>149.19999999999999</v>
      </c>
      <c r="MP7" s="26">
        <v>147.4</v>
      </c>
      <c r="MQ7" s="25">
        <v>149.5</v>
      </c>
      <c r="MR7" s="25">
        <v>150.19999999999999</v>
      </c>
      <c r="MS7" s="25">
        <v>149.4</v>
      </c>
      <c r="MT7" s="25">
        <v>150.6</v>
      </c>
      <c r="MU7" s="20">
        <v>152</v>
      </c>
      <c r="MV7" s="1">
        <v>148.19999999999999</v>
      </c>
      <c r="MW7" s="1">
        <v>146.30000000000001</v>
      </c>
      <c r="MX7" s="1">
        <v>144.30000000000001</v>
      </c>
      <c r="MY7" s="1">
        <v>148</v>
      </c>
      <c r="MZ7" s="1">
        <v>150.80000000000001</v>
      </c>
      <c r="NA7" s="26">
        <v>147.9</v>
      </c>
      <c r="NB7" s="26">
        <v>148</v>
      </c>
      <c r="NC7" s="26">
        <v>145.6</v>
      </c>
      <c r="ND7" s="26">
        <v>146.69999999999999</v>
      </c>
      <c r="NE7" s="25">
        <v>147.30000000000001</v>
      </c>
      <c r="NF7" s="1">
        <v>143.30000000000001</v>
      </c>
      <c r="NG7" s="1">
        <v>147.19999999999999</v>
      </c>
      <c r="NH7" s="26">
        <v>145.9</v>
      </c>
      <c r="NI7" s="25">
        <v>150.5</v>
      </c>
      <c r="NJ7" s="1">
        <v>145.6</v>
      </c>
      <c r="NK7" s="1">
        <v>147.19999999999999</v>
      </c>
      <c r="NL7" s="1">
        <v>154.19999999999999</v>
      </c>
      <c r="NM7" s="26">
        <v>150.30000000000001</v>
      </c>
      <c r="NN7" s="26">
        <v>151.1</v>
      </c>
      <c r="NO7" s="25">
        <v>147.19999999999999</v>
      </c>
      <c r="NP7" s="25">
        <v>146.19999999999999</v>
      </c>
      <c r="NQ7" s="25">
        <v>151</v>
      </c>
      <c r="NR7" s="20">
        <v>146.9</v>
      </c>
      <c r="NS7" s="20">
        <v>154.30000000000001</v>
      </c>
      <c r="NT7" s="1">
        <v>145.9</v>
      </c>
      <c r="NU7" s="1">
        <v>150</v>
      </c>
      <c r="NV7" s="1">
        <v>150.1</v>
      </c>
      <c r="NW7" s="26">
        <v>146</v>
      </c>
      <c r="NX7" s="26">
        <v>149.69999999999999</v>
      </c>
      <c r="NY7" s="26">
        <v>147.9</v>
      </c>
      <c r="NZ7" s="26">
        <v>145.80000000000001</v>
      </c>
      <c r="OA7" s="26">
        <v>149.4</v>
      </c>
      <c r="OB7" s="26">
        <v>149.4</v>
      </c>
      <c r="OC7" s="26">
        <v>146.69999999999999</v>
      </c>
      <c r="OD7" s="26">
        <v>149.4</v>
      </c>
      <c r="OE7" s="26">
        <v>148.6</v>
      </c>
      <c r="OF7" s="21">
        <v>154.5</v>
      </c>
      <c r="OG7" s="1">
        <v>149</v>
      </c>
      <c r="OH7" s="1">
        <v>145.30000000000001</v>
      </c>
      <c r="OI7" s="1">
        <v>144.9</v>
      </c>
      <c r="OJ7" s="1">
        <v>145.80000000000001</v>
      </c>
      <c r="OK7" s="1">
        <v>145.30000000000001</v>
      </c>
      <c r="OL7" s="1">
        <v>145.5</v>
      </c>
      <c r="OM7" s="1">
        <v>147.80000000000001</v>
      </c>
      <c r="ON7" s="1">
        <v>144.6</v>
      </c>
      <c r="OO7" s="1">
        <v>147.80000000000001</v>
      </c>
      <c r="OP7" s="1">
        <v>146.30000000000001</v>
      </c>
      <c r="OQ7" s="1">
        <v>148.19999999999999</v>
      </c>
      <c r="OR7" s="1">
        <v>150.19999999999999</v>
      </c>
      <c r="OS7" s="1">
        <v>151.9</v>
      </c>
      <c r="OT7" s="26">
        <v>148</v>
      </c>
      <c r="OU7" s="26">
        <v>150.69999999999999</v>
      </c>
      <c r="OV7" s="26">
        <v>150.5</v>
      </c>
      <c r="OW7" s="26">
        <v>150.1</v>
      </c>
      <c r="OX7" s="25">
        <v>149</v>
      </c>
      <c r="OY7" s="25">
        <v>147</v>
      </c>
      <c r="OZ7" s="20">
        <v>152.4</v>
      </c>
      <c r="PA7" s="21">
        <v>153.30000000000001</v>
      </c>
      <c r="PB7" s="1">
        <v>149</v>
      </c>
      <c r="PC7" s="1">
        <v>147.80000000000001</v>
      </c>
      <c r="PD7" s="1">
        <v>152.19999999999999</v>
      </c>
      <c r="PE7" s="1">
        <v>146.9</v>
      </c>
      <c r="PF7" s="1">
        <v>152</v>
      </c>
      <c r="PG7" s="1">
        <v>148.9</v>
      </c>
      <c r="PH7" s="1">
        <v>150.30000000000001</v>
      </c>
      <c r="PI7" s="1">
        <v>144.1</v>
      </c>
      <c r="PJ7" s="1">
        <v>149.80000000000001</v>
      </c>
      <c r="PK7" s="1">
        <v>149.9</v>
      </c>
      <c r="PL7" s="1">
        <v>146.6</v>
      </c>
      <c r="PM7" s="26">
        <v>150.9</v>
      </c>
      <c r="PN7" s="26">
        <v>149.9</v>
      </c>
      <c r="PO7" s="26">
        <v>147</v>
      </c>
      <c r="PP7" s="26">
        <v>149.69999999999999</v>
      </c>
      <c r="PQ7" s="25">
        <v>146.6</v>
      </c>
      <c r="PR7" s="1">
        <v>147.5</v>
      </c>
      <c r="PS7" s="25">
        <v>148.1</v>
      </c>
      <c r="PT7" s="1">
        <v>150.5</v>
      </c>
      <c r="PU7" s="20">
        <v>144.80000000000001</v>
      </c>
      <c r="PV7" s="20">
        <v>152</v>
      </c>
      <c r="PW7" s="20">
        <v>151.9</v>
      </c>
      <c r="PX7" s="1">
        <v>146.9</v>
      </c>
      <c r="PY7" s="1">
        <v>148.9</v>
      </c>
      <c r="PZ7" s="1">
        <v>145.69999999999999</v>
      </c>
      <c r="QA7" s="1">
        <v>150.1</v>
      </c>
      <c r="QB7" s="1">
        <v>147.30000000000001</v>
      </c>
      <c r="QC7" s="1">
        <v>145.69999999999999</v>
      </c>
      <c r="QD7" s="26">
        <v>147.69999999999999</v>
      </c>
      <c r="QE7" s="25">
        <v>149.6</v>
      </c>
      <c r="QF7" s="25">
        <v>153.19999999999999</v>
      </c>
      <c r="QG7" s="25">
        <v>151.69999999999999</v>
      </c>
      <c r="QH7" s="25">
        <v>148</v>
      </c>
      <c r="QI7" s="1">
        <v>147.69999999999999</v>
      </c>
      <c r="QJ7" s="1">
        <v>148.4</v>
      </c>
      <c r="QK7" s="1">
        <v>144.1</v>
      </c>
      <c r="QL7" s="1">
        <v>150</v>
      </c>
      <c r="QM7" s="1">
        <v>151.30000000000001</v>
      </c>
      <c r="QN7" s="1">
        <v>147.80000000000001</v>
      </c>
      <c r="QO7" s="1">
        <v>150.1</v>
      </c>
      <c r="QP7" s="1">
        <v>151.80000000000001</v>
      </c>
      <c r="QQ7" s="26">
        <v>150.69999999999999</v>
      </c>
      <c r="QR7" s="25">
        <v>144</v>
      </c>
      <c r="QS7" s="25">
        <v>152.1</v>
      </c>
      <c r="QT7" s="25">
        <v>149.6</v>
      </c>
      <c r="QU7" s="20">
        <v>144.30000000000001</v>
      </c>
      <c r="QV7" s="1">
        <v>150.5</v>
      </c>
      <c r="QW7" s="1">
        <v>147.80000000000001</v>
      </c>
      <c r="QX7" s="1">
        <v>146.9</v>
      </c>
      <c r="QY7" s="1">
        <v>148</v>
      </c>
      <c r="QZ7" s="1">
        <v>146.4</v>
      </c>
      <c r="RA7" s="1">
        <v>149.80000000000001</v>
      </c>
      <c r="RB7" s="1">
        <v>144.19999999999999</v>
      </c>
      <c r="RC7" s="26">
        <v>146.4</v>
      </c>
      <c r="RD7" s="25">
        <v>152.9</v>
      </c>
      <c r="RE7" s="25">
        <v>143.4</v>
      </c>
      <c r="RF7" s="25">
        <v>149</v>
      </c>
      <c r="RG7" s="1">
        <v>144.4</v>
      </c>
      <c r="RH7" s="1">
        <v>145.80000000000001</v>
      </c>
      <c r="RI7" s="1">
        <v>145.6</v>
      </c>
      <c r="RJ7" s="1">
        <v>148.5</v>
      </c>
      <c r="RK7" s="1">
        <v>148.4</v>
      </c>
      <c r="RL7" s="1">
        <v>146.4</v>
      </c>
      <c r="RM7" s="1">
        <v>152.30000000000001</v>
      </c>
      <c r="RN7" s="1">
        <v>144.6</v>
      </c>
      <c r="RO7" s="1">
        <v>147.4</v>
      </c>
      <c r="RP7" s="1">
        <v>149.5</v>
      </c>
      <c r="RQ7" s="1">
        <v>144.30000000000001</v>
      </c>
      <c r="RR7" s="1">
        <v>144.1</v>
      </c>
      <c r="RS7" s="25">
        <v>148.9</v>
      </c>
      <c r="RT7" s="25">
        <v>149.30000000000001</v>
      </c>
      <c r="RU7" s="25">
        <v>148</v>
      </c>
      <c r="RV7" s="20">
        <v>152.30000000000001</v>
      </c>
      <c r="RW7" s="1">
        <v>148.30000000000001</v>
      </c>
      <c r="RX7" s="1">
        <v>145.80000000000001</v>
      </c>
      <c r="RY7" s="1">
        <v>146.69999999999999</v>
      </c>
      <c r="RZ7" s="1">
        <v>148</v>
      </c>
      <c r="SA7" s="1">
        <v>149.30000000000001</v>
      </c>
      <c r="SB7" s="1">
        <v>148.80000000000001</v>
      </c>
      <c r="SC7" s="1">
        <v>146.30000000000001</v>
      </c>
      <c r="SD7" s="1">
        <v>146.4</v>
      </c>
      <c r="SE7" s="1">
        <v>149.19999999999999</v>
      </c>
      <c r="SF7" s="1">
        <v>150.69999999999999</v>
      </c>
      <c r="SG7" s="1">
        <v>149.30000000000001</v>
      </c>
      <c r="SH7" s="1">
        <v>150.80000000000001</v>
      </c>
      <c r="SI7" s="25">
        <v>150.1</v>
      </c>
      <c r="SJ7" s="25">
        <v>148</v>
      </c>
      <c r="SK7" s="25">
        <v>150.30000000000001</v>
      </c>
      <c r="SL7" s="25">
        <v>149.9</v>
      </c>
      <c r="SM7" s="25">
        <v>148.80000000000001</v>
      </c>
      <c r="SN7" s="1">
        <v>149.19999999999999</v>
      </c>
      <c r="SO7" s="1">
        <v>146.30000000000001</v>
      </c>
      <c r="SP7" s="1">
        <v>149</v>
      </c>
      <c r="SQ7" s="1">
        <v>147.69999999999999</v>
      </c>
      <c r="SR7" s="26">
        <v>150.4</v>
      </c>
      <c r="SS7" s="25">
        <v>145.69999999999999</v>
      </c>
      <c r="ST7" s="25">
        <v>147.19999999999999</v>
      </c>
      <c r="SU7" s="25">
        <v>145.5</v>
      </c>
      <c r="SV7" s="20">
        <v>149.19999999999999</v>
      </c>
      <c r="SW7" s="1">
        <v>149.30000000000001</v>
      </c>
      <c r="SX7" s="1">
        <v>151.6</v>
      </c>
      <c r="SY7" s="1">
        <v>144.30000000000001</v>
      </c>
      <c r="SZ7" s="1">
        <v>150.19999999999999</v>
      </c>
      <c r="TA7" s="1">
        <v>145.1</v>
      </c>
      <c r="TB7" s="25">
        <v>146.9</v>
      </c>
      <c r="TC7" s="25">
        <v>150.69999999999999</v>
      </c>
      <c r="TD7" s="25">
        <v>147</v>
      </c>
      <c r="TE7" s="25">
        <v>146.4</v>
      </c>
      <c r="TF7" s="1">
        <v>145.69999999999999</v>
      </c>
      <c r="TG7" s="1">
        <v>149.4</v>
      </c>
      <c r="TH7" s="1">
        <v>152.9</v>
      </c>
      <c r="TI7" s="1">
        <v>150.5</v>
      </c>
      <c r="TJ7" s="1">
        <v>143.4</v>
      </c>
      <c r="TK7" s="1">
        <v>149</v>
      </c>
      <c r="TL7" s="1">
        <v>148.4</v>
      </c>
      <c r="TM7" s="1">
        <v>148.80000000000001</v>
      </c>
      <c r="TN7" s="1">
        <v>149.19999999999999</v>
      </c>
      <c r="TO7" s="1">
        <v>150.30000000000001</v>
      </c>
      <c r="TP7" s="1">
        <v>146.4</v>
      </c>
      <c r="TQ7" s="26">
        <v>152.19999999999999</v>
      </c>
      <c r="TR7" s="26">
        <v>152</v>
      </c>
      <c r="TS7" s="25">
        <v>150.1</v>
      </c>
      <c r="TT7" s="20">
        <v>148.6</v>
      </c>
      <c r="TU7" s="1">
        <v>146.19999999999999</v>
      </c>
      <c r="TV7" s="1">
        <v>147.69999999999999</v>
      </c>
      <c r="TW7" s="1">
        <v>152.69999999999999</v>
      </c>
      <c r="TX7" s="1">
        <v>147.69999999999999</v>
      </c>
      <c r="TY7" s="1">
        <v>150.6</v>
      </c>
      <c r="TZ7" s="1">
        <v>145.80000000000001</v>
      </c>
      <c r="UA7" s="1">
        <v>150.30000000000001</v>
      </c>
      <c r="UB7" s="26">
        <v>150.69999999999999</v>
      </c>
      <c r="UC7" s="25">
        <v>149.19999999999999</v>
      </c>
      <c r="UD7" s="25">
        <v>149.5</v>
      </c>
      <c r="UE7" s="25">
        <v>150.4</v>
      </c>
      <c r="UF7" s="25">
        <v>148</v>
      </c>
      <c r="UG7" s="25">
        <v>146.4</v>
      </c>
      <c r="UH7" s="1">
        <v>151.30000000000001</v>
      </c>
      <c r="UI7" s="1">
        <v>153.80000000000001</v>
      </c>
      <c r="UJ7" s="1">
        <v>151.80000000000001</v>
      </c>
      <c r="UK7" s="20">
        <v>148.5</v>
      </c>
      <c r="UL7" s="1">
        <v>148.5</v>
      </c>
      <c r="UM7" s="1">
        <v>149.4</v>
      </c>
      <c r="UN7" s="1">
        <v>150.5</v>
      </c>
      <c r="UO7" s="26">
        <v>146.30000000000001</v>
      </c>
      <c r="UP7" s="25">
        <v>146.30000000000001</v>
      </c>
      <c r="UQ7" s="1">
        <v>148.5</v>
      </c>
      <c r="UR7" s="25">
        <v>144.9</v>
      </c>
      <c r="US7" s="25">
        <v>147.1</v>
      </c>
      <c r="UT7" s="25">
        <v>144</v>
      </c>
      <c r="UU7" s="1">
        <v>150.19999999999999</v>
      </c>
      <c r="UV7" s="1">
        <v>148.9</v>
      </c>
      <c r="UW7" s="1">
        <v>152.5</v>
      </c>
      <c r="UX7" s="1">
        <v>150.69999999999999</v>
      </c>
      <c r="UY7" s="1">
        <v>151.5</v>
      </c>
      <c r="UZ7" s="26">
        <v>145.9</v>
      </c>
      <c r="VA7" s="25">
        <v>145.30000000000001</v>
      </c>
      <c r="VB7" s="25">
        <v>147.80000000000001</v>
      </c>
      <c r="VC7" s="25">
        <v>145.69999999999999</v>
      </c>
      <c r="VD7" s="25">
        <v>147.80000000000001</v>
      </c>
      <c r="VE7" s="25">
        <v>149.30000000000001</v>
      </c>
      <c r="VF7" s="1">
        <v>144.9</v>
      </c>
      <c r="VG7" s="1">
        <v>148.5</v>
      </c>
      <c r="VH7" s="1">
        <v>149.69999999999999</v>
      </c>
      <c r="VI7" s="1">
        <v>148.30000000000001</v>
      </c>
      <c r="VJ7" s="26">
        <v>147.30000000000001</v>
      </c>
      <c r="VK7" s="26">
        <v>149.4</v>
      </c>
      <c r="VL7" s="26">
        <v>149.80000000000001</v>
      </c>
      <c r="VM7" s="26">
        <v>146.80000000000001</v>
      </c>
      <c r="VN7" s="26">
        <v>146.80000000000001</v>
      </c>
      <c r="VO7" s="26">
        <v>145.6</v>
      </c>
      <c r="VP7" s="26">
        <v>146</v>
      </c>
      <c r="VQ7" s="25">
        <v>146.1</v>
      </c>
      <c r="VR7" s="1">
        <v>145.5</v>
      </c>
      <c r="VS7" s="1">
        <v>146.9</v>
      </c>
      <c r="VT7" s="1">
        <v>148.1</v>
      </c>
      <c r="VU7" s="1">
        <v>152.1</v>
      </c>
      <c r="VV7" s="26">
        <v>149.1</v>
      </c>
      <c r="VW7" s="26">
        <v>148.5</v>
      </c>
      <c r="VX7" s="26">
        <v>145.4</v>
      </c>
      <c r="VY7" s="26">
        <v>149.1</v>
      </c>
      <c r="VZ7" s="26">
        <v>146</v>
      </c>
      <c r="WA7" s="26">
        <v>145.6</v>
      </c>
      <c r="WB7" s="26">
        <v>146.30000000000001</v>
      </c>
      <c r="WC7" s="25">
        <v>148</v>
      </c>
      <c r="WD7" s="25">
        <v>144.69999999999999</v>
      </c>
      <c r="WE7" s="25">
        <v>146.69999999999999</v>
      </c>
      <c r="WF7" s="20">
        <v>157.80000000000001</v>
      </c>
      <c r="WG7" s="1">
        <v>145.80000000000001</v>
      </c>
      <c r="WH7" s="1">
        <v>150.6</v>
      </c>
      <c r="WI7" s="26">
        <v>147.4</v>
      </c>
      <c r="WJ7" s="25">
        <v>146.5</v>
      </c>
      <c r="WK7" s="25">
        <v>146</v>
      </c>
      <c r="WL7" s="25">
        <v>146.9</v>
      </c>
      <c r="WM7" s="1">
        <v>153.19999999999999</v>
      </c>
      <c r="WN7" s="1">
        <v>149.6</v>
      </c>
      <c r="WO7" s="20">
        <v>159.5</v>
      </c>
      <c r="WP7" s="20">
        <v>150.9</v>
      </c>
      <c r="WQ7" s="1">
        <v>144.5</v>
      </c>
      <c r="WR7" s="1">
        <v>153.9</v>
      </c>
      <c r="WS7" s="1">
        <v>151.6</v>
      </c>
      <c r="WT7" s="25">
        <v>148</v>
      </c>
      <c r="WU7" s="25">
        <v>146.9</v>
      </c>
      <c r="WV7" s="25">
        <v>145.69999999999999</v>
      </c>
      <c r="WW7" s="20">
        <v>159.6</v>
      </c>
      <c r="WX7" s="26">
        <v>148.5</v>
      </c>
      <c r="WY7" s="25">
        <v>146.6</v>
      </c>
      <c r="WZ7" s="21">
        <v>153.4</v>
      </c>
      <c r="XA7" s="25">
        <v>146.6</v>
      </c>
      <c r="XB7" s="25">
        <v>148.6</v>
      </c>
      <c r="XC7" s="1">
        <v>148.30000000000001</v>
      </c>
      <c r="XD7" s="1">
        <v>146.4</v>
      </c>
      <c r="XE7" s="1">
        <v>146.9</v>
      </c>
      <c r="XF7" s="1">
        <v>148.9</v>
      </c>
      <c r="XG7" s="1">
        <v>147</v>
      </c>
      <c r="XH7" s="1">
        <v>147.5</v>
      </c>
      <c r="XI7" s="1">
        <v>150.1</v>
      </c>
      <c r="XJ7" s="1">
        <v>147.5</v>
      </c>
      <c r="XK7" s="1">
        <v>148</v>
      </c>
      <c r="XL7" s="1">
        <v>147.9</v>
      </c>
      <c r="XM7" s="26">
        <v>148.19999999999999</v>
      </c>
      <c r="XN7" s="26">
        <v>146.69999999999999</v>
      </c>
      <c r="XO7" s="25">
        <v>148.9</v>
      </c>
      <c r="XP7" s="25">
        <v>146.4</v>
      </c>
      <c r="XQ7" s="20">
        <v>156.5</v>
      </c>
      <c r="XR7" s="21">
        <v>145.6</v>
      </c>
      <c r="XS7" s="21">
        <v>154.19999999999999</v>
      </c>
      <c r="XT7" s="1">
        <v>150.80000000000001</v>
      </c>
      <c r="XU7" s="1">
        <v>148.69999999999999</v>
      </c>
      <c r="XV7" s="26">
        <v>148.6</v>
      </c>
      <c r="XW7" s="20">
        <v>142.4</v>
      </c>
      <c r="XX7" s="20">
        <v>148</v>
      </c>
      <c r="XY7" s="20">
        <v>144.19999999999999</v>
      </c>
      <c r="XZ7" s="1">
        <v>149.9</v>
      </c>
      <c r="YA7" s="21">
        <v>144.19999999999999</v>
      </c>
      <c r="YB7" s="1">
        <v>149.5</v>
      </c>
      <c r="YC7" s="25">
        <v>147.4</v>
      </c>
      <c r="YD7" s="25">
        <v>145.5</v>
      </c>
      <c r="YE7" s="25">
        <v>146.19999999999999</v>
      </c>
      <c r="YF7" s="20">
        <v>145.30000000000001</v>
      </c>
      <c r="YG7" s="20">
        <v>143.80000000000001</v>
      </c>
      <c r="YH7" s="1">
        <v>148.30000000000001</v>
      </c>
      <c r="YI7" s="1">
        <v>151</v>
      </c>
      <c r="YJ7" s="1">
        <v>151.30000000000001</v>
      </c>
      <c r="YK7" s="1">
        <v>148.9</v>
      </c>
      <c r="YL7" s="26">
        <v>148.80000000000001</v>
      </c>
      <c r="YM7" s="26">
        <v>144.80000000000001</v>
      </c>
      <c r="YN7" s="26">
        <v>144.4</v>
      </c>
      <c r="YO7" s="25">
        <v>146</v>
      </c>
      <c r="YP7" s="1">
        <v>151.4</v>
      </c>
      <c r="YQ7" s="1">
        <v>148.19999999999999</v>
      </c>
      <c r="YR7" s="1">
        <v>147.69999999999999</v>
      </c>
      <c r="YS7" s="1">
        <v>147.80000000000001</v>
      </c>
      <c r="YT7" s="25">
        <v>145.9</v>
      </c>
      <c r="YU7" s="1">
        <v>148.19999999999999</v>
      </c>
      <c r="YV7" s="1">
        <v>146</v>
      </c>
      <c r="YW7" s="1">
        <v>148.69999999999999</v>
      </c>
      <c r="YX7" s="1">
        <v>148.30000000000001</v>
      </c>
      <c r="YY7" s="1">
        <v>147.4</v>
      </c>
      <c r="YZ7" s="1">
        <v>147.1</v>
      </c>
      <c r="ZA7" s="1">
        <v>147.9</v>
      </c>
      <c r="ZB7" s="1">
        <v>149</v>
      </c>
      <c r="ZC7" s="26">
        <v>143.4</v>
      </c>
      <c r="ZD7" s="1">
        <v>152.9</v>
      </c>
      <c r="ZE7" s="21">
        <v>150.69999999999999</v>
      </c>
      <c r="ZF7" s="1">
        <v>149.19999999999999</v>
      </c>
      <c r="ZG7" s="1">
        <v>150.1</v>
      </c>
      <c r="ZH7" s="1">
        <v>145.69999999999999</v>
      </c>
      <c r="ZI7" s="1">
        <v>147.4</v>
      </c>
      <c r="ZJ7" s="1">
        <v>146.4</v>
      </c>
      <c r="ZK7" s="1">
        <v>147.80000000000001</v>
      </c>
      <c r="ZL7" s="1">
        <v>149</v>
      </c>
      <c r="ZM7" s="26">
        <v>146.19999999999999</v>
      </c>
      <c r="ZN7" s="26">
        <v>147.30000000000001</v>
      </c>
      <c r="ZO7" s="25">
        <v>146.6</v>
      </c>
      <c r="ZP7" s="25">
        <v>149</v>
      </c>
      <c r="ZQ7" s="1">
        <v>148.69999999999999</v>
      </c>
      <c r="ZR7" s="1">
        <v>145.1</v>
      </c>
      <c r="ZS7" s="1">
        <v>152.1</v>
      </c>
      <c r="ZT7" s="26">
        <v>149.30000000000001</v>
      </c>
      <c r="ZU7" s="25">
        <v>149.6</v>
      </c>
      <c r="ZV7" s="25">
        <v>147.5</v>
      </c>
      <c r="ZW7" s="25">
        <v>148.80000000000001</v>
      </c>
      <c r="ZX7" s="20">
        <v>146.69999999999999</v>
      </c>
      <c r="ZY7" s="20">
        <v>147.6</v>
      </c>
      <c r="ZZ7" s="1">
        <v>150.6</v>
      </c>
      <c r="AAA7" s="1">
        <v>147</v>
      </c>
      <c r="AAB7" s="26">
        <v>146.9</v>
      </c>
      <c r="AAC7" s="25">
        <v>152.30000000000001</v>
      </c>
      <c r="AAD7" s="1">
        <v>150.80000000000001</v>
      </c>
      <c r="AAE7" s="1">
        <v>153.80000000000001</v>
      </c>
      <c r="AAF7" s="26">
        <v>142.4</v>
      </c>
      <c r="AAG7" s="1">
        <v>150.1</v>
      </c>
      <c r="AAH7" s="25">
        <v>148.4</v>
      </c>
      <c r="AAI7" s="20">
        <v>140.6</v>
      </c>
      <c r="AAJ7" s="21">
        <v>155</v>
      </c>
      <c r="AAK7" s="26">
        <v>143.69999999999999</v>
      </c>
      <c r="AAL7" s="26">
        <v>143</v>
      </c>
      <c r="AAM7" s="26">
        <v>143.4</v>
      </c>
      <c r="AAN7" s="26">
        <v>146.6</v>
      </c>
      <c r="AAO7" s="25">
        <v>149.1</v>
      </c>
      <c r="AAP7" s="25">
        <v>145.9</v>
      </c>
      <c r="AAQ7" s="26">
        <v>150.69999999999999</v>
      </c>
      <c r="AAR7" s="26">
        <v>151.6</v>
      </c>
      <c r="AAS7" s="1">
        <v>150.9</v>
      </c>
      <c r="AAT7" s="25">
        <v>150.1</v>
      </c>
      <c r="AAU7" s="25">
        <v>148.19999999999999</v>
      </c>
      <c r="AAV7" s="25">
        <v>147.9</v>
      </c>
      <c r="AAW7" s="25">
        <v>147.1</v>
      </c>
      <c r="AAX7" s="1">
        <v>148.1</v>
      </c>
      <c r="AAY7" s="20">
        <v>150.6</v>
      </c>
      <c r="AAZ7" s="21">
        <v>148.9</v>
      </c>
      <c r="ABA7" s="26">
        <v>147.69999999999999</v>
      </c>
      <c r="ABB7" s="26">
        <v>148</v>
      </c>
      <c r="ABC7" s="25">
        <v>149.80000000000001</v>
      </c>
      <c r="ABD7" s="25">
        <v>152.80000000000001</v>
      </c>
      <c r="ABE7" s="25">
        <v>149.30000000000001</v>
      </c>
      <c r="ABF7" s="25">
        <v>148.19999999999999</v>
      </c>
      <c r="ABG7" s="1">
        <v>151.4</v>
      </c>
      <c r="ABH7" s="1">
        <v>153.19999999999999</v>
      </c>
      <c r="ABI7" s="21">
        <v>147.19999999999999</v>
      </c>
      <c r="ABJ7" s="1">
        <v>147.69999999999999</v>
      </c>
      <c r="ABK7" s="26">
        <v>143.9</v>
      </c>
      <c r="ABL7" s="26">
        <v>148.5</v>
      </c>
      <c r="ABM7" s="25">
        <v>149.5</v>
      </c>
      <c r="ABN7" s="1">
        <v>152.1</v>
      </c>
      <c r="ABO7" s="20">
        <v>145.4</v>
      </c>
      <c r="ABP7" s="20">
        <v>148.30000000000001</v>
      </c>
      <c r="ABQ7" s="1">
        <v>151.19999999999999</v>
      </c>
      <c r="ABR7" s="26">
        <v>150.80000000000001</v>
      </c>
      <c r="ABS7" s="26">
        <v>151.6</v>
      </c>
      <c r="ABT7" s="26">
        <v>148.19999999999999</v>
      </c>
      <c r="ABU7" s="25">
        <v>149.30000000000001</v>
      </c>
      <c r="ABV7" s="25">
        <v>153.80000000000001</v>
      </c>
      <c r="ABW7" s="25">
        <v>150.6</v>
      </c>
      <c r="ABX7" s="1">
        <v>148.30000000000001</v>
      </c>
      <c r="ABY7" s="21">
        <v>155.6</v>
      </c>
      <c r="ABZ7" s="25">
        <v>150.30000000000001</v>
      </c>
      <c r="ACA7" s="25">
        <v>150.1</v>
      </c>
      <c r="ACB7" s="1">
        <v>149.1</v>
      </c>
      <c r="ACC7" s="1">
        <v>148.80000000000001</v>
      </c>
      <c r="ACD7" s="20">
        <v>142.69999999999999</v>
      </c>
      <c r="ACE7" s="20">
        <v>148.69999999999999</v>
      </c>
      <c r="ACF7" s="25">
        <v>150.5</v>
      </c>
      <c r="ACG7" s="25">
        <v>149.80000000000001</v>
      </c>
      <c r="ACH7" s="20">
        <v>154.80000000000001</v>
      </c>
      <c r="ACI7" s="1">
        <v>150</v>
      </c>
      <c r="ACJ7" s="1">
        <v>149.9</v>
      </c>
      <c r="ACK7" s="1">
        <v>148.19999999999999</v>
      </c>
      <c r="ACL7" s="21">
        <v>153.5</v>
      </c>
      <c r="ACM7" s="21">
        <v>151.6</v>
      </c>
      <c r="ACN7" s="21">
        <v>146.9</v>
      </c>
      <c r="ACO7" s="1">
        <v>151.4</v>
      </c>
      <c r="ACP7" s="21">
        <v>149.69999999999999</v>
      </c>
      <c r="ACQ7" s="1">
        <v>152.19999999999999</v>
      </c>
      <c r="ACR7" s="21">
        <v>143.19999999999999</v>
      </c>
      <c r="ACS7" s="21">
        <v>144.6</v>
      </c>
      <c r="ACT7" s="1">
        <v>149.69999999999999</v>
      </c>
      <c r="ACU7" s="25">
        <v>147.30000000000001</v>
      </c>
      <c r="ACV7" s="21">
        <v>146</v>
      </c>
      <c r="ACW7" s="1">
        <v>149.4</v>
      </c>
      <c r="ACX7" s="1">
        <v>149.5</v>
      </c>
      <c r="ACY7" s="1">
        <v>151.6</v>
      </c>
      <c r="ACZ7" s="1">
        <v>148.69999999999999</v>
      </c>
      <c r="ADA7" s="1">
        <v>149.1</v>
      </c>
      <c r="ADB7" s="1">
        <v>152.1</v>
      </c>
      <c r="ADC7" s="20">
        <v>143.30000000000001</v>
      </c>
      <c r="ADD7" s="1">
        <v>153</v>
      </c>
      <c r="ADE7" s="1">
        <v>152.80000000000001</v>
      </c>
      <c r="ADF7" s="1">
        <v>155.6</v>
      </c>
      <c r="ADG7" s="1">
        <v>152</v>
      </c>
      <c r="ADH7" s="1">
        <v>152.5</v>
      </c>
      <c r="ADI7" s="1">
        <v>149.30000000000001</v>
      </c>
      <c r="ADJ7" s="1">
        <v>151.4</v>
      </c>
      <c r="ADK7" s="25">
        <v>151.6</v>
      </c>
      <c r="ADL7" s="20">
        <v>141.5</v>
      </c>
      <c r="ADM7" s="1">
        <v>150.9</v>
      </c>
      <c r="ADN7" s="1">
        <v>150.9</v>
      </c>
      <c r="ADO7" s="21">
        <v>143.69999999999999</v>
      </c>
      <c r="ADP7" s="21">
        <v>143.69999999999999</v>
      </c>
      <c r="ADQ7" s="21">
        <v>159.19999999999999</v>
      </c>
      <c r="ADR7" s="25">
        <v>153.19999999999999</v>
      </c>
      <c r="ADS7" s="25">
        <v>152.19999999999999</v>
      </c>
      <c r="ADT7" s="20">
        <v>149.19999999999999</v>
      </c>
      <c r="ADU7" s="21">
        <v>142.69999999999999</v>
      </c>
      <c r="ADV7" s="21">
        <v>144.9</v>
      </c>
      <c r="ADW7" s="1">
        <v>152.80000000000001</v>
      </c>
      <c r="ADX7" s="25">
        <v>152.4</v>
      </c>
      <c r="ADY7" s="21">
        <v>147.30000000000001</v>
      </c>
      <c r="ADZ7" s="21">
        <v>141</v>
      </c>
      <c r="AEA7" s="21">
        <v>151.1</v>
      </c>
      <c r="AEB7" s="21">
        <v>152.30000000000001</v>
      </c>
      <c r="AEC7" s="1">
        <v>150</v>
      </c>
      <c r="AED7" s="1">
        <v>151.6</v>
      </c>
      <c r="AEE7" s="1">
        <v>152.9</v>
      </c>
      <c r="AEF7" s="20">
        <v>147.4</v>
      </c>
      <c r="AEG7" s="1">
        <v>148.6</v>
      </c>
      <c r="AEH7" s="1">
        <v>150.4</v>
      </c>
      <c r="AEI7" s="1">
        <v>151.1</v>
      </c>
      <c r="AEJ7" s="1">
        <v>149.6</v>
      </c>
      <c r="AEK7" s="1">
        <v>148.1</v>
      </c>
      <c r="AEL7" s="20">
        <v>145.80000000000001</v>
      </c>
      <c r="AEM7" s="21">
        <v>143.69999999999999</v>
      </c>
      <c r="AEN7" s="21">
        <v>146.69999999999999</v>
      </c>
      <c r="AEO7" s="21">
        <v>150.5</v>
      </c>
      <c r="AEP7" s="21">
        <v>151.5</v>
      </c>
      <c r="AEQ7" s="20">
        <v>146.69999999999999</v>
      </c>
      <c r="AER7" s="1">
        <v>147.80000000000001</v>
      </c>
      <c r="AES7" s="1">
        <v>149.4</v>
      </c>
      <c r="AET7" s="20">
        <v>144.6</v>
      </c>
      <c r="AEU7" s="20">
        <v>145.69999999999999</v>
      </c>
      <c r="AEV7" s="1">
        <v>150.5</v>
      </c>
      <c r="AEW7" s="1">
        <v>148.69999999999999</v>
      </c>
      <c r="AEX7" s="1">
        <v>152.69999999999999</v>
      </c>
      <c r="AEY7" s="1">
        <v>151.30000000000001</v>
      </c>
      <c r="AEZ7" s="1">
        <v>152.9</v>
      </c>
      <c r="AFA7" s="1">
        <v>153.80000000000001</v>
      </c>
      <c r="AFB7" s="1">
        <v>150.5</v>
      </c>
      <c r="AFC7" s="1">
        <v>154.1</v>
      </c>
      <c r="AFD7" s="20">
        <v>146.30000000000001</v>
      </c>
      <c r="AFE7" s="25">
        <v>151.6</v>
      </c>
      <c r="AFF7" s="20">
        <v>146.4</v>
      </c>
      <c r="AFG7" s="1">
        <v>152.6</v>
      </c>
      <c r="AFH7" s="1">
        <v>153.5</v>
      </c>
      <c r="AFI7" s="20">
        <v>144.80000000000001</v>
      </c>
      <c r="AFJ7" s="1">
        <v>152.80000000000001</v>
      </c>
      <c r="AFK7" s="1">
        <v>151.1</v>
      </c>
      <c r="AFL7" s="1">
        <v>151.80000000000001</v>
      </c>
      <c r="AFM7" s="21">
        <v>144.19999999999999</v>
      </c>
      <c r="AFN7" s="21">
        <v>152.30000000000001</v>
      </c>
      <c r="AFO7" s="1">
        <v>148.1</v>
      </c>
      <c r="AFP7" s="1">
        <v>153.30000000000001</v>
      </c>
      <c r="AFQ7" s="1">
        <v>151</v>
      </c>
      <c r="AFR7" s="1">
        <v>152.80000000000001</v>
      </c>
      <c r="AFS7" s="1">
        <v>150.69999999999999</v>
      </c>
      <c r="AFT7" s="1">
        <v>153.9</v>
      </c>
      <c r="AFU7" s="1">
        <v>149.69999999999999</v>
      </c>
      <c r="AFV7" s="25">
        <v>151.9</v>
      </c>
      <c r="AFW7" s="20">
        <v>150.30000000000001</v>
      </c>
      <c r="AFX7" s="1">
        <v>151.5</v>
      </c>
      <c r="AFY7" s="1">
        <v>149.1</v>
      </c>
      <c r="AFZ7" s="22">
        <v>144.4</v>
      </c>
      <c r="AGA7" s="26">
        <v>150.69999999999999</v>
      </c>
      <c r="AGB7" s="1">
        <v>147.80000000000001</v>
      </c>
      <c r="AGC7" s="1">
        <v>149.6</v>
      </c>
      <c r="AGD7" s="1">
        <v>155.9</v>
      </c>
      <c r="AGE7" s="1">
        <v>150.30000000000001</v>
      </c>
      <c r="AGF7" s="20">
        <v>148.80000000000001</v>
      </c>
      <c r="AGG7" s="20">
        <v>147.4</v>
      </c>
      <c r="AGH7" s="21">
        <v>149.69999999999999</v>
      </c>
      <c r="AGI7" s="1">
        <v>147.69999999999999</v>
      </c>
      <c r="AGJ7" s="26">
        <v>144.1</v>
      </c>
      <c r="AGK7" s="1">
        <v>149.69999999999999</v>
      </c>
      <c r="AGL7" s="1">
        <v>149.30000000000001</v>
      </c>
      <c r="AGM7" s="20">
        <v>145.9</v>
      </c>
      <c r="AGN7" s="26">
        <v>149.6</v>
      </c>
      <c r="AGO7" s="21">
        <v>152.5</v>
      </c>
      <c r="AGP7" s="25">
        <v>153.80000000000001</v>
      </c>
      <c r="AGQ7" s="1">
        <v>151.6</v>
      </c>
      <c r="AGR7" s="26">
        <v>143.6</v>
      </c>
      <c r="AGS7" s="1">
        <v>149.80000000000001</v>
      </c>
      <c r="AGT7" s="20">
        <v>145.80000000000001</v>
      </c>
      <c r="AGU7" s="26">
        <v>150.30000000000001</v>
      </c>
      <c r="AGV7" s="26">
        <v>151.6</v>
      </c>
      <c r="AGW7" s="1">
        <v>149</v>
      </c>
      <c r="AGX7" s="26">
        <v>144.1</v>
      </c>
      <c r="AGY7" s="26">
        <v>143.6</v>
      </c>
      <c r="AGZ7" s="22">
        <v>144.80000000000001</v>
      </c>
      <c r="AHA7" s="1">
        <v>153.5</v>
      </c>
      <c r="AHB7" s="20">
        <v>142.69999999999999</v>
      </c>
      <c r="AHC7" s="26">
        <v>141.4</v>
      </c>
      <c r="AHD7" s="26">
        <v>145</v>
      </c>
      <c r="AHE7" s="1">
        <v>148.69999999999999</v>
      </c>
      <c r="AHF7" s="1">
        <v>149.9</v>
      </c>
      <c r="AHG7" s="20">
        <v>143.9</v>
      </c>
      <c r="AHH7" s="20">
        <v>147.19999999999999</v>
      </c>
      <c r="AHI7" s="26">
        <v>142.19999999999999</v>
      </c>
      <c r="AHJ7" s="26">
        <v>142</v>
      </c>
      <c r="AHK7" s="26">
        <v>146.30000000000001</v>
      </c>
      <c r="AHL7" s="1">
        <v>148.6</v>
      </c>
      <c r="AHM7" s="25">
        <v>145.5</v>
      </c>
      <c r="AHN7" s="25">
        <v>146.80000000000001</v>
      </c>
      <c r="AHO7" s="25">
        <v>144.4</v>
      </c>
      <c r="AHP7" s="25">
        <v>148</v>
      </c>
      <c r="AHQ7" s="25">
        <v>146.80000000000001</v>
      </c>
      <c r="AHR7" s="20">
        <v>144.80000000000001</v>
      </c>
      <c r="AHS7" s="20">
        <v>147.6</v>
      </c>
      <c r="AHT7" s="20">
        <v>145.69999999999999</v>
      </c>
      <c r="AHU7" s="26">
        <v>145.6</v>
      </c>
      <c r="AHV7" s="1">
        <v>146.80000000000001</v>
      </c>
      <c r="AHW7" s="1">
        <v>150.6</v>
      </c>
      <c r="AHX7" s="1">
        <v>151.1</v>
      </c>
      <c r="AHY7" s="1">
        <v>150.80000000000001</v>
      </c>
      <c r="AHZ7" s="1">
        <v>151.4</v>
      </c>
      <c r="AIA7" s="26">
        <v>145</v>
      </c>
      <c r="AIB7" s="1">
        <v>153.69999999999999</v>
      </c>
      <c r="AIC7" s="1">
        <v>150.69999999999999</v>
      </c>
      <c r="AID7" s="26">
        <v>147.19999999999999</v>
      </c>
      <c r="AIE7" s="26">
        <v>141.5</v>
      </c>
      <c r="AIF7" s="21">
        <v>155.30000000000001</v>
      </c>
      <c r="AIG7" s="1">
        <v>148.4</v>
      </c>
      <c r="AIH7" s="1">
        <v>147.4</v>
      </c>
      <c r="AII7" s="1">
        <v>151.5</v>
      </c>
      <c r="AIJ7" s="20">
        <v>147.69999999999999</v>
      </c>
      <c r="AIK7" s="20">
        <v>147.19999999999999</v>
      </c>
      <c r="AIL7" s="26">
        <v>146.4</v>
      </c>
      <c r="AIM7" s="1">
        <v>156</v>
      </c>
      <c r="AIN7" s="1">
        <v>151.69999999999999</v>
      </c>
      <c r="AIO7" s="1">
        <v>153.5</v>
      </c>
      <c r="AIP7" s="20">
        <v>151.5</v>
      </c>
      <c r="AIQ7" s="20">
        <v>145</v>
      </c>
      <c r="AIR7" s="26">
        <v>144.80000000000001</v>
      </c>
      <c r="AIS7" s="1">
        <v>149.9</v>
      </c>
      <c r="AIT7" s="20">
        <v>143.19999999999999</v>
      </c>
      <c r="AIU7" s="20">
        <v>147</v>
      </c>
      <c r="AIV7" s="20">
        <v>143</v>
      </c>
      <c r="AIW7" s="20">
        <v>144.6</v>
      </c>
      <c r="AIX7" s="26">
        <v>141.19999999999999</v>
      </c>
      <c r="AIY7" s="26">
        <v>145.1</v>
      </c>
      <c r="AIZ7" s="22">
        <v>143.30000000000001</v>
      </c>
      <c r="AJA7" s="1">
        <v>153.19999999999999</v>
      </c>
      <c r="AJB7" s="1">
        <v>155.69999999999999</v>
      </c>
      <c r="AJC7" s="1">
        <v>151.5</v>
      </c>
      <c r="AJD7" s="1">
        <v>150.9</v>
      </c>
      <c r="AJE7" s="1">
        <v>150.80000000000001</v>
      </c>
      <c r="AJF7" s="1">
        <v>151.80000000000001</v>
      </c>
      <c r="AJG7" s="1">
        <v>149.69999999999999</v>
      </c>
      <c r="AJH7" s="26">
        <v>147.1</v>
      </c>
      <c r="AJI7" s="26">
        <v>144.4</v>
      </c>
      <c r="AJJ7" s="1">
        <v>147.19999999999999</v>
      </c>
      <c r="AJK7" s="21">
        <v>157.1</v>
      </c>
      <c r="AJL7" s="25">
        <v>151.30000000000001</v>
      </c>
      <c r="AJM7" s="1">
        <v>151.5</v>
      </c>
      <c r="AJN7" s="1">
        <v>149.6</v>
      </c>
      <c r="AJO7" s="20">
        <v>159.6</v>
      </c>
      <c r="AJP7" s="20">
        <v>143</v>
      </c>
      <c r="AJQ7" s="26">
        <v>142.6</v>
      </c>
      <c r="AJR7" s="26">
        <v>153.1</v>
      </c>
      <c r="AJS7" s="26">
        <v>149.19999999999999</v>
      </c>
      <c r="AJT7" s="20">
        <v>143.80000000000001</v>
      </c>
      <c r="AJU7" s="26">
        <v>145.6</v>
      </c>
      <c r="AJV7" s="26">
        <v>143.80000000000001</v>
      </c>
      <c r="AJW7" s="1">
        <v>148.80000000000001</v>
      </c>
      <c r="AJX7" s="1">
        <v>147.9</v>
      </c>
      <c r="AJY7" s="1">
        <v>150.5</v>
      </c>
      <c r="AJZ7" s="1">
        <v>150.69999999999999</v>
      </c>
      <c r="AKA7" s="21">
        <v>149.19999999999999</v>
      </c>
      <c r="AKB7" s="20">
        <v>147.6</v>
      </c>
      <c r="AKC7" s="1">
        <v>148.4</v>
      </c>
      <c r="AKD7" s="25">
        <v>149.80000000000001</v>
      </c>
      <c r="AKE7" s="1">
        <v>152.4</v>
      </c>
      <c r="AKF7" s="1">
        <v>153.80000000000001</v>
      </c>
      <c r="AKG7" s="20">
        <v>140.30000000000001</v>
      </c>
      <c r="AKH7" s="20">
        <v>140.9</v>
      </c>
      <c r="AKI7" s="1">
        <v>145.19999999999999</v>
      </c>
      <c r="AKJ7" s="1">
        <v>151.69999999999999</v>
      </c>
      <c r="AKK7" s="1">
        <v>150.6</v>
      </c>
      <c r="AKL7" s="1">
        <v>149.4</v>
      </c>
      <c r="AKM7" s="1">
        <v>155.30000000000001</v>
      </c>
      <c r="AKN7" s="1">
        <v>159.5</v>
      </c>
      <c r="AKO7" s="20">
        <v>144.5</v>
      </c>
      <c r="AKP7" s="26">
        <v>144</v>
      </c>
      <c r="AKQ7" s="26">
        <v>146.1</v>
      </c>
      <c r="AKR7" s="26">
        <v>146.19999999999999</v>
      </c>
      <c r="AKS7" s="26">
        <v>142</v>
      </c>
      <c r="AKT7" s="1">
        <v>145.1</v>
      </c>
      <c r="AKU7" s="1">
        <v>150.80000000000001</v>
      </c>
      <c r="AKV7" s="1">
        <v>149.9</v>
      </c>
      <c r="AKW7" s="20">
        <v>142.19999999999999</v>
      </c>
      <c r="AKX7" s="26">
        <v>141.30000000000001</v>
      </c>
      <c r="AKY7" s="26">
        <v>144.80000000000001</v>
      </c>
      <c r="AKZ7" s="26">
        <v>144.6</v>
      </c>
      <c r="ALA7" s="1">
        <v>148.4</v>
      </c>
      <c r="ALB7" s="1">
        <v>152.5</v>
      </c>
      <c r="ALC7" s="20">
        <v>140.5</v>
      </c>
      <c r="ALD7" s="26">
        <v>144.6</v>
      </c>
      <c r="ALE7" s="26">
        <v>147.1</v>
      </c>
      <c r="ALF7" s="26">
        <v>146.69999999999999</v>
      </c>
      <c r="ALG7" s="26">
        <v>146.9</v>
      </c>
      <c r="ALH7" s="26">
        <v>151.5</v>
      </c>
      <c r="ALI7" s="1">
        <v>152.9</v>
      </c>
      <c r="ALJ7" s="25">
        <v>150.9</v>
      </c>
      <c r="ALK7" s="20">
        <v>143.4</v>
      </c>
      <c r="ALL7" s="26">
        <v>142.69999999999999</v>
      </c>
      <c r="ALM7" s="21">
        <v>154.19999999999999</v>
      </c>
      <c r="ALN7" s="1">
        <v>151.5</v>
      </c>
      <c r="ALO7" s="20">
        <v>143.1</v>
      </c>
      <c r="ALP7" s="26">
        <v>143.69999999999999</v>
      </c>
      <c r="ALQ7" s="26">
        <v>145.1</v>
      </c>
      <c r="ALR7" s="26">
        <v>142.5</v>
      </c>
      <c r="ALS7" s="1">
        <v>151.1</v>
      </c>
      <c r="ALT7" s="21">
        <v>154.1</v>
      </c>
      <c r="ALU7" s="1">
        <v>150</v>
      </c>
      <c r="ALV7" s="1">
        <v>151.1</v>
      </c>
      <c r="ALW7" s="1">
        <v>150.5</v>
      </c>
      <c r="ALX7" s="1">
        <v>148.19999999999999</v>
      </c>
      <c r="ALY7" s="20">
        <v>140.80000000000001</v>
      </c>
      <c r="ALZ7" s="26">
        <v>145.19999999999999</v>
      </c>
      <c r="AMA7" s="26">
        <v>144</v>
      </c>
      <c r="AMB7" s="1">
        <v>150.5</v>
      </c>
      <c r="AMC7" s="1">
        <v>154.30000000000001</v>
      </c>
      <c r="AMD7" s="1">
        <v>150.6</v>
      </c>
      <c r="AME7" s="26">
        <v>141.80000000000001</v>
      </c>
      <c r="AMF7" s="26">
        <v>146.19999999999999</v>
      </c>
      <c r="AMG7" s="22">
        <v>141.80000000000001</v>
      </c>
      <c r="AMH7" s="1">
        <v>148.19999999999999</v>
      </c>
      <c r="AMI7" s="1">
        <v>149.80000000000001</v>
      </c>
      <c r="AMJ7" s="1">
        <v>150.5</v>
      </c>
      <c r="AMK7" s="1">
        <v>153.80000000000001</v>
      </c>
      <c r="AML7" s="1">
        <v>153.30000000000001</v>
      </c>
      <c r="AMM7" s="1">
        <v>152.6</v>
      </c>
      <c r="AMN7" s="1">
        <v>153.6</v>
      </c>
      <c r="AMO7" s="1">
        <v>149.1</v>
      </c>
      <c r="AMP7" s="20">
        <v>146.5</v>
      </c>
      <c r="AMQ7" s="26">
        <v>145.9</v>
      </c>
      <c r="AMR7" s="26">
        <v>143.6</v>
      </c>
      <c r="AMS7" s="26">
        <v>143.19999999999999</v>
      </c>
      <c r="AMT7" s="26">
        <v>151.1</v>
      </c>
      <c r="AMU7" s="1">
        <v>149.9</v>
      </c>
      <c r="AMV7" s="1">
        <v>149</v>
      </c>
      <c r="AMW7" s="20">
        <v>155.80000000000001</v>
      </c>
      <c r="AMX7" s="26">
        <v>146.19999999999999</v>
      </c>
      <c r="AMY7" s="26">
        <v>143.9</v>
      </c>
      <c r="AMZ7" s="26">
        <v>141.30000000000001</v>
      </c>
      <c r="ANA7" s="26">
        <v>146.9</v>
      </c>
      <c r="ANB7" s="1">
        <v>151.6</v>
      </c>
      <c r="ANC7" s="20">
        <v>144.69999999999999</v>
      </c>
      <c r="AND7" s="26">
        <v>147.30000000000001</v>
      </c>
      <c r="ANE7" s="1">
        <v>149.5</v>
      </c>
      <c r="ANF7" s="26">
        <v>144.9</v>
      </c>
      <c r="ANG7" s="26">
        <v>145.30000000000001</v>
      </c>
      <c r="ANH7" s="26">
        <v>146.5</v>
      </c>
      <c r="ANI7" s="21">
        <v>160.5</v>
      </c>
      <c r="ANJ7" s="1">
        <v>149.69999999999999</v>
      </c>
      <c r="ANK7" s="26">
        <v>152.5</v>
      </c>
      <c r="ANL7" s="1">
        <v>150.1</v>
      </c>
      <c r="ANM7" s="20">
        <v>144</v>
      </c>
      <c r="ANN7" s="20">
        <v>150.30000000000001</v>
      </c>
      <c r="ANO7" s="26">
        <v>150</v>
      </c>
      <c r="ANP7" s="26">
        <v>145.5</v>
      </c>
      <c r="ANQ7" s="26">
        <v>150.9</v>
      </c>
      <c r="ANR7" s="26">
        <v>150.80000000000001</v>
      </c>
      <c r="ANS7" s="1">
        <v>151.5</v>
      </c>
      <c r="ANT7" s="1">
        <v>147</v>
      </c>
      <c r="ANU7" s="20">
        <v>143.9</v>
      </c>
      <c r="ANV7" s="20">
        <v>145.69999999999999</v>
      </c>
      <c r="ANW7" s="26">
        <v>141.5</v>
      </c>
      <c r="ANX7" s="26">
        <v>143.30000000000001</v>
      </c>
      <c r="ANY7" s="26">
        <v>145.9</v>
      </c>
      <c r="ANZ7" s="26">
        <v>144</v>
      </c>
      <c r="AOA7" s="22">
        <v>144.6</v>
      </c>
      <c r="AOB7" s="22">
        <v>144.6</v>
      </c>
      <c r="AOC7" s="26">
        <v>143.19999999999999</v>
      </c>
      <c r="AOD7" s="1">
        <v>146.19999999999999</v>
      </c>
      <c r="AOE7" s="1">
        <v>152.9</v>
      </c>
      <c r="AOF7" s="1">
        <v>153.30000000000001</v>
      </c>
      <c r="AOG7" s="20">
        <v>145.30000000000001</v>
      </c>
      <c r="AOH7" s="20">
        <v>145.4</v>
      </c>
      <c r="AOI7" s="20">
        <v>143.80000000000001</v>
      </c>
      <c r="AOJ7" s="26">
        <v>145.9</v>
      </c>
      <c r="AOK7" s="26">
        <v>144.9</v>
      </c>
      <c r="AOL7" s="22">
        <v>142.9</v>
      </c>
      <c r="AOM7" s="1">
        <v>144.1</v>
      </c>
      <c r="AON7" s="1">
        <v>144.1</v>
      </c>
      <c r="AOO7" s="1">
        <v>147</v>
      </c>
      <c r="AOP7" s="1">
        <v>149.9</v>
      </c>
      <c r="AOQ7" s="1">
        <v>150.19999999999999</v>
      </c>
      <c r="AOR7" s="1">
        <v>149.30000000000001</v>
      </c>
      <c r="AOS7" s="26">
        <v>142.80000000000001</v>
      </c>
      <c r="AOT7" s="22">
        <v>144.5</v>
      </c>
      <c r="AOU7" s="26">
        <v>143.5</v>
      </c>
      <c r="AOV7" s="22">
        <v>141.4</v>
      </c>
      <c r="AOW7" s="1">
        <v>148.6</v>
      </c>
      <c r="AOX7" s="1">
        <v>149.69999999999999</v>
      </c>
      <c r="AOY7" s="1">
        <v>147.80000000000001</v>
      </c>
      <c r="AOZ7" s="1">
        <v>151.30000000000001</v>
      </c>
      <c r="APA7" s="1">
        <v>152.9</v>
      </c>
      <c r="APB7" s="1">
        <v>150.6</v>
      </c>
      <c r="APC7" s="20">
        <v>157.69999999999999</v>
      </c>
      <c r="APD7" s="20">
        <v>145.5</v>
      </c>
      <c r="APE7" s="20">
        <v>151</v>
      </c>
      <c r="APF7" s="26">
        <v>155.6</v>
      </c>
      <c r="APG7" s="26">
        <v>146</v>
      </c>
      <c r="APH7" s="26">
        <v>142.6</v>
      </c>
      <c r="API7" s="1">
        <v>150.6</v>
      </c>
      <c r="APJ7" s="20">
        <v>142.19999999999999</v>
      </c>
      <c r="APK7" s="20">
        <v>144.80000000000001</v>
      </c>
      <c r="APL7" s="26">
        <v>147.9</v>
      </c>
      <c r="APM7" s="26">
        <v>145.30000000000001</v>
      </c>
      <c r="APN7" s="26">
        <v>145.69999999999999</v>
      </c>
      <c r="APO7" s="1">
        <v>148.6</v>
      </c>
      <c r="APP7" s="1">
        <v>150.19999999999999</v>
      </c>
      <c r="APQ7" s="1">
        <v>152.6</v>
      </c>
      <c r="APR7" s="1">
        <v>146.9</v>
      </c>
      <c r="APS7" s="1">
        <v>151</v>
      </c>
      <c r="APT7" s="20">
        <v>146.4</v>
      </c>
      <c r="APU7" s="26">
        <v>145.5</v>
      </c>
      <c r="APV7" s="26">
        <v>145.4</v>
      </c>
      <c r="APW7" s="26">
        <v>154.1</v>
      </c>
      <c r="APX7" s="26">
        <v>146.5</v>
      </c>
      <c r="APY7" s="26">
        <v>143.9</v>
      </c>
      <c r="APZ7" s="26">
        <v>144.4</v>
      </c>
      <c r="AQA7" s="26">
        <v>143</v>
      </c>
      <c r="AQB7" s="1">
        <v>153.5</v>
      </c>
      <c r="AQC7" s="1">
        <v>147.19999999999999</v>
      </c>
      <c r="AQD7" s="1">
        <v>148.30000000000001</v>
      </c>
      <c r="AQE7" s="20">
        <v>160.1</v>
      </c>
      <c r="AQF7" s="26">
        <v>144.5</v>
      </c>
      <c r="AQG7" s="26">
        <v>148</v>
      </c>
      <c r="AQH7" s="26">
        <v>145.4</v>
      </c>
      <c r="AQI7" s="21">
        <v>153.69999999999999</v>
      </c>
      <c r="AQJ7" s="1">
        <v>146.80000000000001</v>
      </c>
      <c r="AQK7" s="25">
        <v>148.19999999999999</v>
      </c>
      <c r="AQL7" s="26">
        <v>144.9</v>
      </c>
      <c r="AQM7" s="26">
        <v>143.4</v>
      </c>
      <c r="AQN7" s="1">
        <v>148.19999999999999</v>
      </c>
      <c r="AQO7" s="1">
        <v>151.80000000000001</v>
      </c>
      <c r="AQP7" s="1">
        <v>151.19999999999999</v>
      </c>
      <c r="AQQ7" s="21">
        <v>151.19999999999999</v>
      </c>
      <c r="AQR7" s="1">
        <v>150.5</v>
      </c>
      <c r="AQS7" s="1">
        <v>153.9</v>
      </c>
      <c r="AQT7" s="1">
        <v>148.6</v>
      </c>
      <c r="AQU7" s="20">
        <v>147.5</v>
      </c>
      <c r="AQV7" s="26">
        <v>148.5</v>
      </c>
      <c r="AQW7" s="26">
        <v>145.1</v>
      </c>
      <c r="AQX7" s="1">
        <v>149.9</v>
      </c>
      <c r="AQY7" s="21">
        <v>155.19999999999999</v>
      </c>
      <c r="AQZ7" s="21">
        <v>155.9</v>
      </c>
      <c r="ARA7" s="1">
        <v>148.80000000000001</v>
      </c>
      <c r="ARB7" s="20">
        <v>157.4</v>
      </c>
      <c r="ARC7" s="20">
        <v>149.9</v>
      </c>
      <c r="ARD7" s="26">
        <v>148.6</v>
      </c>
      <c r="ARE7" s="26">
        <v>144.80000000000001</v>
      </c>
      <c r="ARF7" s="26">
        <v>144.80000000000001</v>
      </c>
      <c r="ARG7" s="1">
        <v>147</v>
      </c>
      <c r="ARH7" s="21">
        <v>160</v>
      </c>
      <c r="ARI7" s="21">
        <v>157.1</v>
      </c>
      <c r="ARJ7" s="1">
        <v>147.9</v>
      </c>
      <c r="ARK7" s="20">
        <v>144.80000000000001</v>
      </c>
      <c r="ARL7" s="26">
        <v>145.30000000000001</v>
      </c>
      <c r="ARM7" s="26">
        <v>145.1</v>
      </c>
      <c r="ARN7" s="1">
        <v>146.19999999999999</v>
      </c>
      <c r="ARO7" s="1">
        <v>146.19999999999999</v>
      </c>
      <c r="ARP7" s="26">
        <v>152.30000000000001</v>
      </c>
      <c r="ARQ7" s="26">
        <v>145.69999999999999</v>
      </c>
      <c r="ARR7" s="1">
        <v>158.80000000000001</v>
      </c>
      <c r="ARS7" s="1">
        <v>158.80000000000001</v>
      </c>
      <c r="ART7" s="1">
        <v>149.30000000000001</v>
      </c>
      <c r="ARU7" s="21">
        <v>156.80000000000001</v>
      </c>
      <c r="ARV7" s="20">
        <v>154.6</v>
      </c>
      <c r="ARW7" s="20">
        <v>145.4</v>
      </c>
      <c r="ARX7" s="20">
        <v>145.6</v>
      </c>
      <c r="ARY7" s="26">
        <v>144.1</v>
      </c>
      <c r="ARZ7" s="22">
        <v>142.80000000000001</v>
      </c>
      <c r="ASA7" s="1">
        <v>150</v>
      </c>
      <c r="ASB7" s="1">
        <v>150.30000000000001</v>
      </c>
      <c r="ASC7" s="1">
        <v>146.1</v>
      </c>
      <c r="ASD7" s="1">
        <v>146.4</v>
      </c>
      <c r="ASE7" s="1">
        <v>144.6</v>
      </c>
      <c r="ASF7" s="1">
        <v>152.30000000000001</v>
      </c>
      <c r="ASG7" s="21">
        <v>153.30000000000001</v>
      </c>
      <c r="ASH7" s="1">
        <v>147</v>
      </c>
      <c r="ASI7" s="1">
        <v>150.5</v>
      </c>
      <c r="ASJ7" s="20">
        <v>146.69999999999999</v>
      </c>
      <c r="ASK7" s="20">
        <v>146.30000000000001</v>
      </c>
      <c r="ASL7" s="20">
        <v>144.9</v>
      </c>
      <c r="ASM7" s="22">
        <v>148.9</v>
      </c>
      <c r="ASN7" s="26">
        <v>142</v>
      </c>
      <c r="ASO7" s="26">
        <v>145.80000000000001</v>
      </c>
      <c r="ASP7" s="26">
        <v>141</v>
      </c>
      <c r="ASQ7" s="26">
        <v>141</v>
      </c>
      <c r="ASR7" s="1">
        <v>150.6</v>
      </c>
      <c r="ASS7" s="22">
        <v>147.5</v>
      </c>
      <c r="AST7" s="22">
        <v>141.4</v>
      </c>
      <c r="ASU7" s="26">
        <v>143.30000000000001</v>
      </c>
      <c r="ASV7" s="22">
        <v>146.69999999999999</v>
      </c>
      <c r="ASW7" s="26">
        <v>143.69999999999999</v>
      </c>
      <c r="ASX7" s="26">
        <v>146.1</v>
      </c>
      <c r="ASY7" s="1">
        <v>150</v>
      </c>
      <c r="ASZ7" s="1">
        <v>149.30000000000001</v>
      </c>
      <c r="ATA7" s="20">
        <v>142.4</v>
      </c>
      <c r="ATB7" s="26">
        <v>144.5</v>
      </c>
      <c r="ATC7" s="1">
        <v>151.4</v>
      </c>
      <c r="ATD7" s="1">
        <v>147.1</v>
      </c>
      <c r="ATE7" s="1">
        <v>145.19999999999999</v>
      </c>
      <c r="ATF7" s="1">
        <v>152.4</v>
      </c>
      <c r="ATG7" s="21">
        <v>153.80000000000001</v>
      </c>
      <c r="ATH7" s="20">
        <v>142.6</v>
      </c>
      <c r="ATI7" s="26">
        <v>145.30000000000001</v>
      </c>
      <c r="ATJ7" s="22">
        <v>143.9</v>
      </c>
      <c r="ATK7" s="25">
        <v>148.6</v>
      </c>
      <c r="ATL7" s="25">
        <v>148.19999999999999</v>
      </c>
      <c r="ATM7" s="26">
        <v>148</v>
      </c>
      <c r="ATN7" s="22">
        <v>145.80000000000001</v>
      </c>
      <c r="ATO7" s="26">
        <v>143.69999999999999</v>
      </c>
      <c r="ATP7" s="25">
        <v>146.4</v>
      </c>
      <c r="ATQ7" s="1">
        <v>153</v>
      </c>
      <c r="ATR7" s="1">
        <v>153.9</v>
      </c>
      <c r="ATS7" s="20">
        <v>142.19999999999999</v>
      </c>
      <c r="ATT7" s="20">
        <v>138.80000000000001</v>
      </c>
      <c r="ATU7" s="26">
        <v>145.30000000000001</v>
      </c>
      <c r="ATV7" s="26">
        <v>143.80000000000001</v>
      </c>
      <c r="ATW7" s="22">
        <v>140.80000000000001</v>
      </c>
      <c r="ATX7" s="26">
        <v>143.80000000000001</v>
      </c>
      <c r="ATY7" s="1">
        <v>147</v>
      </c>
      <c r="ATZ7" s="1">
        <v>152.5</v>
      </c>
      <c r="AUA7" s="20">
        <v>141.6</v>
      </c>
      <c r="AUB7" s="20">
        <v>142</v>
      </c>
      <c r="AUC7" s="20">
        <v>146.4</v>
      </c>
      <c r="AUD7" s="26">
        <v>145.1</v>
      </c>
      <c r="AUE7" s="26">
        <v>142.80000000000001</v>
      </c>
      <c r="AUF7" s="26">
        <v>145.30000000000001</v>
      </c>
      <c r="AUG7" s="20">
        <v>142.6</v>
      </c>
      <c r="AUH7" s="22">
        <v>141.5</v>
      </c>
      <c r="AUI7" s="22">
        <v>141.5</v>
      </c>
      <c r="AUJ7" s="22">
        <v>144.30000000000001</v>
      </c>
      <c r="AUK7" s="1">
        <v>149.1</v>
      </c>
      <c r="AUL7" s="21">
        <v>151.80000000000001</v>
      </c>
      <c r="AUM7" s="1">
        <v>149.1</v>
      </c>
      <c r="AUN7" s="20">
        <v>146.6</v>
      </c>
      <c r="AUO7" s="26">
        <v>143.69999999999999</v>
      </c>
      <c r="AUP7" s="1">
        <v>151.80000000000001</v>
      </c>
      <c r="AUQ7" s="1">
        <v>150.4</v>
      </c>
      <c r="AUR7" s="20">
        <v>142.6</v>
      </c>
      <c r="AUS7" s="20">
        <v>143</v>
      </c>
      <c r="AUT7" s="26">
        <v>144.69999999999999</v>
      </c>
      <c r="AUU7" s="26">
        <v>144</v>
      </c>
      <c r="AUV7" s="26">
        <v>144.69999999999999</v>
      </c>
      <c r="AUW7" s="25">
        <v>146.9</v>
      </c>
      <c r="AUX7" s="26">
        <v>148.4</v>
      </c>
      <c r="AUY7" s="26">
        <v>147.5</v>
      </c>
      <c r="AUZ7" s="26">
        <v>138.19999999999999</v>
      </c>
      <c r="AVA7" s="1">
        <v>158.80000000000001</v>
      </c>
      <c r="AVB7" s="1">
        <v>152.30000000000001</v>
      </c>
      <c r="AVC7" s="25">
        <v>147.5</v>
      </c>
      <c r="AVD7" s="20">
        <v>149.4</v>
      </c>
      <c r="AVE7" s="22">
        <v>146.1</v>
      </c>
      <c r="AVF7" s="26">
        <v>145.19999999999999</v>
      </c>
      <c r="AVG7" s="1">
        <v>154.19999999999999</v>
      </c>
      <c r="AVH7" s="21">
        <v>152.4</v>
      </c>
      <c r="AVI7" s="1">
        <v>151.4</v>
      </c>
      <c r="AVJ7" s="20">
        <v>151</v>
      </c>
      <c r="AVK7" s="26">
        <v>150.30000000000001</v>
      </c>
      <c r="AVL7" s="26">
        <v>143.69999999999999</v>
      </c>
      <c r="AVM7" s="1">
        <v>150</v>
      </c>
      <c r="AVN7" s="20">
        <v>146.1</v>
      </c>
      <c r="AVO7" s="22">
        <v>143.4</v>
      </c>
      <c r="AVP7" s="22">
        <v>143.1</v>
      </c>
      <c r="AVQ7" s="1">
        <v>147</v>
      </c>
      <c r="AVR7" s="1">
        <v>152.30000000000001</v>
      </c>
      <c r="AVS7" s="1">
        <v>151.1</v>
      </c>
      <c r="AVT7" s="1">
        <v>155.4</v>
      </c>
      <c r="AVU7" s="26">
        <v>148.6</v>
      </c>
      <c r="AVV7" s="26">
        <v>148.9</v>
      </c>
      <c r="AVW7" s="22">
        <v>147.69999999999999</v>
      </c>
      <c r="AVX7" s="26">
        <v>142</v>
      </c>
      <c r="AVY7" s="26">
        <v>142</v>
      </c>
      <c r="AVZ7" s="22">
        <v>144.5</v>
      </c>
      <c r="AWA7" s="1">
        <v>151.69999999999999</v>
      </c>
      <c r="AWB7" s="26">
        <v>143.30000000000001</v>
      </c>
      <c r="AWC7" s="26">
        <v>142</v>
      </c>
      <c r="AWD7" s="26">
        <v>142</v>
      </c>
      <c r="AWE7" s="26">
        <v>137.80000000000001</v>
      </c>
      <c r="AWF7" s="1">
        <v>151.1</v>
      </c>
      <c r="AWG7" s="1">
        <v>150.5</v>
      </c>
      <c r="AWH7" s="20">
        <v>140.69999999999999</v>
      </c>
      <c r="AWI7" s="26">
        <v>145.6</v>
      </c>
      <c r="AWJ7" s="26">
        <v>145.19999999999999</v>
      </c>
      <c r="AWK7" s="26">
        <v>149</v>
      </c>
      <c r="AWL7" s="26">
        <v>146.30000000000001</v>
      </c>
      <c r="AWM7" s="26">
        <v>146.69999999999999</v>
      </c>
      <c r="AWN7" s="22">
        <v>144.30000000000001</v>
      </c>
      <c r="AWO7" s="22">
        <v>144.30000000000001</v>
      </c>
      <c r="AWP7" s="26">
        <v>144.1</v>
      </c>
      <c r="AWQ7" s="26">
        <v>144.69999999999999</v>
      </c>
      <c r="AWR7" s="22">
        <v>150.6</v>
      </c>
      <c r="AWS7" s="1">
        <v>147.1</v>
      </c>
      <c r="AWT7" s="1">
        <v>140</v>
      </c>
      <c r="AWU7" s="20">
        <v>155.19999999999999</v>
      </c>
      <c r="AWV7" s="20">
        <v>145.9</v>
      </c>
      <c r="AWW7" s="26">
        <v>145.6</v>
      </c>
      <c r="AWX7" s="1">
        <v>148.5</v>
      </c>
      <c r="AWY7" s="1">
        <v>149.6</v>
      </c>
      <c r="AWZ7" s="1">
        <v>154.1</v>
      </c>
      <c r="AXA7" s="1">
        <v>147.9</v>
      </c>
      <c r="AXB7" s="20">
        <v>140.9</v>
      </c>
      <c r="AXC7" s="22">
        <v>152.19999999999999</v>
      </c>
      <c r="AXD7" s="26">
        <v>143.19999999999999</v>
      </c>
      <c r="AXE7" s="1">
        <v>146</v>
      </c>
      <c r="AXF7" s="26">
        <v>150.69999999999999</v>
      </c>
      <c r="AXG7" s="1">
        <v>147.4</v>
      </c>
      <c r="AXH7" s="26">
        <v>141.69999999999999</v>
      </c>
      <c r="AXI7" s="26">
        <v>152.9</v>
      </c>
      <c r="AXJ7" s="26">
        <v>146.6</v>
      </c>
      <c r="AXK7" s="1">
        <v>149.19999999999999</v>
      </c>
      <c r="AXL7" s="1">
        <v>151.1</v>
      </c>
      <c r="AXM7" s="26">
        <v>153.19999999999999</v>
      </c>
      <c r="AXN7" s="26">
        <v>144.6</v>
      </c>
      <c r="AXO7" s="22">
        <v>144.4</v>
      </c>
      <c r="AXP7" s="22">
        <v>145.9</v>
      </c>
      <c r="AXQ7" s="22">
        <v>144.4</v>
      </c>
      <c r="AXR7" s="22">
        <v>145.9</v>
      </c>
      <c r="AXS7" s="1">
        <v>146.19999999999999</v>
      </c>
      <c r="AXT7" s="1">
        <v>147</v>
      </c>
      <c r="AXU7" s="1">
        <v>151.1</v>
      </c>
      <c r="AXV7" s="20">
        <v>139.80000000000001</v>
      </c>
      <c r="AXW7" s="20">
        <v>145.80000000000001</v>
      </c>
      <c r="AXX7" s="26">
        <v>150.9</v>
      </c>
      <c r="AXY7" s="26">
        <v>140.5</v>
      </c>
      <c r="AXZ7" s="26">
        <v>147.9</v>
      </c>
      <c r="AYA7" s="1">
        <v>146.6</v>
      </c>
      <c r="AYB7" s="1">
        <v>144.6</v>
      </c>
      <c r="AYC7" s="1">
        <v>147.9</v>
      </c>
      <c r="AYD7" s="1">
        <v>149.19999999999999</v>
      </c>
      <c r="AYE7" s="26">
        <v>147.5</v>
      </c>
      <c r="AYF7" s="26">
        <v>145.4</v>
      </c>
      <c r="AYG7" s="26">
        <v>146.69999999999999</v>
      </c>
      <c r="AYH7" s="22">
        <v>139.80000000000001</v>
      </c>
      <c r="AYI7" s="26">
        <v>141.30000000000001</v>
      </c>
      <c r="AYJ7" s="26">
        <v>141</v>
      </c>
      <c r="AYK7" s="22">
        <v>140.5</v>
      </c>
      <c r="AYL7" s="22">
        <v>145.80000000000001</v>
      </c>
      <c r="AYM7" s="26">
        <v>147.30000000000001</v>
      </c>
      <c r="AYN7" s="26">
        <v>145.80000000000001</v>
      </c>
      <c r="AYO7" s="26">
        <v>143.30000000000001</v>
      </c>
      <c r="AYP7" s="22">
        <v>142.30000000000001</v>
      </c>
      <c r="AYQ7" s="1">
        <v>150.4</v>
      </c>
      <c r="AYR7" s="1">
        <v>148.80000000000001</v>
      </c>
      <c r="AYS7" s="1">
        <v>150.5</v>
      </c>
      <c r="AYT7" s="26">
        <v>143.80000000000001</v>
      </c>
      <c r="AYU7" s="26">
        <v>153.6</v>
      </c>
      <c r="AYV7" s="26">
        <v>147.30000000000001</v>
      </c>
      <c r="AYW7" s="26">
        <v>144.30000000000001</v>
      </c>
      <c r="AYX7" s="22">
        <v>140.30000000000001</v>
      </c>
      <c r="AYY7" s="22">
        <v>140.30000000000001</v>
      </c>
      <c r="AYZ7" s="1">
        <v>144.9</v>
      </c>
      <c r="AZA7" s="1">
        <v>149.69999999999999</v>
      </c>
      <c r="AZB7" s="1">
        <v>154.6</v>
      </c>
      <c r="AZC7" s="1">
        <v>154.30000000000001</v>
      </c>
      <c r="AZD7" s="20">
        <v>156</v>
      </c>
      <c r="AZE7" s="26">
        <v>144.30000000000001</v>
      </c>
      <c r="AZF7" s="22">
        <v>145.80000000000001</v>
      </c>
      <c r="AZG7" s="22">
        <v>145.80000000000001</v>
      </c>
      <c r="AZH7" s="22">
        <v>139.69999999999999</v>
      </c>
      <c r="AZI7" s="21">
        <v>154.9</v>
      </c>
      <c r="AZJ7" s="1">
        <v>152.30000000000001</v>
      </c>
      <c r="AZK7" s="26">
        <v>147.69999999999999</v>
      </c>
      <c r="AZL7" s="26">
        <v>146.9</v>
      </c>
      <c r="AZM7" s="26">
        <v>143</v>
      </c>
      <c r="AZN7" s="26">
        <v>143</v>
      </c>
      <c r="AZO7" s="1">
        <v>153.4</v>
      </c>
      <c r="AZP7" s="20">
        <v>148.19999999999999</v>
      </c>
      <c r="AZQ7" s="1">
        <v>145.1</v>
      </c>
      <c r="AZR7" s="1">
        <v>151.30000000000001</v>
      </c>
      <c r="AZS7" s="26">
        <v>142.19999999999999</v>
      </c>
      <c r="AZT7" s="26">
        <v>142.4</v>
      </c>
      <c r="AZU7" s="26">
        <v>143.30000000000001</v>
      </c>
      <c r="AZV7" s="1">
        <v>147.9</v>
      </c>
      <c r="AZW7" s="1">
        <v>152.30000000000001</v>
      </c>
      <c r="AZX7" s="1">
        <v>146.9</v>
      </c>
      <c r="AZY7" s="1">
        <v>147.6</v>
      </c>
      <c r="AZZ7" s="20">
        <v>141.19999999999999</v>
      </c>
      <c r="BAA7" s="26">
        <v>146.5</v>
      </c>
      <c r="BAB7" s="26">
        <v>144.4</v>
      </c>
      <c r="BAC7" s="26">
        <v>145.80000000000001</v>
      </c>
      <c r="BAD7" s="1">
        <v>147.6</v>
      </c>
      <c r="BAE7" s="1">
        <v>149.19999999999999</v>
      </c>
      <c r="BAF7" s="26">
        <v>158.19999999999999</v>
      </c>
      <c r="BAG7" s="26">
        <v>147.4</v>
      </c>
      <c r="BAH7" s="26">
        <v>146.69999999999999</v>
      </c>
      <c r="BAI7" s="26">
        <v>145.4</v>
      </c>
      <c r="BAJ7" s="22">
        <v>141.30000000000001</v>
      </c>
      <c r="BAK7" s="22">
        <v>141.30000000000001</v>
      </c>
      <c r="BAL7" s="22">
        <v>143.5</v>
      </c>
      <c r="BAM7" s="1">
        <v>145.69999999999999</v>
      </c>
      <c r="BAN7" s="21">
        <v>162.4</v>
      </c>
      <c r="BAO7" s="26">
        <v>145.80000000000001</v>
      </c>
      <c r="BAP7" s="26">
        <v>146</v>
      </c>
      <c r="BAQ7" s="26">
        <v>145.69999999999999</v>
      </c>
      <c r="BAR7" s="26">
        <v>146.30000000000001</v>
      </c>
      <c r="BAS7" s="26">
        <v>144.6</v>
      </c>
      <c r="BAT7" s="26">
        <v>145.1</v>
      </c>
      <c r="BAU7" s="26">
        <v>144.69999999999999</v>
      </c>
      <c r="BAV7" s="1">
        <v>146.30000000000001</v>
      </c>
      <c r="BAW7" s="26">
        <v>145.19999999999999</v>
      </c>
      <c r="BAX7" s="1">
        <v>151.69999999999999</v>
      </c>
      <c r="BAY7" s="21">
        <v>157.4</v>
      </c>
      <c r="BAZ7" s="26">
        <v>141.30000000000001</v>
      </c>
      <c r="BBA7" s="26">
        <v>144.9</v>
      </c>
      <c r="BBB7" s="26">
        <v>144</v>
      </c>
      <c r="BBC7" s="1">
        <v>149.19999999999999</v>
      </c>
      <c r="BBD7" s="26">
        <v>143.69999999999999</v>
      </c>
      <c r="BBE7" s="26">
        <v>144.9</v>
      </c>
      <c r="BBF7" s="22">
        <v>141.6</v>
      </c>
      <c r="BBG7" s="22">
        <v>144.5</v>
      </c>
      <c r="BBH7" s="26">
        <v>154.5</v>
      </c>
      <c r="BBI7" s="26">
        <v>144.69999999999999</v>
      </c>
      <c r="BBJ7" s="26">
        <v>143.5</v>
      </c>
      <c r="BBK7" s="22">
        <v>143.6</v>
      </c>
      <c r="BBL7" s="22">
        <v>144.9</v>
      </c>
      <c r="BBM7" s="22">
        <v>144.9</v>
      </c>
      <c r="BBN7" s="26">
        <v>146.69999999999999</v>
      </c>
      <c r="BBO7" s="26">
        <v>148.9</v>
      </c>
      <c r="BBP7" s="22">
        <v>144.4</v>
      </c>
      <c r="BBQ7" s="26">
        <v>151.30000000000001</v>
      </c>
      <c r="BBR7" s="22">
        <v>144.69999999999999</v>
      </c>
      <c r="BBS7" s="26">
        <v>143.30000000000001</v>
      </c>
      <c r="BBT7" s="26">
        <v>142.6</v>
      </c>
      <c r="BBU7" s="26">
        <v>143.80000000000001</v>
      </c>
      <c r="BBV7" s="26">
        <v>147.6</v>
      </c>
      <c r="BBW7" s="26">
        <v>146.80000000000001</v>
      </c>
      <c r="BBX7" s="26">
        <v>143.80000000000001</v>
      </c>
      <c r="BBY7" s="22">
        <v>143.6</v>
      </c>
      <c r="BBZ7" s="1">
        <v>149.19999999999999</v>
      </c>
      <c r="BCA7" s="21">
        <v>154.69999999999999</v>
      </c>
      <c r="BCB7" s="26">
        <v>144</v>
      </c>
      <c r="BCC7" s="22">
        <v>144.9</v>
      </c>
      <c r="BCD7" s="22">
        <v>144.9</v>
      </c>
      <c r="BCE7" s="26">
        <v>145.5</v>
      </c>
      <c r="BCF7" s="26">
        <v>154.6</v>
      </c>
      <c r="BCG7" s="26">
        <v>142.4</v>
      </c>
      <c r="BCH7" s="21">
        <v>159.80000000000001</v>
      </c>
      <c r="BCI7" s="20">
        <v>148.5</v>
      </c>
      <c r="BCJ7" s="26">
        <v>143.30000000000001</v>
      </c>
      <c r="BCK7" s="20">
        <v>143.9</v>
      </c>
      <c r="BCL7" s="26">
        <v>146.5</v>
      </c>
      <c r="BCM7" s="26">
        <v>145.9</v>
      </c>
      <c r="BCN7" s="26">
        <v>142.80000000000001</v>
      </c>
      <c r="BCO7" s="22">
        <v>142.80000000000001</v>
      </c>
      <c r="BCP7" s="21">
        <v>156.9</v>
      </c>
      <c r="BCQ7" s="20">
        <v>139.9</v>
      </c>
      <c r="BCR7" s="26">
        <v>142</v>
      </c>
      <c r="BCS7" s="26">
        <v>145.4</v>
      </c>
      <c r="BCT7" s="26">
        <v>153.69999999999999</v>
      </c>
      <c r="BCU7" s="26">
        <v>140.9</v>
      </c>
      <c r="BCV7" s="26">
        <v>147.80000000000001</v>
      </c>
      <c r="BCW7" s="26">
        <v>147.5</v>
      </c>
      <c r="BCX7" s="1">
        <v>152.1</v>
      </c>
      <c r="BCY7" s="26">
        <v>147.4</v>
      </c>
      <c r="BCZ7" s="26">
        <v>144.4</v>
      </c>
      <c r="BDA7" s="22">
        <v>141.1</v>
      </c>
      <c r="BDB7" s="22">
        <v>141.1</v>
      </c>
      <c r="BDC7" s="20">
        <v>157.30000000000001</v>
      </c>
      <c r="BDD7" s="21">
        <v>155.9</v>
      </c>
      <c r="BDE7" s="20">
        <v>159.69999999999999</v>
      </c>
      <c r="BDF7" s="20">
        <v>155.9</v>
      </c>
      <c r="BDG7" s="21">
        <v>157</v>
      </c>
      <c r="BDH7" s="25">
        <v>149.6</v>
      </c>
      <c r="BDI7" s="25">
        <v>147.4</v>
      </c>
      <c r="BDJ7" s="20">
        <v>154.19999999999999</v>
      </c>
      <c r="BDK7" s="25">
        <v>148.9</v>
      </c>
      <c r="BDL7" s="25">
        <v>148.1</v>
      </c>
      <c r="BDM7" s="26">
        <v>151.1</v>
      </c>
      <c r="BDN7" s="25">
        <v>149.4</v>
      </c>
      <c r="BDO7" s="26">
        <v>144.5</v>
      </c>
      <c r="BDP7" s="22">
        <v>149.9</v>
      </c>
      <c r="BDQ7" s="22">
        <v>149.9</v>
      </c>
      <c r="BDR7" s="26">
        <v>155.6</v>
      </c>
      <c r="BDS7" s="26">
        <v>146.19999999999999</v>
      </c>
      <c r="BDT7" s="26">
        <v>148.1</v>
      </c>
      <c r="BDU7" s="26">
        <v>143</v>
      </c>
      <c r="BDV7" s="26">
        <v>143</v>
      </c>
      <c r="BDW7" s="1">
        <v>155.5</v>
      </c>
      <c r="BDX7" s="20">
        <v>145</v>
      </c>
      <c r="BDY7" s="26">
        <v>154.6</v>
      </c>
      <c r="BDZ7" s="22">
        <v>146.6</v>
      </c>
      <c r="BEA7" s="22">
        <v>144.9</v>
      </c>
      <c r="BEB7" s="22">
        <v>144.9</v>
      </c>
      <c r="BEC7" s="26">
        <v>155.19999999999999</v>
      </c>
      <c r="BED7" s="26">
        <v>156.6</v>
      </c>
      <c r="BEE7" s="26">
        <v>152.6</v>
      </c>
      <c r="BEF7" s="26">
        <v>158</v>
      </c>
      <c r="BEG7" s="26">
        <v>155.6</v>
      </c>
    </row>
    <row r="8" spans="1:1489" x14ac:dyDescent="0.25">
      <c r="A8" s="4">
        <v>0.1</v>
      </c>
      <c r="B8" s="20">
        <v>163.19999999999999</v>
      </c>
      <c r="C8" s="20">
        <v>162.6</v>
      </c>
      <c r="D8" s="20">
        <v>163.19999999999999</v>
      </c>
      <c r="E8" s="1">
        <v>164.2</v>
      </c>
      <c r="F8" s="1">
        <v>164.4</v>
      </c>
      <c r="G8" s="21">
        <v>173.1</v>
      </c>
      <c r="H8" s="21">
        <v>172.7</v>
      </c>
      <c r="I8" s="20">
        <v>162</v>
      </c>
      <c r="J8" s="26">
        <v>159.69999999999999</v>
      </c>
      <c r="K8" s="20">
        <v>160.5</v>
      </c>
      <c r="L8" s="20">
        <v>161.30000000000001</v>
      </c>
      <c r="M8" s="26">
        <v>159.4</v>
      </c>
      <c r="N8" s="26">
        <v>159.19999999999999</v>
      </c>
      <c r="O8" s="20">
        <v>160.4</v>
      </c>
      <c r="P8" s="26">
        <v>162.69999999999999</v>
      </c>
      <c r="Q8" s="25">
        <v>170.7</v>
      </c>
      <c r="R8" s="26">
        <v>160.1</v>
      </c>
      <c r="S8" s="25">
        <v>170.4</v>
      </c>
      <c r="T8" s="25">
        <v>170.3</v>
      </c>
      <c r="U8" s="25">
        <v>171</v>
      </c>
      <c r="V8" s="26">
        <v>160.1</v>
      </c>
      <c r="W8" s="26">
        <v>160</v>
      </c>
      <c r="X8" s="26">
        <v>161.69999999999999</v>
      </c>
      <c r="Y8" s="25">
        <v>171.4</v>
      </c>
      <c r="Z8" s="20">
        <v>159.80000000000001</v>
      </c>
      <c r="AA8" s="26">
        <v>162</v>
      </c>
      <c r="AB8" s="25">
        <v>164</v>
      </c>
      <c r="AC8" s="25">
        <v>167.8</v>
      </c>
      <c r="AD8" s="25">
        <v>167.9</v>
      </c>
      <c r="AE8" s="20">
        <v>159.80000000000001</v>
      </c>
      <c r="AF8" s="25">
        <v>160.69999999999999</v>
      </c>
      <c r="AG8" s="26">
        <v>162.80000000000001</v>
      </c>
      <c r="AH8" s="20">
        <v>160.6</v>
      </c>
      <c r="AI8" s="1">
        <v>161.4</v>
      </c>
      <c r="AJ8" s="21">
        <v>171.4</v>
      </c>
      <c r="AK8" s="25">
        <v>160.80000000000001</v>
      </c>
      <c r="AL8" s="25">
        <v>161</v>
      </c>
      <c r="AM8" s="25">
        <v>160.6</v>
      </c>
      <c r="AN8" s="25">
        <v>161.1</v>
      </c>
      <c r="AO8" s="25">
        <v>160.6</v>
      </c>
      <c r="AP8" s="20">
        <v>160.4</v>
      </c>
      <c r="AQ8" s="26">
        <v>163.9</v>
      </c>
      <c r="AR8" s="26">
        <v>163.69999999999999</v>
      </c>
      <c r="AS8" s="25">
        <v>160.80000000000001</v>
      </c>
      <c r="AT8" s="20">
        <v>160.69999999999999</v>
      </c>
      <c r="AU8" s="26">
        <v>163.80000000000001</v>
      </c>
      <c r="AV8" s="26">
        <v>164</v>
      </c>
      <c r="AW8" s="20">
        <v>159.9</v>
      </c>
      <c r="AX8" s="20">
        <v>159.9</v>
      </c>
      <c r="AY8" s="1">
        <v>168.7</v>
      </c>
      <c r="AZ8" s="1">
        <v>166.6</v>
      </c>
      <c r="BA8" s="1">
        <v>159.69999999999999</v>
      </c>
      <c r="BB8" s="1">
        <v>160.6</v>
      </c>
      <c r="BC8" s="1">
        <v>160.6</v>
      </c>
      <c r="BD8" s="1">
        <v>159.5</v>
      </c>
      <c r="BE8" s="25">
        <v>166.2</v>
      </c>
      <c r="BF8" s="25">
        <v>166.4</v>
      </c>
      <c r="BG8" s="25">
        <v>161.80000000000001</v>
      </c>
      <c r="BH8" s="20">
        <v>160.19999999999999</v>
      </c>
      <c r="BI8" s="1">
        <v>159.4</v>
      </c>
      <c r="BJ8" s="25">
        <v>166.3</v>
      </c>
      <c r="BK8" s="25">
        <v>160</v>
      </c>
      <c r="BL8" s="25">
        <v>166.4</v>
      </c>
      <c r="BM8" s="25">
        <v>162.1</v>
      </c>
      <c r="BN8" s="1">
        <v>159.69999999999999</v>
      </c>
      <c r="BO8" s="1">
        <v>160.80000000000001</v>
      </c>
      <c r="BP8" s="1">
        <v>168.6</v>
      </c>
      <c r="BQ8" s="26">
        <v>164</v>
      </c>
      <c r="BR8" s="26">
        <v>161.4</v>
      </c>
      <c r="BS8" s="25">
        <v>166.8</v>
      </c>
      <c r="BT8" s="25">
        <v>164.7</v>
      </c>
      <c r="BU8" s="25">
        <v>170.5</v>
      </c>
      <c r="BV8" s="1">
        <v>159.9</v>
      </c>
      <c r="BW8" s="1">
        <v>159.30000000000001</v>
      </c>
      <c r="BX8" s="1">
        <v>168.8</v>
      </c>
      <c r="BY8" s="1">
        <v>168.4</v>
      </c>
      <c r="BZ8" s="25">
        <v>166.5</v>
      </c>
      <c r="CA8" s="25">
        <v>167.5</v>
      </c>
      <c r="CB8" s="25">
        <v>166.9</v>
      </c>
      <c r="CC8" s="25">
        <v>167.2</v>
      </c>
      <c r="CD8" s="25">
        <v>171.3</v>
      </c>
      <c r="CE8" s="1">
        <v>160.1</v>
      </c>
      <c r="CF8" s="1">
        <v>160.6</v>
      </c>
      <c r="CG8" s="1">
        <v>160</v>
      </c>
      <c r="CH8" s="1">
        <v>160.9</v>
      </c>
      <c r="CI8" s="1">
        <v>161</v>
      </c>
      <c r="CJ8" s="1">
        <v>161</v>
      </c>
      <c r="CK8" s="1">
        <v>161</v>
      </c>
      <c r="CL8" s="1">
        <v>160.9</v>
      </c>
      <c r="CM8" s="1">
        <v>159.6</v>
      </c>
      <c r="CN8" s="1">
        <v>160.69999999999999</v>
      </c>
      <c r="CO8" s="1">
        <v>160.80000000000001</v>
      </c>
      <c r="CP8" s="25">
        <v>166.4</v>
      </c>
      <c r="CQ8" s="25">
        <v>171.3</v>
      </c>
      <c r="CR8" s="1">
        <v>160.6</v>
      </c>
      <c r="CS8" s="1">
        <v>160.30000000000001</v>
      </c>
      <c r="CT8" s="1">
        <v>160.6</v>
      </c>
      <c r="CU8" s="1">
        <v>160.4</v>
      </c>
      <c r="CV8" s="1">
        <v>160.6</v>
      </c>
      <c r="CW8" s="1">
        <v>160.6</v>
      </c>
      <c r="CX8" s="1">
        <v>160.4</v>
      </c>
      <c r="CY8" s="1">
        <v>161.5</v>
      </c>
      <c r="CZ8" s="26">
        <v>168.5</v>
      </c>
      <c r="DA8" s="1">
        <v>166.4</v>
      </c>
      <c r="DB8" s="1">
        <v>160.80000000000001</v>
      </c>
      <c r="DC8" s="1">
        <v>160.4</v>
      </c>
      <c r="DD8" s="26">
        <v>169.2</v>
      </c>
      <c r="DE8" s="25">
        <v>162</v>
      </c>
      <c r="DF8" s="25">
        <v>166.8</v>
      </c>
      <c r="DG8" s="25">
        <v>171.6</v>
      </c>
      <c r="DH8" s="20">
        <v>160.4</v>
      </c>
      <c r="DI8" s="1">
        <v>160.4</v>
      </c>
      <c r="DJ8" s="26">
        <v>168.7</v>
      </c>
      <c r="DK8" s="26">
        <v>168.7</v>
      </c>
      <c r="DL8" s="25">
        <v>163</v>
      </c>
      <c r="DM8" s="25">
        <v>162.69999999999999</v>
      </c>
      <c r="DN8" s="1">
        <v>160.6</v>
      </c>
      <c r="DO8" s="1">
        <v>159.6</v>
      </c>
      <c r="DP8" s="1">
        <v>160</v>
      </c>
      <c r="DQ8" s="1">
        <v>161.1</v>
      </c>
      <c r="DR8" s="1">
        <v>160.5</v>
      </c>
      <c r="DS8" s="1">
        <v>161</v>
      </c>
      <c r="DT8" s="1">
        <v>160.80000000000001</v>
      </c>
      <c r="DU8" s="1">
        <v>161.30000000000001</v>
      </c>
      <c r="DV8" s="26">
        <v>169.7</v>
      </c>
      <c r="DW8" s="26">
        <v>169.8</v>
      </c>
      <c r="DX8" s="26">
        <v>169.9</v>
      </c>
      <c r="DY8" s="1">
        <v>159.9</v>
      </c>
      <c r="DZ8" s="1">
        <v>159.4</v>
      </c>
      <c r="EA8" s="1">
        <v>160.6</v>
      </c>
      <c r="EB8" s="1">
        <v>161.30000000000001</v>
      </c>
      <c r="EC8" s="26">
        <v>170.6</v>
      </c>
      <c r="ED8" s="26">
        <v>169.7</v>
      </c>
      <c r="EE8" s="25">
        <v>167.5</v>
      </c>
      <c r="EF8" s="25">
        <v>169.7</v>
      </c>
      <c r="EG8" s="1">
        <v>163.5</v>
      </c>
      <c r="EH8" s="1">
        <v>161.5</v>
      </c>
      <c r="EI8" s="1">
        <v>161.1</v>
      </c>
      <c r="EJ8" s="25">
        <v>163</v>
      </c>
      <c r="EK8" s="1">
        <v>170.8</v>
      </c>
      <c r="EL8" s="25">
        <v>162.19999999999999</v>
      </c>
      <c r="EM8" s="25">
        <v>171.9</v>
      </c>
      <c r="EN8" s="1">
        <v>167</v>
      </c>
      <c r="EO8" s="1">
        <v>160</v>
      </c>
      <c r="EP8" s="1">
        <v>160.9</v>
      </c>
      <c r="EQ8" s="1">
        <v>164</v>
      </c>
      <c r="ER8" s="1">
        <v>163</v>
      </c>
      <c r="ES8" s="25">
        <v>169.7</v>
      </c>
      <c r="ET8" s="1">
        <v>163.80000000000001</v>
      </c>
      <c r="EU8" s="1">
        <v>163.80000000000001</v>
      </c>
      <c r="EV8" s="1">
        <v>162.9</v>
      </c>
      <c r="EW8" s="1">
        <v>162.1</v>
      </c>
      <c r="EX8" s="1">
        <v>166.9</v>
      </c>
      <c r="EY8" s="1">
        <v>166.9</v>
      </c>
      <c r="EZ8" s="26">
        <v>168.7</v>
      </c>
      <c r="FA8" s="25">
        <v>162.30000000000001</v>
      </c>
      <c r="FB8" s="20">
        <v>161.19999999999999</v>
      </c>
      <c r="FC8" s="20">
        <v>161.5</v>
      </c>
      <c r="FD8" s="1">
        <v>163.80000000000001</v>
      </c>
      <c r="FE8" s="1">
        <v>163.6</v>
      </c>
      <c r="FF8" s="1">
        <v>167.2</v>
      </c>
      <c r="FG8" s="1">
        <v>167.3</v>
      </c>
      <c r="FH8" s="1">
        <v>166.9</v>
      </c>
      <c r="FI8" s="1">
        <v>164</v>
      </c>
      <c r="FJ8" s="26">
        <v>170.7</v>
      </c>
      <c r="FK8" s="20">
        <v>159.80000000000001</v>
      </c>
      <c r="FL8" s="1">
        <v>162.1</v>
      </c>
      <c r="FM8" s="26">
        <v>171</v>
      </c>
      <c r="FN8" s="25">
        <v>171.8</v>
      </c>
      <c r="FO8" s="1">
        <v>164.8</v>
      </c>
      <c r="FP8" s="20">
        <v>161</v>
      </c>
      <c r="FQ8" s="20">
        <v>165.2</v>
      </c>
      <c r="FR8" s="1">
        <v>164.3</v>
      </c>
      <c r="FS8" s="20">
        <v>165.2</v>
      </c>
      <c r="FT8" s="20">
        <v>167.6</v>
      </c>
      <c r="FU8" s="25">
        <v>164</v>
      </c>
      <c r="FV8" s="1">
        <v>163.1</v>
      </c>
      <c r="FW8" s="1">
        <v>162.69999999999999</v>
      </c>
      <c r="FX8" s="20">
        <v>166.9</v>
      </c>
      <c r="FY8" s="20">
        <v>166.7</v>
      </c>
      <c r="FZ8" s="20">
        <v>168.7</v>
      </c>
      <c r="GA8" s="1">
        <v>167</v>
      </c>
      <c r="GB8" s="1">
        <v>162.9</v>
      </c>
      <c r="GC8" s="1">
        <v>162.4</v>
      </c>
      <c r="GD8" s="1">
        <v>162.9</v>
      </c>
      <c r="GE8" s="1">
        <v>163.19999999999999</v>
      </c>
      <c r="GF8" s="1">
        <v>162.80000000000001</v>
      </c>
      <c r="GG8" s="1">
        <v>164.7</v>
      </c>
      <c r="GH8" s="1">
        <v>168.3</v>
      </c>
      <c r="GI8" s="1">
        <v>164.6</v>
      </c>
      <c r="GJ8" s="1">
        <v>164.7</v>
      </c>
      <c r="GK8" s="1">
        <v>162.4</v>
      </c>
      <c r="GL8" s="1">
        <v>162.9</v>
      </c>
      <c r="GM8" s="1">
        <v>163.1</v>
      </c>
      <c r="GN8" s="1">
        <v>162.9</v>
      </c>
      <c r="GO8" s="1">
        <v>162.9</v>
      </c>
      <c r="GP8" s="1">
        <v>163</v>
      </c>
      <c r="GQ8" s="1">
        <v>163.19999999999999</v>
      </c>
      <c r="GR8" s="1">
        <v>163.19999999999999</v>
      </c>
      <c r="GS8" s="25">
        <v>167.1</v>
      </c>
      <c r="GT8" s="25">
        <v>166.6</v>
      </c>
      <c r="GU8" s="1">
        <v>163.69999999999999</v>
      </c>
      <c r="GV8" s="1">
        <v>163.5</v>
      </c>
      <c r="GW8" s="1">
        <v>167.6</v>
      </c>
      <c r="GX8" s="25">
        <v>167.3</v>
      </c>
      <c r="GY8" s="25">
        <v>166.6</v>
      </c>
      <c r="GZ8" s="25">
        <v>167.3</v>
      </c>
      <c r="HA8" s="25">
        <v>169.7</v>
      </c>
      <c r="HB8" s="20">
        <v>161.80000000000001</v>
      </c>
      <c r="HC8" s="25">
        <v>167.2</v>
      </c>
      <c r="HD8" s="25">
        <v>167.5</v>
      </c>
      <c r="HE8" s="20">
        <v>167.3</v>
      </c>
      <c r="HF8" s="20">
        <v>167.1</v>
      </c>
      <c r="HG8" s="25">
        <v>167.5</v>
      </c>
      <c r="HH8" s="25">
        <v>169.8</v>
      </c>
      <c r="HI8" s="1">
        <v>165.1</v>
      </c>
      <c r="HJ8" s="1">
        <v>165.1</v>
      </c>
      <c r="HK8" s="1">
        <v>165.2</v>
      </c>
      <c r="HL8" s="1">
        <v>164.2</v>
      </c>
      <c r="HM8" s="26">
        <v>172.4</v>
      </c>
      <c r="HN8" s="1">
        <v>167.6</v>
      </c>
      <c r="HO8" s="1">
        <v>168.8</v>
      </c>
      <c r="HP8" s="25">
        <v>167.3</v>
      </c>
      <c r="HQ8" s="25">
        <v>166.9</v>
      </c>
      <c r="HR8" s="25">
        <v>172.7</v>
      </c>
      <c r="HS8" s="1">
        <v>164.1</v>
      </c>
      <c r="HT8" s="1">
        <v>166.6</v>
      </c>
      <c r="HU8" s="1">
        <v>168.2</v>
      </c>
      <c r="HV8" s="1">
        <v>168.4</v>
      </c>
      <c r="HW8" s="1">
        <v>165</v>
      </c>
      <c r="HX8" s="1">
        <v>165.2</v>
      </c>
      <c r="HY8" s="1">
        <v>165.2</v>
      </c>
      <c r="HZ8" s="1">
        <v>162.69999999999999</v>
      </c>
      <c r="IA8" s="20">
        <v>169.3</v>
      </c>
      <c r="IB8" s="20">
        <v>168.6</v>
      </c>
      <c r="IC8" s="1">
        <v>162</v>
      </c>
      <c r="ID8" s="1">
        <v>165.1</v>
      </c>
      <c r="IE8" s="1">
        <v>163.19999999999999</v>
      </c>
      <c r="IF8" s="1">
        <v>166.3</v>
      </c>
      <c r="IG8" s="1">
        <v>165.8</v>
      </c>
      <c r="IH8" s="1">
        <v>166.1</v>
      </c>
      <c r="II8" s="1">
        <v>165.8</v>
      </c>
      <c r="IJ8" s="25">
        <v>169</v>
      </c>
      <c r="IK8" s="25">
        <v>168.4</v>
      </c>
      <c r="IL8" s="25">
        <v>166.7</v>
      </c>
      <c r="IM8" s="1">
        <v>165.4</v>
      </c>
      <c r="IN8" s="1">
        <v>166</v>
      </c>
      <c r="IO8" s="1">
        <v>166.5</v>
      </c>
      <c r="IP8" s="1">
        <v>166</v>
      </c>
      <c r="IQ8" s="1">
        <v>166.7</v>
      </c>
      <c r="IR8" s="1">
        <v>166.4</v>
      </c>
      <c r="IS8" s="1">
        <v>166.2</v>
      </c>
      <c r="IT8" s="1">
        <v>165.9</v>
      </c>
      <c r="IU8" s="1">
        <v>165.7</v>
      </c>
      <c r="IV8" s="1">
        <v>166.6</v>
      </c>
      <c r="IW8" s="1">
        <v>166.4</v>
      </c>
      <c r="IX8" s="1">
        <v>166.3</v>
      </c>
      <c r="IY8" s="26">
        <v>171.5</v>
      </c>
      <c r="IZ8" s="25">
        <v>168.2</v>
      </c>
      <c r="JA8" s="25">
        <v>168.6</v>
      </c>
      <c r="JB8" s="1">
        <v>165</v>
      </c>
      <c r="JC8" s="1">
        <v>165.4</v>
      </c>
      <c r="JD8" s="1">
        <v>169.4</v>
      </c>
      <c r="JE8" s="25">
        <v>166.2</v>
      </c>
      <c r="JF8" s="25">
        <v>171.3</v>
      </c>
      <c r="JG8" s="1">
        <v>168.9</v>
      </c>
      <c r="JH8" s="1">
        <v>165.5</v>
      </c>
      <c r="JI8" s="1">
        <v>165.2</v>
      </c>
      <c r="JJ8" s="26">
        <v>169.4</v>
      </c>
      <c r="JK8" s="25">
        <v>167.3</v>
      </c>
      <c r="JL8" s="25">
        <v>167.1</v>
      </c>
      <c r="JM8" s="1">
        <v>165.1</v>
      </c>
      <c r="JN8" s="26">
        <v>162.9</v>
      </c>
      <c r="JO8" s="26">
        <v>162.9</v>
      </c>
      <c r="JP8" s="26">
        <v>166</v>
      </c>
      <c r="JQ8" s="25">
        <v>169.9</v>
      </c>
      <c r="JR8" s="25">
        <v>170.6</v>
      </c>
      <c r="JS8" s="25">
        <v>170.3</v>
      </c>
      <c r="JT8" s="25">
        <v>168.3</v>
      </c>
      <c r="JU8" s="25">
        <v>166.2</v>
      </c>
      <c r="JV8" s="20">
        <v>169.4</v>
      </c>
      <c r="JW8" s="1">
        <v>163.19999999999999</v>
      </c>
      <c r="JX8" s="1">
        <v>163.1</v>
      </c>
      <c r="JY8" s="1">
        <v>162.5</v>
      </c>
      <c r="JZ8" s="26">
        <v>167.7</v>
      </c>
      <c r="KA8" s="25">
        <v>170.1</v>
      </c>
      <c r="KB8" s="25">
        <v>167.7</v>
      </c>
      <c r="KC8" s="25">
        <v>166.6</v>
      </c>
      <c r="KD8" s="25">
        <v>167.4</v>
      </c>
      <c r="KE8" s="1">
        <v>164.1</v>
      </c>
      <c r="KF8" s="1">
        <v>164</v>
      </c>
      <c r="KG8" s="1">
        <v>163.69999999999999</v>
      </c>
      <c r="KH8" s="1">
        <v>163.19999999999999</v>
      </c>
      <c r="KI8" s="1">
        <v>168.5</v>
      </c>
      <c r="KJ8" s="26">
        <v>165.9</v>
      </c>
      <c r="KK8" s="25">
        <v>167.1</v>
      </c>
      <c r="KL8" s="25">
        <v>172.1</v>
      </c>
      <c r="KM8" s="25">
        <v>166.5</v>
      </c>
      <c r="KN8" s="25">
        <v>167.3</v>
      </c>
      <c r="KO8" s="25">
        <v>167.3</v>
      </c>
      <c r="KP8" s="25">
        <v>167.1</v>
      </c>
      <c r="KQ8" s="25">
        <v>168</v>
      </c>
      <c r="KR8" s="20">
        <v>168.8</v>
      </c>
      <c r="KS8" s="1">
        <v>162.4</v>
      </c>
      <c r="KT8" s="1">
        <v>163.1</v>
      </c>
      <c r="KU8" s="1">
        <v>163.5</v>
      </c>
      <c r="KV8" s="26">
        <v>163.9</v>
      </c>
      <c r="KW8" s="1">
        <v>169.6</v>
      </c>
      <c r="KX8" s="25">
        <v>166.6</v>
      </c>
      <c r="KY8" s="25">
        <v>171.2</v>
      </c>
      <c r="KZ8" s="1">
        <v>166.6</v>
      </c>
      <c r="LA8" s="25">
        <v>166.3</v>
      </c>
      <c r="LB8" s="25">
        <v>167.3</v>
      </c>
      <c r="LC8" s="25">
        <v>172</v>
      </c>
      <c r="LD8" s="1">
        <v>163.80000000000001</v>
      </c>
      <c r="LE8" s="20">
        <v>164.7</v>
      </c>
      <c r="LF8" s="20">
        <v>172.7</v>
      </c>
      <c r="LG8" s="1">
        <v>164.1</v>
      </c>
      <c r="LH8" s="1">
        <v>170.3</v>
      </c>
      <c r="LI8" s="25">
        <v>171.6</v>
      </c>
      <c r="LJ8" s="1">
        <v>166.9</v>
      </c>
      <c r="LK8" s="25">
        <v>172.4</v>
      </c>
      <c r="LL8" s="1">
        <v>163.19999999999999</v>
      </c>
      <c r="LM8" s="1">
        <v>163</v>
      </c>
      <c r="LN8" s="1">
        <v>164.3</v>
      </c>
      <c r="LO8" s="1">
        <v>164.7</v>
      </c>
      <c r="LP8" s="1">
        <v>164.3</v>
      </c>
      <c r="LQ8" s="1">
        <v>164.5</v>
      </c>
      <c r="LR8" s="1">
        <v>163</v>
      </c>
      <c r="LS8" s="25">
        <v>170.1</v>
      </c>
      <c r="LT8" s="1">
        <v>166.2</v>
      </c>
      <c r="LU8" s="20">
        <v>173</v>
      </c>
      <c r="LV8" s="20">
        <v>170.4</v>
      </c>
      <c r="LW8" s="1">
        <v>163.4</v>
      </c>
      <c r="LX8" s="1">
        <v>164</v>
      </c>
      <c r="LY8" s="1">
        <v>164.2</v>
      </c>
      <c r="LZ8" s="1">
        <v>168.6</v>
      </c>
      <c r="MA8" s="1">
        <v>164.8</v>
      </c>
      <c r="MB8" s="26">
        <v>165.3</v>
      </c>
      <c r="MC8" s="25">
        <v>167.5</v>
      </c>
      <c r="MD8" s="25">
        <v>170.8</v>
      </c>
      <c r="ME8" s="26">
        <v>162.30000000000001</v>
      </c>
      <c r="MF8" s="26">
        <v>166.4</v>
      </c>
      <c r="MG8" s="25">
        <v>170.7</v>
      </c>
      <c r="MH8" s="25">
        <v>170.3</v>
      </c>
      <c r="MI8" s="1">
        <v>163.69999999999999</v>
      </c>
      <c r="MJ8" s="1">
        <v>164.1</v>
      </c>
      <c r="MK8" s="26">
        <v>165.6</v>
      </c>
      <c r="ML8" s="26">
        <v>165.6</v>
      </c>
      <c r="MM8" s="26">
        <v>165.7</v>
      </c>
      <c r="MN8" s="26">
        <v>165.8</v>
      </c>
      <c r="MO8" s="26">
        <v>165.1</v>
      </c>
      <c r="MP8" s="26">
        <v>164.5</v>
      </c>
      <c r="MQ8" s="25">
        <v>170.5</v>
      </c>
      <c r="MR8" s="25">
        <v>170.2</v>
      </c>
      <c r="MS8" s="25">
        <v>171.5</v>
      </c>
      <c r="MT8" s="25">
        <v>171.1</v>
      </c>
      <c r="MU8" s="20">
        <v>167</v>
      </c>
      <c r="MV8" s="1">
        <v>162.69999999999999</v>
      </c>
      <c r="MW8" s="1">
        <v>163.69999999999999</v>
      </c>
      <c r="MX8" s="1">
        <v>162.19999999999999</v>
      </c>
      <c r="MY8" s="1">
        <v>166</v>
      </c>
      <c r="MZ8" s="1">
        <v>165.3</v>
      </c>
      <c r="NA8" s="26">
        <v>162.69999999999999</v>
      </c>
      <c r="NB8" s="26">
        <v>162.80000000000001</v>
      </c>
      <c r="NC8" s="26">
        <v>165.4</v>
      </c>
      <c r="ND8" s="26">
        <v>165.4</v>
      </c>
      <c r="NE8" s="25">
        <v>166.6</v>
      </c>
      <c r="NF8" s="1">
        <v>162.5</v>
      </c>
      <c r="NG8" s="1">
        <v>161.69999999999999</v>
      </c>
      <c r="NH8" s="26">
        <v>164.6</v>
      </c>
      <c r="NI8" s="25">
        <v>170.5</v>
      </c>
      <c r="NJ8" s="1">
        <v>164.9</v>
      </c>
      <c r="NK8" s="1">
        <v>162.4</v>
      </c>
      <c r="NL8" s="1">
        <v>168.4</v>
      </c>
      <c r="NM8" s="26">
        <v>164.6</v>
      </c>
      <c r="NN8" s="26">
        <v>165.8</v>
      </c>
      <c r="NO8" s="25">
        <v>170.9</v>
      </c>
      <c r="NP8" s="25">
        <v>166.9</v>
      </c>
      <c r="NQ8" s="25">
        <v>170.9</v>
      </c>
      <c r="NR8" s="20">
        <v>164.3</v>
      </c>
      <c r="NS8" s="20">
        <v>168.2</v>
      </c>
      <c r="NT8" s="1">
        <v>164.4</v>
      </c>
      <c r="NU8" s="1">
        <v>166.8</v>
      </c>
      <c r="NV8" s="1">
        <v>163.5</v>
      </c>
      <c r="NW8" s="26">
        <v>165</v>
      </c>
      <c r="NX8" s="26">
        <v>165.1</v>
      </c>
      <c r="NY8" s="26">
        <v>165.4</v>
      </c>
      <c r="NZ8" s="26">
        <v>164.6</v>
      </c>
      <c r="OA8" s="26">
        <v>165.1</v>
      </c>
      <c r="OB8" s="26">
        <v>165</v>
      </c>
      <c r="OC8" s="26">
        <v>164.9</v>
      </c>
      <c r="OD8" s="26">
        <v>165</v>
      </c>
      <c r="OE8" s="26">
        <v>166.1</v>
      </c>
      <c r="OF8" s="21">
        <v>172.9</v>
      </c>
      <c r="OG8" s="1">
        <v>165.4</v>
      </c>
      <c r="OH8" s="1">
        <v>164.8</v>
      </c>
      <c r="OI8" s="1">
        <v>164.9</v>
      </c>
      <c r="OJ8" s="1">
        <v>165.1</v>
      </c>
      <c r="OK8" s="1">
        <v>164.5</v>
      </c>
      <c r="OL8" s="1">
        <v>164.9</v>
      </c>
      <c r="OM8" s="1">
        <v>164.8</v>
      </c>
      <c r="ON8" s="1">
        <v>164.9</v>
      </c>
      <c r="OO8" s="1">
        <v>166.4</v>
      </c>
      <c r="OP8" s="1">
        <v>166</v>
      </c>
      <c r="OQ8" s="1">
        <v>166.5</v>
      </c>
      <c r="OR8" s="1">
        <v>165.3</v>
      </c>
      <c r="OS8" s="1">
        <v>167.2</v>
      </c>
      <c r="OT8" s="26">
        <v>162.9</v>
      </c>
      <c r="OU8" s="26">
        <v>165.4</v>
      </c>
      <c r="OV8" s="26">
        <v>165</v>
      </c>
      <c r="OW8" s="26">
        <v>165.6</v>
      </c>
      <c r="OX8" s="25">
        <v>168</v>
      </c>
      <c r="OY8" s="25">
        <v>167.2</v>
      </c>
      <c r="OZ8" s="20">
        <v>168.3</v>
      </c>
      <c r="PA8" s="21">
        <v>170.1</v>
      </c>
      <c r="PB8" s="1">
        <v>165.9</v>
      </c>
      <c r="PC8" s="1">
        <v>160.5</v>
      </c>
      <c r="PD8" s="1">
        <v>165.2</v>
      </c>
      <c r="PE8" s="1">
        <v>161.19999999999999</v>
      </c>
      <c r="PF8" s="1">
        <v>165.1</v>
      </c>
      <c r="PG8" s="1">
        <v>166.7</v>
      </c>
      <c r="PH8" s="1">
        <v>165.6</v>
      </c>
      <c r="PI8" s="1">
        <v>164.1</v>
      </c>
      <c r="PJ8" s="1">
        <v>166</v>
      </c>
      <c r="PK8" s="1">
        <v>164.4</v>
      </c>
      <c r="PL8" s="1">
        <v>165.1</v>
      </c>
      <c r="PM8" s="26">
        <v>165.5</v>
      </c>
      <c r="PN8" s="26">
        <v>165</v>
      </c>
      <c r="PO8" s="26">
        <v>165.4</v>
      </c>
      <c r="PP8" s="26">
        <v>164.8</v>
      </c>
      <c r="PQ8" s="25">
        <v>167.4</v>
      </c>
      <c r="PR8" s="25">
        <v>171.2</v>
      </c>
      <c r="PS8" s="25">
        <v>169.4</v>
      </c>
      <c r="PT8" s="1">
        <v>164.1</v>
      </c>
      <c r="PU8" s="20">
        <v>166</v>
      </c>
      <c r="PV8" s="20">
        <v>168.6</v>
      </c>
      <c r="PW8" s="20">
        <v>170.1</v>
      </c>
      <c r="PX8" s="1">
        <v>160.4</v>
      </c>
      <c r="PY8" s="1">
        <v>165.2</v>
      </c>
      <c r="PZ8" s="1">
        <v>165.2</v>
      </c>
      <c r="QA8" s="1">
        <v>166</v>
      </c>
      <c r="QB8" s="1">
        <v>166.5</v>
      </c>
      <c r="QC8" s="1">
        <v>165.8</v>
      </c>
      <c r="QD8" s="26">
        <v>165.3</v>
      </c>
      <c r="QE8" s="25">
        <v>169</v>
      </c>
      <c r="QF8" s="25">
        <v>172.7</v>
      </c>
      <c r="QG8" s="25">
        <v>173.5</v>
      </c>
      <c r="QH8" s="25">
        <v>169</v>
      </c>
      <c r="QI8" s="1">
        <v>166.8</v>
      </c>
      <c r="QJ8" s="1">
        <v>166.8</v>
      </c>
      <c r="QK8" s="1">
        <v>162.9</v>
      </c>
      <c r="QL8" s="1">
        <v>165.3</v>
      </c>
      <c r="QM8" s="1">
        <v>166.9</v>
      </c>
      <c r="QN8" s="1">
        <v>166.3</v>
      </c>
      <c r="QO8" s="1">
        <v>165.6</v>
      </c>
      <c r="QP8" s="1">
        <v>165.4</v>
      </c>
      <c r="QQ8" s="26">
        <v>165.1</v>
      </c>
      <c r="QR8" s="25">
        <v>169.4</v>
      </c>
      <c r="QS8" s="25">
        <v>172.7</v>
      </c>
      <c r="QT8" s="25">
        <v>167.2</v>
      </c>
      <c r="QU8" s="20">
        <v>164.3</v>
      </c>
      <c r="QV8" s="1">
        <v>166.7</v>
      </c>
      <c r="QW8" s="1">
        <v>166.2</v>
      </c>
      <c r="QX8" s="1">
        <v>163</v>
      </c>
      <c r="QY8" s="1">
        <v>167</v>
      </c>
      <c r="QZ8" s="1">
        <v>162.4</v>
      </c>
      <c r="RA8" s="1">
        <v>165.1</v>
      </c>
      <c r="RB8" s="1">
        <v>162.80000000000001</v>
      </c>
      <c r="RC8" s="26">
        <v>163.4</v>
      </c>
      <c r="RD8" s="25">
        <v>168.9</v>
      </c>
      <c r="RE8" s="25">
        <v>169.5</v>
      </c>
      <c r="RF8" s="25">
        <v>167.2</v>
      </c>
      <c r="RG8" s="1">
        <v>165.3</v>
      </c>
      <c r="RH8" s="1">
        <v>164.7</v>
      </c>
      <c r="RI8" s="1">
        <v>164.9</v>
      </c>
      <c r="RJ8" s="1">
        <v>164.8</v>
      </c>
      <c r="RK8" s="1">
        <v>164.7</v>
      </c>
      <c r="RL8" s="1">
        <v>164.9</v>
      </c>
      <c r="RM8" s="1">
        <v>165.7</v>
      </c>
      <c r="RN8" s="1">
        <v>162.4</v>
      </c>
      <c r="RO8" s="1">
        <v>162</v>
      </c>
      <c r="RP8" s="1">
        <v>165.3</v>
      </c>
      <c r="RQ8" s="1">
        <v>162.80000000000001</v>
      </c>
      <c r="RR8" s="1">
        <v>162.9</v>
      </c>
      <c r="RS8" s="25">
        <v>168</v>
      </c>
      <c r="RT8" s="25">
        <v>167.3</v>
      </c>
      <c r="RU8" s="25">
        <v>169.8</v>
      </c>
      <c r="RV8" s="20">
        <v>167.7</v>
      </c>
      <c r="RW8" s="1">
        <v>164.8</v>
      </c>
      <c r="RX8" s="1">
        <v>165.2</v>
      </c>
      <c r="RY8" s="1">
        <v>165</v>
      </c>
      <c r="RZ8" s="1">
        <v>164.6</v>
      </c>
      <c r="SA8" s="1">
        <v>164.7</v>
      </c>
      <c r="SB8" s="1">
        <v>163.5</v>
      </c>
      <c r="SC8" s="1">
        <v>162.30000000000001</v>
      </c>
      <c r="SD8" s="1">
        <v>166</v>
      </c>
      <c r="SE8" s="1">
        <v>165.9</v>
      </c>
      <c r="SF8" s="1">
        <v>165.8</v>
      </c>
      <c r="SG8" s="1">
        <v>166.8</v>
      </c>
      <c r="SH8" s="1">
        <v>165.6</v>
      </c>
      <c r="SI8" s="25">
        <v>168.2</v>
      </c>
      <c r="SJ8" s="25">
        <v>169.6</v>
      </c>
      <c r="SK8" s="25">
        <v>167.7</v>
      </c>
      <c r="SL8" s="25">
        <v>167.9</v>
      </c>
      <c r="SM8" s="25">
        <v>167</v>
      </c>
      <c r="SN8" s="1">
        <v>163.19999999999999</v>
      </c>
      <c r="SO8" s="1">
        <v>167.2</v>
      </c>
      <c r="SP8" s="1">
        <v>166</v>
      </c>
      <c r="SQ8" s="1">
        <v>165.8</v>
      </c>
      <c r="SR8" s="26">
        <v>165.3</v>
      </c>
      <c r="SS8" s="25">
        <v>168.7</v>
      </c>
      <c r="ST8" s="25">
        <v>169.8</v>
      </c>
      <c r="SU8" s="25">
        <v>170</v>
      </c>
      <c r="SV8" s="20">
        <v>165.2</v>
      </c>
      <c r="SW8" s="1">
        <v>163.1</v>
      </c>
      <c r="SX8" s="1">
        <v>168.3</v>
      </c>
      <c r="SY8" s="1">
        <v>163.30000000000001</v>
      </c>
      <c r="SZ8" s="1">
        <v>168.7</v>
      </c>
      <c r="TA8" s="1">
        <v>166.1</v>
      </c>
      <c r="TB8" s="25">
        <v>170.5</v>
      </c>
      <c r="TC8" s="25">
        <v>170.3</v>
      </c>
      <c r="TD8" s="25">
        <v>170.4</v>
      </c>
      <c r="TE8" s="25">
        <v>170.4</v>
      </c>
      <c r="TF8" s="1">
        <v>166.4</v>
      </c>
      <c r="TG8" s="1">
        <v>162.6</v>
      </c>
      <c r="TH8" s="1">
        <v>168</v>
      </c>
      <c r="TI8" s="1">
        <v>166.6</v>
      </c>
      <c r="TJ8" s="1">
        <v>163.5</v>
      </c>
      <c r="TK8" s="1">
        <v>162.4</v>
      </c>
      <c r="TL8" s="1">
        <v>162.5</v>
      </c>
      <c r="TM8" s="1">
        <v>165.7</v>
      </c>
      <c r="TN8" s="1">
        <v>166.5</v>
      </c>
      <c r="TO8" s="1">
        <v>166.7</v>
      </c>
      <c r="TP8" s="1">
        <v>166.9</v>
      </c>
      <c r="TQ8" s="26">
        <v>165.8</v>
      </c>
      <c r="TR8" s="26">
        <v>164.8</v>
      </c>
      <c r="TS8" s="25">
        <v>167.5</v>
      </c>
      <c r="TT8" s="20">
        <v>169.8</v>
      </c>
      <c r="TU8" s="1">
        <v>167</v>
      </c>
      <c r="TV8" s="1">
        <v>167.8</v>
      </c>
      <c r="TW8" s="1">
        <v>165.7</v>
      </c>
      <c r="TX8" s="1">
        <v>163.4</v>
      </c>
      <c r="TY8" s="1">
        <v>166.7</v>
      </c>
      <c r="TZ8" s="1">
        <v>166.9</v>
      </c>
      <c r="UA8" s="1">
        <v>165.7</v>
      </c>
      <c r="UB8" s="26">
        <v>165.2</v>
      </c>
      <c r="UC8" s="25">
        <v>169</v>
      </c>
      <c r="UD8" s="25">
        <v>170.1</v>
      </c>
      <c r="UE8" s="25">
        <v>171</v>
      </c>
      <c r="UF8" s="25">
        <v>169.3</v>
      </c>
      <c r="UG8" s="25">
        <v>168.9</v>
      </c>
      <c r="UH8" s="1">
        <v>166.3</v>
      </c>
      <c r="UI8" s="1">
        <v>166.7</v>
      </c>
      <c r="UJ8" s="1">
        <v>166.2</v>
      </c>
      <c r="UK8" s="20">
        <v>166.7</v>
      </c>
      <c r="UL8" s="1">
        <v>165.4</v>
      </c>
      <c r="UM8" s="1">
        <v>167.4</v>
      </c>
      <c r="UN8" s="1">
        <v>167.3</v>
      </c>
      <c r="UO8" s="26">
        <v>165</v>
      </c>
      <c r="UP8" s="25">
        <v>168.3</v>
      </c>
      <c r="UQ8" s="25">
        <v>171</v>
      </c>
      <c r="UR8" s="1">
        <v>170.8</v>
      </c>
      <c r="US8" s="25">
        <v>168.1</v>
      </c>
      <c r="UT8" s="25">
        <v>168.3</v>
      </c>
      <c r="UU8" s="1">
        <v>167.1</v>
      </c>
      <c r="UV8" s="1">
        <v>166.6</v>
      </c>
      <c r="UW8" s="1">
        <v>166.2</v>
      </c>
      <c r="UX8" s="1">
        <v>166.9</v>
      </c>
      <c r="UY8" s="1">
        <v>166.6</v>
      </c>
      <c r="UZ8" s="26">
        <v>163.19999999999999</v>
      </c>
      <c r="VA8" s="25">
        <v>168.3</v>
      </c>
      <c r="VB8" s="25">
        <v>168.3</v>
      </c>
      <c r="VC8" s="25">
        <v>169.2</v>
      </c>
      <c r="VD8" s="25">
        <v>169.7</v>
      </c>
      <c r="VE8" s="25">
        <v>170.3</v>
      </c>
      <c r="VF8" s="1">
        <v>164.5</v>
      </c>
      <c r="VG8" s="1">
        <v>164.1</v>
      </c>
      <c r="VH8" s="1">
        <v>166.4</v>
      </c>
      <c r="VI8" s="1">
        <v>167.3</v>
      </c>
      <c r="VJ8" s="26">
        <v>163.6</v>
      </c>
      <c r="VK8" s="26">
        <v>164.1</v>
      </c>
      <c r="VL8" s="26">
        <v>164.1</v>
      </c>
      <c r="VM8" s="26">
        <v>164.1</v>
      </c>
      <c r="VN8" s="26">
        <v>164</v>
      </c>
      <c r="VO8" s="26">
        <v>163.19999999999999</v>
      </c>
      <c r="VP8" s="26">
        <v>163.1</v>
      </c>
      <c r="VQ8" s="25">
        <v>169.8</v>
      </c>
      <c r="VR8" s="1">
        <v>164.3</v>
      </c>
      <c r="VS8" s="1">
        <v>164.3</v>
      </c>
      <c r="VT8" s="1">
        <v>163.9</v>
      </c>
      <c r="VU8" s="1">
        <v>167.7</v>
      </c>
      <c r="VV8" s="26">
        <v>162.6</v>
      </c>
      <c r="VW8" s="26">
        <v>163.9</v>
      </c>
      <c r="VX8" s="26">
        <v>164.2</v>
      </c>
      <c r="VY8" s="26">
        <v>163</v>
      </c>
      <c r="VZ8" s="26">
        <v>163.30000000000001</v>
      </c>
      <c r="WA8" s="26">
        <v>162.9</v>
      </c>
      <c r="WB8" s="26">
        <v>162.9</v>
      </c>
      <c r="WC8" s="25">
        <v>168.4</v>
      </c>
      <c r="WD8" s="25">
        <v>168.2</v>
      </c>
      <c r="WE8" s="25">
        <v>168.9</v>
      </c>
      <c r="WF8" s="20">
        <v>172.4</v>
      </c>
      <c r="WG8" s="1">
        <v>164.8</v>
      </c>
      <c r="WH8" s="1">
        <v>165</v>
      </c>
      <c r="WI8" s="26">
        <v>162.9</v>
      </c>
      <c r="WJ8" s="25">
        <v>165</v>
      </c>
      <c r="WK8" s="25">
        <v>168.7</v>
      </c>
      <c r="WL8" s="25">
        <v>170.4</v>
      </c>
      <c r="WM8" s="1">
        <v>163.80000000000001</v>
      </c>
      <c r="WN8" s="1">
        <v>164.3</v>
      </c>
      <c r="WO8" s="20">
        <v>173.4</v>
      </c>
      <c r="WP8" s="20">
        <v>166.4</v>
      </c>
      <c r="WQ8" s="1">
        <v>164.6</v>
      </c>
      <c r="WR8" s="1">
        <v>168.1</v>
      </c>
      <c r="WS8" s="1">
        <v>166.3</v>
      </c>
      <c r="WT8" s="25">
        <v>170.1</v>
      </c>
      <c r="WU8" s="25">
        <v>169.5</v>
      </c>
      <c r="WV8" s="25">
        <v>170.4</v>
      </c>
      <c r="WW8" s="20">
        <v>174.8</v>
      </c>
      <c r="WX8" s="26">
        <v>165.1</v>
      </c>
      <c r="WY8" s="25">
        <v>169.5</v>
      </c>
      <c r="WZ8" s="21">
        <v>170.6</v>
      </c>
      <c r="XA8" s="25">
        <v>170.2</v>
      </c>
      <c r="XB8" s="25">
        <v>170.2</v>
      </c>
      <c r="XC8" s="1">
        <v>163.80000000000001</v>
      </c>
      <c r="XD8" s="1">
        <v>164.6</v>
      </c>
      <c r="XE8" s="1">
        <v>164.8</v>
      </c>
      <c r="XF8" s="1">
        <v>163.6</v>
      </c>
      <c r="XG8" s="1">
        <v>163.19999999999999</v>
      </c>
      <c r="XH8" s="1">
        <v>163.80000000000001</v>
      </c>
      <c r="XI8" s="1">
        <v>164.4</v>
      </c>
      <c r="XJ8" s="1">
        <v>163.4</v>
      </c>
      <c r="XK8" s="1">
        <v>163</v>
      </c>
      <c r="XL8" s="1">
        <v>165.1</v>
      </c>
      <c r="XM8" s="26">
        <v>164.5</v>
      </c>
      <c r="XN8" s="26">
        <v>165.2</v>
      </c>
      <c r="XO8" s="25">
        <v>170.7</v>
      </c>
      <c r="XP8" s="25">
        <v>170.2</v>
      </c>
      <c r="XQ8" s="20">
        <v>173</v>
      </c>
      <c r="XR8" s="21">
        <v>163.6</v>
      </c>
      <c r="XS8" s="21">
        <v>171.9</v>
      </c>
      <c r="XT8" s="1">
        <v>164.6</v>
      </c>
      <c r="XU8" s="1">
        <v>165.1</v>
      </c>
      <c r="XV8" s="26">
        <v>165</v>
      </c>
      <c r="XW8" s="20">
        <v>166.3</v>
      </c>
      <c r="XX8" s="20">
        <v>166.5</v>
      </c>
      <c r="XY8" s="20">
        <v>165.8</v>
      </c>
      <c r="XZ8" s="1">
        <v>166</v>
      </c>
      <c r="YA8" s="21">
        <v>163.4</v>
      </c>
      <c r="YB8" s="1">
        <v>167.2</v>
      </c>
      <c r="YC8" s="25">
        <v>165.2</v>
      </c>
      <c r="YD8" s="25">
        <v>170.3</v>
      </c>
      <c r="YE8" s="25">
        <v>171</v>
      </c>
      <c r="YF8" s="20">
        <v>167.2</v>
      </c>
      <c r="YG8" s="20">
        <v>170.1</v>
      </c>
      <c r="YH8" s="1">
        <v>165.4</v>
      </c>
      <c r="YI8" s="1">
        <v>164.4</v>
      </c>
      <c r="YJ8" s="1">
        <v>164.6</v>
      </c>
      <c r="YK8" s="1">
        <v>165.3</v>
      </c>
      <c r="YL8" s="26">
        <v>164.1</v>
      </c>
      <c r="YM8" s="26">
        <v>160.5</v>
      </c>
      <c r="YN8" s="26">
        <v>164.8</v>
      </c>
      <c r="YO8" s="25">
        <v>167.5</v>
      </c>
      <c r="YP8" s="1">
        <v>164.9</v>
      </c>
      <c r="YQ8" s="1">
        <v>167</v>
      </c>
      <c r="YR8" s="1">
        <v>163.6</v>
      </c>
      <c r="YS8" s="1">
        <v>164.6</v>
      </c>
      <c r="YT8" s="25">
        <v>170.1</v>
      </c>
      <c r="YU8" s="1">
        <v>172.1</v>
      </c>
      <c r="YV8" s="1">
        <v>166.8</v>
      </c>
      <c r="YW8" s="1">
        <v>166.1</v>
      </c>
      <c r="YX8" s="1">
        <v>166.3</v>
      </c>
      <c r="YY8" s="1">
        <v>167.2</v>
      </c>
      <c r="YZ8" s="1">
        <v>166.7</v>
      </c>
      <c r="ZA8" s="1">
        <v>166.2</v>
      </c>
      <c r="ZB8" s="1">
        <v>164.5</v>
      </c>
      <c r="ZC8" s="26">
        <v>160.4</v>
      </c>
      <c r="ZD8" s="1">
        <v>162.80000000000001</v>
      </c>
      <c r="ZE8" s="21">
        <v>166.8</v>
      </c>
      <c r="ZF8" s="1">
        <v>165.8</v>
      </c>
      <c r="ZG8" s="1">
        <v>165.2</v>
      </c>
      <c r="ZH8" s="1">
        <v>166.3</v>
      </c>
      <c r="ZI8" s="1">
        <v>167.2</v>
      </c>
      <c r="ZJ8" s="1">
        <v>167.3</v>
      </c>
      <c r="ZK8" s="1">
        <v>165.4</v>
      </c>
      <c r="ZL8" s="1">
        <v>167.4</v>
      </c>
      <c r="ZM8" s="26">
        <v>163.30000000000001</v>
      </c>
      <c r="ZN8" s="26">
        <v>163.6</v>
      </c>
      <c r="ZO8" s="25">
        <v>165.2</v>
      </c>
      <c r="ZP8" s="25">
        <v>170</v>
      </c>
      <c r="ZQ8" s="1">
        <v>165.2</v>
      </c>
      <c r="ZR8" s="1">
        <v>167.1</v>
      </c>
      <c r="ZS8" s="1">
        <v>168.6</v>
      </c>
      <c r="ZT8" s="26">
        <v>163.19999999999999</v>
      </c>
      <c r="ZU8" s="25">
        <v>166.3</v>
      </c>
      <c r="ZV8" s="25">
        <v>169.1</v>
      </c>
      <c r="ZW8" s="25">
        <v>169.8</v>
      </c>
      <c r="ZX8" s="20">
        <v>167.3</v>
      </c>
      <c r="ZY8" s="20">
        <v>166.8</v>
      </c>
      <c r="ZZ8" s="1">
        <v>166.8</v>
      </c>
      <c r="AAA8" s="1">
        <v>164.9</v>
      </c>
      <c r="AAB8" s="26">
        <v>160.69999999999999</v>
      </c>
      <c r="AAC8" s="25">
        <v>167.5</v>
      </c>
      <c r="AAD8" s="1">
        <v>162.30000000000001</v>
      </c>
      <c r="AAE8" s="1">
        <v>171.7</v>
      </c>
      <c r="AAF8" s="26">
        <v>160.1</v>
      </c>
      <c r="AAG8" s="1">
        <v>169.8</v>
      </c>
      <c r="AAH8" s="25">
        <v>169.4</v>
      </c>
      <c r="AAI8" s="20">
        <v>169.4</v>
      </c>
      <c r="AAJ8" s="21">
        <v>170.3</v>
      </c>
      <c r="AAK8" s="26">
        <v>160.19999999999999</v>
      </c>
      <c r="AAL8" s="26">
        <v>159.69999999999999</v>
      </c>
      <c r="AAM8" s="26">
        <v>160.1</v>
      </c>
      <c r="AAN8" s="26">
        <v>159.30000000000001</v>
      </c>
      <c r="AAO8" s="25">
        <v>171.7</v>
      </c>
      <c r="AAP8" s="25">
        <v>171</v>
      </c>
      <c r="AAQ8" s="26">
        <v>165.7</v>
      </c>
      <c r="AAR8" s="26">
        <v>165.5</v>
      </c>
      <c r="AAS8" s="1">
        <v>172.6</v>
      </c>
      <c r="AAT8" s="25">
        <v>171.7</v>
      </c>
      <c r="AAU8" s="25">
        <v>167</v>
      </c>
      <c r="AAV8" s="25">
        <v>166.9</v>
      </c>
      <c r="AAW8" s="25">
        <v>168.8</v>
      </c>
      <c r="AAX8" s="1">
        <v>163.1</v>
      </c>
      <c r="AAY8" s="20">
        <v>169.4</v>
      </c>
      <c r="AAZ8" s="21">
        <v>166.7</v>
      </c>
      <c r="ABA8" s="26">
        <v>165.4</v>
      </c>
      <c r="ABB8" s="26">
        <v>165.1</v>
      </c>
      <c r="ABC8" s="25">
        <v>170.8</v>
      </c>
      <c r="ABD8" s="25">
        <v>173</v>
      </c>
      <c r="ABE8" s="25">
        <v>171</v>
      </c>
      <c r="ABF8" s="25">
        <v>170.2</v>
      </c>
      <c r="ABG8" s="1">
        <v>163.9</v>
      </c>
      <c r="ABH8" s="1">
        <v>163.6</v>
      </c>
      <c r="ABI8" s="21">
        <v>164.2</v>
      </c>
      <c r="ABJ8" s="1">
        <v>164.4</v>
      </c>
      <c r="ABK8" s="26">
        <v>159.4</v>
      </c>
      <c r="ABL8" s="26">
        <v>165.8</v>
      </c>
      <c r="ABM8" s="25">
        <v>167.8</v>
      </c>
      <c r="ABN8" s="1">
        <v>164.1</v>
      </c>
      <c r="ABO8" s="20">
        <v>167.2</v>
      </c>
      <c r="ABP8" s="20">
        <v>166.9</v>
      </c>
      <c r="ABQ8" s="1">
        <v>165.3</v>
      </c>
      <c r="ABR8" s="26">
        <v>165.8</v>
      </c>
      <c r="ABS8" s="26">
        <v>165.8</v>
      </c>
      <c r="ABT8" s="26">
        <v>165.7</v>
      </c>
      <c r="ABU8" s="25">
        <v>167.1</v>
      </c>
      <c r="ABV8" s="25">
        <v>171.6</v>
      </c>
      <c r="ABW8" s="25">
        <v>172.3</v>
      </c>
      <c r="ABX8" s="1">
        <v>161.5</v>
      </c>
      <c r="ABY8" s="21">
        <v>172.9</v>
      </c>
      <c r="ABZ8" s="25">
        <v>172.3</v>
      </c>
      <c r="ACA8" s="25">
        <v>170</v>
      </c>
      <c r="ACB8" s="1">
        <v>163</v>
      </c>
      <c r="ACC8" s="1">
        <v>162.80000000000001</v>
      </c>
      <c r="ACD8" s="20">
        <v>169.6</v>
      </c>
      <c r="ACE8" s="20">
        <v>167.2</v>
      </c>
      <c r="ACF8" s="25">
        <v>172.1</v>
      </c>
      <c r="ACG8" s="25">
        <v>169.3</v>
      </c>
      <c r="ACH8" s="20">
        <v>173.1</v>
      </c>
      <c r="ACI8" s="1">
        <v>165.9</v>
      </c>
      <c r="ACJ8" s="1">
        <v>162.5</v>
      </c>
      <c r="ACK8" s="1">
        <v>163.4</v>
      </c>
      <c r="ACL8" s="21">
        <v>174.4</v>
      </c>
      <c r="ACM8" s="21">
        <v>172.1</v>
      </c>
      <c r="ACN8" s="21">
        <v>167.7</v>
      </c>
      <c r="ACO8" s="1">
        <v>164.8</v>
      </c>
      <c r="ACP8" s="21">
        <v>167.3</v>
      </c>
      <c r="ACQ8" s="1">
        <v>163.19999999999999</v>
      </c>
      <c r="ACR8" s="21">
        <v>163.9</v>
      </c>
      <c r="ACS8" s="21">
        <v>166.1</v>
      </c>
      <c r="ACT8" s="1">
        <v>166.1</v>
      </c>
      <c r="ACU8" s="25">
        <v>171.5</v>
      </c>
      <c r="ACV8" s="21">
        <v>165</v>
      </c>
      <c r="ACW8" s="1">
        <v>166</v>
      </c>
      <c r="ACX8" s="1">
        <v>166.1</v>
      </c>
      <c r="ACY8" s="1">
        <v>162.1</v>
      </c>
      <c r="ACZ8" s="1">
        <v>162.9</v>
      </c>
      <c r="ADA8" s="1">
        <v>164.9</v>
      </c>
      <c r="ADB8" s="1">
        <v>163.9</v>
      </c>
      <c r="ADC8" s="20">
        <v>166.1</v>
      </c>
      <c r="ADD8" s="1">
        <v>165.8</v>
      </c>
      <c r="ADE8" s="1">
        <v>166.1</v>
      </c>
      <c r="ADF8" s="1">
        <v>163.9</v>
      </c>
      <c r="ADG8" s="1">
        <v>164.8</v>
      </c>
      <c r="ADH8" s="1">
        <v>166.1</v>
      </c>
      <c r="ADI8" s="1">
        <v>162.69999999999999</v>
      </c>
      <c r="ADJ8" s="1">
        <v>166.7</v>
      </c>
      <c r="ADK8" s="1">
        <v>175.7</v>
      </c>
      <c r="ADL8" s="20">
        <v>168.8</v>
      </c>
      <c r="ADM8" s="1">
        <v>168.9</v>
      </c>
      <c r="ADN8" s="1">
        <v>168.9</v>
      </c>
      <c r="ADO8" s="21">
        <v>165.8</v>
      </c>
      <c r="ADP8" s="21">
        <v>165.8</v>
      </c>
      <c r="ADQ8" s="21">
        <v>172.8</v>
      </c>
      <c r="ADR8" s="25">
        <v>172.8</v>
      </c>
      <c r="ADS8" s="25">
        <v>172.7</v>
      </c>
      <c r="ADT8" s="20">
        <v>170.2</v>
      </c>
      <c r="ADU8" s="21">
        <v>164.5</v>
      </c>
      <c r="ADV8" s="21">
        <v>166.7</v>
      </c>
      <c r="ADW8" s="1">
        <v>166.5</v>
      </c>
      <c r="ADX8" s="25">
        <v>173.4</v>
      </c>
      <c r="ADY8" s="21">
        <v>167.9</v>
      </c>
      <c r="ADZ8" s="21">
        <v>165.3</v>
      </c>
      <c r="AEA8" s="21">
        <v>170.6</v>
      </c>
      <c r="AEB8" s="21">
        <v>173.7</v>
      </c>
      <c r="AEC8" s="1">
        <v>167.1</v>
      </c>
      <c r="AED8" s="1">
        <v>166.6</v>
      </c>
      <c r="AEE8" s="1">
        <v>166.1</v>
      </c>
      <c r="AEF8" s="20">
        <v>172.1</v>
      </c>
      <c r="AEG8" s="1">
        <v>167.1</v>
      </c>
      <c r="AEH8" s="1">
        <v>167.3</v>
      </c>
      <c r="AEI8" s="1">
        <v>174.7</v>
      </c>
      <c r="AEJ8" s="1">
        <v>163.5</v>
      </c>
      <c r="AEK8" s="1">
        <v>163.80000000000001</v>
      </c>
      <c r="AEL8" s="20">
        <v>170.2</v>
      </c>
      <c r="AEM8" s="21">
        <v>166.9</v>
      </c>
      <c r="AEN8" s="21">
        <v>167.5</v>
      </c>
      <c r="AEO8" s="21">
        <v>173.6</v>
      </c>
      <c r="AEP8" s="21">
        <v>170.5</v>
      </c>
      <c r="AEQ8" s="20">
        <v>167.8</v>
      </c>
      <c r="AER8" s="1">
        <v>164.6</v>
      </c>
      <c r="AES8" s="1">
        <v>162.5</v>
      </c>
      <c r="AET8" s="20">
        <v>170</v>
      </c>
      <c r="AEU8" s="20">
        <v>170.4</v>
      </c>
      <c r="AEV8" s="1">
        <v>168.2</v>
      </c>
      <c r="AEW8" s="1">
        <v>167</v>
      </c>
      <c r="AEX8" s="1">
        <v>168.6</v>
      </c>
      <c r="AEY8" s="1">
        <v>164.3</v>
      </c>
      <c r="AEZ8" s="1">
        <v>176.3</v>
      </c>
      <c r="AFA8" s="1">
        <v>176.5</v>
      </c>
      <c r="AFB8" s="1">
        <v>162.69999999999999</v>
      </c>
      <c r="AFC8" s="1">
        <v>163.80000000000001</v>
      </c>
      <c r="AFD8" s="20">
        <v>169.5</v>
      </c>
      <c r="AFE8" s="25">
        <v>173.9</v>
      </c>
      <c r="AFF8" s="20">
        <v>171</v>
      </c>
      <c r="AFG8" s="1">
        <v>165.7</v>
      </c>
      <c r="AFH8" s="1">
        <v>164.9</v>
      </c>
      <c r="AFI8" s="20">
        <v>170.9</v>
      </c>
      <c r="AFJ8" s="1">
        <v>170.1</v>
      </c>
      <c r="AFK8" s="1">
        <v>164.1</v>
      </c>
      <c r="AFL8" s="1">
        <v>164</v>
      </c>
      <c r="AFM8" s="21">
        <v>164.9</v>
      </c>
      <c r="AFN8" s="21">
        <v>170.7</v>
      </c>
      <c r="AFO8" s="1">
        <v>169.8</v>
      </c>
      <c r="AFP8" s="1">
        <v>164.5</v>
      </c>
      <c r="AFQ8" s="1">
        <v>165.2</v>
      </c>
      <c r="AFR8" s="1">
        <v>162.9</v>
      </c>
      <c r="AFS8" s="1">
        <v>163</v>
      </c>
      <c r="AFT8" s="1">
        <v>164.2</v>
      </c>
      <c r="AFU8" s="1">
        <v>164</v>
      </c>
      <c r="AFV8" s="25">
        <v>174.1</v>
      </c>
      <c r="AFW8" s="20">
        <v>171.5</v>
      </c>
      <c r="AFX8" s="1">
        <v>165</v>
      </c>
      <c r="AFY8" s="1">
        <v>164.2</v>
      </c>
      <c r="AFZ8" s="22">
        <v>161.80000000000001</v>
      </c>
      <c r="AGA8" s="26">
        <v>171.7</v>
      </c>
      <c r="AGB8" s="1">
        <v>169.7</v>
      </c>
      <c r="AGC8" s="1">
        <v>171.2</v>
      </c>
      <c r="AGD8" s="1">
        <v>168.7</v>
      </c>
      <c r="AGE8" s="1">
        <v>164.1</v>
      </c>
      <c r="AGF8" s="20">
        <v>171.7</v>
      </c>
      <c r="AGG8" s="20">
        <v>171.1</v>
      </c>
      <c r="AGH8" s="21">
        <v>169.6</v>
      </c>
      <c r="AGI8" s="1">
        <v>170.2</v>
      </c>
      <c r="AGJ8" s="26">
        <v>163.9</v>
      </c>
      <c r="AGK8" s="1">
        <v>171.4</v>
      </c>
      <c r="AGL8" s="1">
        <v>171.7</v>
      </c>
      <c r="AGM8" s="20">
        <v>172.9</v>
      </c>
      <c r="AGN8" s="26">
        <v>170.7</v>
      </c>
      <c r="AGO8" s="21">
        <v>167.6</v>
      </c>
      <c r="AGP8" s="25">
        <v>172.7</v>
      </c>
      <c r="AGQ8" s="1">
        <v>163.19999999999999</v>
      </c>
      <c r="AGR8" s="26">
        <v>161.9</v>
      </c>
      <c r="AGS8" s="1">
        <v>164.6</v>
      </c>
      <c r="AGT8" s="20">
        <v>172.2</v>
      </c>
      <c r="AGU8" s="26">
        <v>169.6</v>
      </c>
      <c r="AGV8" s="26">
        <v>169.3</v>
      </c>
      <c r="AGW8" s="1">
        <v>163.4</v>
      </c>
      <c r="AGX8" s="26">
        <v>163.80000000000001</v>
      </c>
      <c r="AGY8" s="26">
        <v>163.4</v>
      </c>
      <c r="AGZ8" s="22">
        <v>163.1</v>
      </c>
      <c r="AHA8" s="1">
        <v>173.8</v>
      </c>
      <c r="AHB8" s="20">
        <v>170</v>
      </c>
      <c r="AHC8" s="26">
        <v>162.5</v>
      </c>
      <c r="AHD8" s="26">
        <v>162.6</v>
      </c>
      <c r="AHE8" s="1">
        <v>162.19999999999999</v>
      </c>
      <c r="AHF8" s="1">
        <v>163.4</v>
      </c>
      <c r="AHG8" s="20">
        <v>173.2</v>
      </c>
      <c r="AHH8" s="20">
        <v>170.9</v>
      </c>
      <c r="AHI8" s="26">
        <v>162.80000000000001</v>
      </c>
      <c r="AHJ8" s="26">
        <v>162.30000000000001</v>
      </c>
      <c r="AHK8" s="26">
        <v>164.9</v>
      </c>
      <c r="AHL8" s="1">
        <v>170.5</v>
      </c>
      <c r="AHM8" s="25">
        <v>172</v>
      </c>
      <c r="AHN8" s="25">
        <v>172</v>
      </c>
      <c r="AHO8" s="25">
        <v>172.5</v>
      </c>
      <c r="AHP8" s="25">
        <v>172.3</v>
      </c>
      <c r="AHQ8" s="25">
        <v>172.2</v>
      </c>
      <c r="AHR8" s="20">
        <v>170.8</v>
      </c>
      <c r="AHS8" s="20">
        <v>173.1</v>
      </c>
      <c r="AHT8" s="20">
        <v>171.5</v>
      </c>
      <c r="AHU8" s="26">
        <v>165.1</v>
      </c>
      <c r="AHV8" s="1">
        <v>170.4</v>
      </c>
      <c r="AHW8" s="1">
        <v>162.6</v>
      </c>
      <c r="AHX8" s="1">
        <v>167</v>
      </c>
      <c r="AHY8" s="1">
        <v>163.4</v>
      </c>
      <c r="AHZ8" s="1">
        <v>164.8</v>
      </c>
      <c r="AIA8" s="26">
        <v>162.5</v>
      </c>
      <c r="AIB8" s="1">
        <v>164.5</v>
      </c>
      <c r="AIC8" s="1">
        <v>165.3</v>
      </c>
      <c r="AID8" s="26">
        <v>164.2</v>
      </c>
      <c r="AIE8" s="26">
        <v>163.30000000000001</v>
      </c>
      <c r="AIF8" s="21">
        <v>169.8</v>
      </c>
      <c r="AIG8" s="1">
        <v>171.2</v>
      </c>
      <c r="AIH8" s="1">
        <v>162.19999999999999</v>
      </c>
      <c r="AII8" s="1">
        <v>164</v>
      </c>
      <c r="AIJ8" s="20">
        <v>172.9</v>
      </c>
      <c r="AIK8" s="20">
        <v>171.3</v>
      </c>
      <c r="AIL8" s="26">
        <v>164.1</v>
      </c>
      <c r="AIM8" s="1">
        <v>167.3</v>
      </c>
      <c r="AIN8" s="1">
        <v>165.3</v>
      </c>
      <c r="AIO8" s="1">
        <v>162.5</v>
      </c>
      <c r="AIP8" s="20">
        <v>172</v>
      </c>
      <c r="AIQ8" s="20">
        <v>171.7</v>
      </c>
      <c r="AIR8" s="26">
        <v>162.69999999999999</v>
      </c>
      <c r="AIS8" s="1">
        <v>170.6</v>
      </c>
      <c r="AIT8" s="20">
        <v>169.8</v>
      </c>
      <c r="AIU8" s="20">
        <v>171.1</v>
      </c>
      <c r="AIV8" s="20">
        <v>171.6</v>
      </c>
      <c r="AIW8" s="20">
        <v>170.7</v>
      </c>
      <c r="AIX8" s="26">
        <v>161.5</v>
      </c>
      <c r="AIY8" s="26">
        <v>162.4</v>
      </c>
      <c r="AIZ8" s="22">
        <v>162.80000000000001</v>
      </c>
      <c r="AJA8" s="1">
        <v>165.5</v>
      </c>
      <c r="AJB8" s="1">
        <v>166.3</v>
      </c>
      <c r="AJC8" s="1">
        <v>165.6</v>
      </c>
      <c r="AJD8" s="1">
        <v>165.2</v>
      </c>
      <c r="AJE8" s="1">
        <v>163.30000000000001</v>
      </c>
      <c r="AJF8" s="1">
        <v>167.8</v>
      </c>
      <c r="AJG8" s="1">
        <v>162.69999999999999</v>
      </c>
      <c r="AJH8" s="26">
        <v>163.19999999999999</v>
      </c>
      <c r="AJI8" s="26">
        <v>163.4</v>
      </c>
      <c r="AJJ8" s="1">
        <v>163.30000000000001</v>
      </c>
      <c r="AJK8" s="21">
        <v>175.4</v>
      </c>
      <c r="AJL8" s="25">
        <v>171.9</v>
      </c>
      <c r="AJM8" s="1">
        <v>164.6</v>
      </c>
      <c r="AJN8" s="1">
        <v>163.4</v>
      </c>
      <c r="AJO8" s="20">
        <v>179.7</v>
      </c>
      <c r="AJP8" s="20">
        <v>170</v>
      </c>
      <c r="AJQ8" s="26">
        <v>162.5</v>
      </c>
      <c r="AJR8" s="26">
        <v>171.4</v>
      </c>
      <c r="AJS8" s="26">
        <v>167.8</v>
      </c>
      <c r="AJT8" s="20">
        <v>169</v>
      </c>
      <c r="AJU8" s="26">
        <v>163.9</v>
      </c>
      <c r="AJV8" s="26">
        <v>162.19999999999999</v>
      </c>
      <c r="AJW8" s="1">
        <v>164.9</v>
      </c>
      <c r="AJX8" s="1">
        <v>165.5</v>
      </c>
      <c r="AJY8" s="1">
        <v>165.7</v>
      </c>
      <c r="AJZ8" s="1">
        <v>165.8</v>
      </c>
      <c r="AKA8" s="21">
        <v>168.6</v>
      </c>
      <c r="AKB8" s="20">
        <v>172.2</v>
      </c>
      <c r="AKC8" s="1">
        <v>171.4</v>
      </c>
      <c r="AKD8" s="25">
        <v>171.8</v>
      </c>
      <c r="AKE8" s="1">
        <v>164.6</v>
      </c>
      <c r="AKF8" s="1">
        <v>165.6</v>
      </c>
      <c r="AKG8" s="20">
        <v>172.3</v>
      </c>
      <c r="AKH8" s="20">
        <v>171.1</v>
      </c>
      <c r="AKI8" s="1">
        <v>162.1</v>
      </c>
      <c r="AKJ8" s="1">
        <v>165.6</v>
      </c>
      <c r="AKK8" s="1">
        <v>166.8</v>
      </c>
      <c r="AKL8" s="1">
        <v>171.2</v>
      </c>
      <c r="AKM8" s="1">
        <v>178.3</v>
      </c>
      <c r="AKN8" s="1">
        <v>177.7</v>
      </c>
      <c r="AKO8" s="20">
        <v>171.1</v>
      </c>
      <c r="AKP8" s="26">
        <v>170.4</v>
      </c>
      <c r="AKQ8" s="26">
        <v>163.9</v>
      </c>
      <c r="AKR8" s="26">
        <v>164.9</v>
      </c>
      <c r="AKS8" s="26">
        <v>163.1</v>
      </c>
      <c r="AKT8" s="1">
        <v>161.6</v>
      </c>
      <c r="AKU8" s="1">
        <v>164.3</v>
      </c>
      <c r="AKV8" s="1">
        <v>163.5</v>
      </c>
      <c r="AKW8" s="20">
        <v>170.9</v>
      </c>
      <c r="AKX8" s="26">
        <v>163.5</v>
      </c>
      <c r="AKY8" s="26">
        <v>163.19999999999999</v>
      </c>
      <c r="AKZ8" s="26">
        <v>163.80000000000001</v>
      </c>
      <c r="ALA8" s="1">
        <v>162</v>
      </c>
      <c r="ALB8" s="1">
        <v>164</v>
      </c>
      <c r="ALC8" s="20">
        <v>171.5</v>
      </c>
      <c r="ALD8" s="26">
        <v>163.6</v>
      </c>
      <c r="ALE8" s="26">
        <v>163.4</v>
      </c>
      <c r="ALF8" s="26">
        <v>167</v>
      </c>
      <c r="ALG8" s="26">
        <v>165.8</v>
      </c>
      <c r="ALH8" s="26">
        <v>169.2</v>
      </c>
      <c r="ALI8" s="1">
        <v>175.8</v>
      </c>
      <c r="ALJ8" s="25">
        <v>171.9</v>
      </c>
      <c r="ALK8" s="20">
        <v>171.4</v>
      </c>
      <c r="ALL8" s="26">
        <v>162.30000000000001</v>
      </c>
      <c r="ALM8" s="21">
        <v>171.4</v>
      </c>
      <c r="ALN8" s="1">
        <v>164.2</v>
      </c>
      <c r="ALO8" s="20">
        <v>169.7</v>
      </c>
      <c r="ALP8" s="26">
        <v>162.69999999999999</v>
      </c>
      <c r="ALQ8" s="26">
        <v>164.6</v>
      </c>
      <c r="ALR8" s="26">
        <v>161.9</v>
      </c>
      <c r="ALS8" s="1">
        <v>167.2</v>
      </c>
      <c r="ALT8" s="21">
        <v>170.4</v>
      </c>
      <c r="ALU8" s="1">
        <v>163.5</v>
      </c>
      <c r="ALV8" s="1">
        <v>162.6</v>
      </c>
      <c r="ALW8" s="1">
        <v>163.5</v>
      </c>
      <c r="ALX8" s="1">
        <v>164.8</v>
      </c>
      <c r="ALY8" s="20">
        <v>170.5</v>
      </c>
      <c r="ALZ8" s="26">
        <v>164</v>
      </c>
      <c r="AMA8" s="26">
        <v>162.69999999999999</v>
      </c>
      <c r="AMB8" s="1">
        <v>165.9</v>
      </c>
      <c r="AMC8" s="1">
        <v>165.7</v>
      </c>
      <c r="AMD8" s="1">
        <v>162.80000000000001</v>
      </c>
      <c r="AME8" s="26">
        <v>162.4</v>
      </c>
      <c r="AMF8" s="26">
        <v>164.5</v>
      </c>
      <c r="AMG8" s="26">
        <v>164.5</v>
      </c>
      <c r="AMH8" s="1">
        <v>171.9</v>
      </c>
      <c r="AMI8" s="1">
        <v>170.3</v>
      </c>
      <c r="AMJ8" s="1">
        <v>172.1</v>
      </c>
      <c r="AMK8" s="1">
        <v>175.5</v>
      </c>
      <c r="AML8" s="1">
        <v>163.4</v>
      </c>
      <c r="AMM8" s="1">
        <v>167.5</v>
      </c>
      <c r="AMN8" s="1">
        <v>166.9</v>
      </c>
      <c r="AMO8" s="1">
        <v>163.30000000000001</v>
      </c>
      <c r="AMP8" s="20">
        <v>171.5</v>
      </c>
      <c r="AMQ8" s="26">
        <v>164.5</v>
      </c>
      <c r="AMR8" s="26">
        <v>163</v>
      </c>
      <c r="AMS8" s="26">
        <v>164.1</v>
      </c>
      <c r="AMT8" s="26">
        <v>170</v>
      </c>
      <c r="AMU8" s="1">
        <v>164.2</v>
      </c>
      <c r="AMV8" s="1">
        <v>165</v>
      </c>
      <c r="AMW8" s="20">
        <v>178.9</v>
      </c>
      <c r="AMX8" s="26">
        <v>163.80000000000001</v>
      </c>
      <c r="AMY8" s="26">
        <v>164.7</v>
      </c>
      <c r="AMZ8" s="26">
        <v>163.69999999999999</v>
      </c>
      <c r="ANA8" s="26">
        <v>166.3</v>
      </c>
      <c r="ANB8" s="1">
        <v>165.9</v>
      </c>
      <c r="ANC8" s="20">
        <v>171.2</v>
      </c>
      <c r="AND8" s="26">
        <v>165.6</v>
      </c>
      <c r="ANE8" s="1">
        <v>164.1</v>
      </c>
      <c r="ANF8" s="26">
        <v>163.9</v>
      </c>
      <c r="ANG8" s="26">
        <v>165.8</v>
      </c>
      <c r="ANH8" s="26">
        <v>164.5</v>
      </c>
      <c r="ANI8" s="21">
        <v>178.6</v>
      </c>
      <c r="ANJ8" s="1">
        <v>173.1</v>
      </c>
      <c r="ANK8" s="26">
        <v>170</v>
      </c>
      <c r="ANL8" s="1">
        <v>163.5</v>
      </c>
      <c r="ANM8" s="20">
        <v>173.2</v>
      </c>
      <c r="ANN8" s="20">
        <v>172.4</v>
      </c>
      <c r="ANO8" s="26">
        <v>167.6</v>
      </c>
      <c r="ANP8" s="26">
        <v>162.69999999999999</v>
      </c>
      <c r="ANQ8" s="26">
        <v>169</v>
      </c>
      <c r="ANR8" s="26">
        <v>170.2</v>
      </c>
      <c r="ANS8" s="1">
        <v>164.8</v>
      </c>
      <c r="ANT8" s="1">
        <v>162.80000000000001</v>
      </c>
      <c r="ANU8" s="20">
        <v>171.2</v>
      </c>
      <c r="ANV8" s="20">
        <v>173.7</v>
      </c>
      <c r="ANW8" s="26">
        <v>162.9</v>
      </c>
      <c r="ANX8" s="26">
        <v>164.5</v>
      </c>
      <c r="ANY8" s="26">
        <v>164</v>
      </c>
      <c r="ANZ8" s="26">
        <v>163.19999999999999</v>
      </c>
      <c r="AOA8" s="22">
        <v>164.6</v>
      </c>
      <c r="AOB8" s="22">
        <v>164.6</v>
      </c>
      <c r="AOC8" s="26">
        <v>163.19999999999999</v>
      </c>
      <c r="AOD8" s="1">
        <v>164.1</v>
      </c>
      <c r="AOE8" s="1">
        <v>167.8</v>
      </c>
      <c r="AOF8" s="1">
        <v>167.8</v>
      </c>
      <c r="AOG8" s="20">
        <v>171.5</v>
      </c>
      <c r="AOH8" s="20">
        <v>174.3</v>
      </c>
      <c r="AOI8" s="20">
        <v>172.3</v>
      </c>
      <c r="AOJ8" s="26">
        <v>165.4</v>
      </c>
      <c r="AOK8" s="26">
        <v>163.9</v>
      </c>
      <c r="AOL8" s="22">
        <v>162.80000000000001</v>
      </c>
      <c r="AOM8" s="1">
        <v>162.9</v>
      </c>
      <c r="AON8" s="1">
        <v>162.9</v>
      </c>
      <c r="AOO8" s="1">
        <v>171.1</v>
      </c>
      <c r="AOP8" s="1">
        <v>164.3</v>
      </c>
      <c r="AOQ8" s="1">
        <v>166.6</v>
      </c>
      <c r="AOR8" s="1">
        <v>164</v>
      </c>
      <c r="AOS8" s="26">
        <v>164</v>
      </c>
      <c r="AOT8" s="22">
        <v>163.1</v>
      </c>
      <c r="AOU8" s="26">
        <v>163.5</v>
      </c>
      <c r="AOV8" s="26">
        <v>163.4</v>
      </c>
      <c r="AOW8" s="1">
        <v>164.8</v>
      </c>
      <c r="AOX8" s="1">
        <v>165.2</v>
      </c>
      <c r="AOY8" s="1">
        <v>164.5</v>
      </c>
      <c r="AOZ8" s="1">
        <v>166.9</v>
      </c>
      <c r="APA8" s="1">
        <v>169.2</v>
      </c>
      <c r="APB8" s="1">
        <v>163.1</v>
      </c>
      <c r="APC8" s="20">
        <v>179.9</v>
      </c>
      <c r="APD8" s="20">
        <v>168.2</v>
      </c>
      <c r="APE8" s="20">
        <v>166.4</v>
      </c>
      <c r="APF8" s="26">
        <v>175.9</v>
      </c>
      <c r="APG8" s="26">
        <v>163.4</v>
      </c>
      <c r="APH8" s="26">
        <v>162.69999999999999</v>
      </c>
      <c r="API8" s="1">
        <v>164.5</v>
      </c>
      <c r="APJ8" s="20">
        <v>170.9</v>
      </c>
      <c r="APK8" s="20">
        <v>174.3</v>
      </c>
      <c r="APL8" s="26">
        <v>165.3</v>
      </c>
      <c r="APM8" s="26">
        <v>162.69999999999999</v>
      </c>
      <c r="APN8" s="26">
        <v>165.2</v>
      </c>
      <c r="APO8" s="1">
        <v>165.8</v>
      </c>
      <c r="APP8" s="1">
        <v>165</v>
      </c>
      <c r="APQ8" s="1">
        <v>167.4</v>
      </c>
      <c r="APR8" s="1">
        <v>171.7</v>
      </c>
      <c r="APS8" s="1">
        <v>163.6</v>
      </c>
      <c r="APT8" s="20">
        <v>172.3</v>
      </c>
      <c r="APU8" s="26">
        <v>164.1</v>
      </c>
      <c r="APV8" s="26">
        <v>166.1</v>
      </c>
      <c r="APW8" s="26">
        <v>174.6</v>
      </c>
      <c r="APX8" s="26">
        <v>167.2</v>
      </c>
      <c r="APY8" s="26">
        <v>163.19999999999999</v>
      </c>
      <c r="APZ8" s="26">
        <v>164.1</v>
      </c>
      <c r="AQA8" s="26">
        <v>165.1</v>
      </c>
      <c r="AQB8" s="1">
        <v>168.2</v>
      </c>
      <c r="AQC8" s="1">
        <v>171.5</v>
      </c>
      <c r="AQD8" s="1">
        <v>163.4</v>
      </c>
      <c r="AQE8" s="20">
        <v>181</v>
      </c>
      <c r="AQF8" s="26">
        <v>162.1</v>
      </c>
      <c r="AQG8" s="26">
        <v>166.2</v>
      </c>
      <c r="AQH8" s="26">
        <v>164.2</v>
      </c>
      <c r="AQI8" s="21">
        <v>173.5</v>
      </c>
      <c r="AQJ8" s="1">
        <v>171.6</v>
      </c>
      <c r="AQK8" s="25">
        <v>172</v>
      </c>
      <c r="AQL8" s="26">
        <v>165.7</v>
      </c>
      <c r="AQM8" s="26">
        <v>162.6</v>
      </c>
      <c r="AQN8" s="1">
        <v>164.9</v>
      </c>
      <c r="AQO8" s="1">
        <v>167.8</v>
      </c>
      <c r="AQP8" s="1">
        <v>166.1</v>
      </c>
      <c r="AQQ8" s="21">
        <v>170.5</v>
      </c>
      <c r="AQR8" s="1">
        <v>169</v>
      </c>
      <c r="AQS8" s="1">
        <v>167.2</v>
      </c>
      <c r="AQT8" s="1">
        <v>164.9</v>
      </c>
      <c r="AQU8" s="20">
        <v>172.5</v>
      </c>
      <c r="AQV8" s="26">
        <v>167.4</v>
      </c>
      <c r="AQW8" s="26">
        <v>163.5</v>
      </c>
      <c r="AQX8" s="1">
        <v>164.9</v>
      </c>
      <c r="AQY8" s="21">
        <v>170.7</v>
      </c>
      <c r="AQZ8" s="21">
        <v>171.2</v>
      </c>
      <c r="ARA8" s="1">
        <v>171.1</v>
      </c>
      <c r="ARB8" s="20">
        <v>182.2</v>
      </c>
      <c r="ARC8" s="20">
        <v>167.1</v>
      </c>
      <c r="ARD8" s="26">
        <v>164.8</v>
      </c>
      <c r="ARE8" s="26">
        <v>164.1</v>
      </c>
      <c r="ARF8" s="26">
        <v>163</v>
      </c>
      <c r="ARG8" s="1">
        <v>161.69999999999999</v>
      </c>
      <c r="ARH8" s="21">
        <v>176.4</v>
      </c>
      <c r="ARI8" s="21">
        <v>176.4</v>
      </c>
      <c r="ARJ8" s="1">
        <v>171.8</v>
      </c>
      <c r="ARK8" s="20">
        <v>174.1</v>
      </c>
      <c r="ARL8" s="26">
        <v>164.1</v>
      </c>
      <c r="ARM8" s="26">
        <v>164</v>
      </c>
      <c r="ARN8" s="1">
        <v>165.3</v>
      </c>
      <c r="ARO8" s="1">
        <v>165.3</v>
      </c>
      <c r="ARP8" s="26">
        <v>172.9</v>
      </c>
      <c r="ARQ8" s="26">
        <v>165.5</v>
      </c>
      <c r="ARR8" s="1">
        <v>171.8</v>
      </c>
      <c r="ARS8" s="1">
        <v>171.8</v>
      </c>
      <c r="ART8" s="1">
        <v>167.1</v>
      </c>
      <c r="ARU8" s="21">
        <v>176.5</v>
      </c>
      <c r="ARV8" s="20">
        <v>180.9</v>
      </c>
      <c r="ARW8" s="20">
        <v>173.2</v>
      </c>
      <c r="ARX8" s="20">
        <v>172.2</v>
      </c>
      <c r="ARY8" s="26">
        <v>163.30000000000001</v>
      </c>
      <c r="ARZ8" s="26">
        <v>165.8</v>
      </c>
      <c r="ASA8" s="1">
        <v>164.6</v>
      </c>
      <c r="ASB8" s="1">
        <v>166.2</v>
      </c>
      <c r="ASC8" s="1">
        <v>163.19999999999999</v>
      </c>
      <c r="ASD8" s="1">
        <v>163.5</v>
      </c>
      <c r="ASE8" s="1">
        <v>162.30000000000001</v>
      </c>
      <c r="ASF8" s="1">
        <v>166.6</v>
      </c>
      <c r="ASG8" s="21">
        <v>171.1</v>
      </c>
      <c r="ASH8" s="1">
        <v>162.1</v>
      </c>
      <c r="ASI8" s="1">
        <v>163.80000000000001</v>
      </c>
      <c r="ASJ8" s="20">
        <v>174.4</v>
      </c>
      <c r="ASK8" s="20">
        <v>171.8</v>
      </c>
      <c r="ASL8" s="20">
        <v>172.4</v>
      </c>
      <c r="ASM8" s="22">
        <v>169.2</v>
      </c>
      <c r="ASN8" s="26">
        <v>164.1</v>
      </c>
      <c r="ASO8" s="26">
        <v>164.9</v>
      </c>
      <c r="ASP8" s="22">
        <v>163.80000000000001</v>
      </c>
      <c r="ASQ8" s="22">
        <v>163.80000000000001</v>
      </c>
      <c r="ASR8" s="1">
        <v>165.7</v>
      </c>
      <c r="ASS8" s="22">
        <v>166.6</v>
      </c>
      <c r="AST8" s="26">
        <v>163.80000000000001</v>
      </c>
      <c r="ASU8" s="26">
        <v>163</v>
      </c>
      <c r="ASV8" s="22">
        <v>165.4</v>
      </c>
      <c r="ASW8" s="26">
        <v>163.9</v>
      </c>
      <c r="ASX8" s="26">
        <v>163.69999999999999</v>
      </c>
      <c r="ASY8" s="1">
        <v>169.6</v>
      </c>
      <c r="ASZ8" s="1">
        <v>164.2</v>
      </c>
      <c r="ATA8" s="20">
        <v>171.5</v>
      </c>
      <c r="ATB8" s="26">
        <v>169.4</v>
      </c>
      <c r="ATC8" s="1">
        <v>166.2</v>
      </c>
      <c r="ATD8" s="1">
        <v>162.19999999999999</v>
      </c>
      <c r="ATE8" s="1">
        <v>159.69999999999999</v>
      </c>
      <c r="ATF8" s="1">
        <v>167.5</v>
      </c>
      <c r="ATG8" s="21">
        <v>171.3</v>
      </c>
      <c r="ATH8" s="20">
        <v>172.1</v>
      </c>
      <c r="ATI8" s="26">
        <v>164.5</v>
      </c>
      <c r="ATJ8" s="22">
        <v>165.9</v>
      </c>
      <c r="ATK8" s="25">
        <v>171.2</v>
      </c>
      <c r="ATL8" s="25">
        <v>172.3</v>
      </c>
      <c r="ATM8" s="26">
        <v>163.1</v>
      </c>
      <c r="ATN8" s="22">
        <v>162.69999999999999</v>
      </c>
      <c r="ATO8" s="26">
        <v>164.1</v>
      </c>
      <c r="ATP8" s="25">
        <v>171.5</v>
      </c>
      <c r="ATQ8" s="1">
        <v>167.5</v>
      </c>
      <c r="ATR8" s="1">
        <v>166.8</v>
      </c>
      <c r="ATS8" s="20">
        <v>169</v>
      </c>
      <c r="ATT8" s="20">
        <v>169</v>
      </c>
      <c r="ATU8" s="26">
        <v>164.2</v>
      </c>
      <c r="ATV8" s="26">
        <v>163.1</v>
      </c>
      <c r="ATW8" s="22">
        <v>162.1</v>
      </c>
      <c r="ATX8" s="26">
        <v>166</v>
      </c>
      <c r="ATY8" s="1">
        <v>163</v>
      </c>
      <c r="ATZ8" s="1">
        <v>165.7</v>
      </c>
      <c r="AUA8" s="20">
        <v>172.3</v>
      </c>
      <c r="AUB8" s="20">
        <v>172.7</v>
      </c>
      <c r="AUC8" s="20">
        <v>170.3</v>
      </c>
      <c r="AUD8" s="26">
        <v>162.80000000000001</v>
      </c>
      <c r="AUE8" s="26">
        <v>163.80000000000001</v>
      </c>
      <c r="AUF8" s="26">
        <v>163.9</v>
      </c>
      <c r="AUG8" s="20">
        <v>173</v>
      </c>
      <c r="AUH8" s="22">
        <v>165.9</v>
      </c>
      <c r="AUI8" s="22">
        <v>165.9</v>
      </c>
      <c r="AUJ8" s="26">
        <v>165.3</v>
      </c>
      <c r="AUK8" s="1">
        <v>165.1</v>
      </c>
      <c r="AUL8" s="21">
        <v>171.9</v>
      </c>
      <c r="AUM8" s="1">
        <v>164</v>
      </c>
      <c r="AUN8" s="20">
        <v>171.7</v>
      </c>
      <c r="AUO8" s="26">
        <v>164.2</v>
      </c>
      <c r="AUP8" s="1">
        <v>168.2</v>
      </c>
      <c r="AUQ8" s="1">
        <v>170.6</v>
      </c>
      <c r="AUR8" s="20">
        <v>172.7</v>
      </c>
      <c r="AUS8" s="20">
        <v>168.9</v>
      </c>
      <c r="AUT8" s="26">
        <v>163.9</v>
      </c>
      <c r="AUU8" s="26">
        <v>162</v>
      </c>
      <c r="AUV8" s="26">
        <v>164.9</v>
      </c>
      <c r="AUW8" s="25">
        <v>171.2</v>
      </c>
      <c r="AUX8" s="26">
        <v>170.2</v>
      </c>
      <c r="AUY8" s="26">
        <v>166.8</v>
      </c>
      <c r="AUZ8" s="26">
        <v>163.1</v>
      </c>
      <c r="AVA8" s="1">
        <v>170.6</v>
      </c>
      <c r="AVB8" s="1">
        <v>166.6</v>
      </c>
      <c r="AVC8" s="25">
        <v>171.8</v>
      </c>
      <c r="AVD8" s="20">
        <v>174.3</v>
      </c>
      <c r="AVE8" s="22">
        <v>164.9</v>
      </c>
      <c r="AVF8" s="26">
        <v>163.69999999999999</v>
      </c>
      <c r="AVG8" s="1">
        <v>168.4</v>
      </c>
      <c r="AVH8" s="21">
        <v>173.9</v>
      </c>
      <c r="AVI8" s="1">
        <v>164.6</v>
      </c>
      <c r="AVJ8" s="20">
        <v>176.8</v>
      </c>
      <c r="AVK8" s="26">
        <v>168.5</v>
      </c>
      <c r="AVL8" s="26">
        <v>167</v>
      </c>
      <c r="AVM8" s="1">
        <v>165.3</v>
      </c>
      <c r="AVN8" s="20">
        <v>172.7</v>
      </c>
      <c r="AVO8" s="26">
        <v>165.8</v>
      </c>
      <c r="AVP8" s="26">
        <v>164.8</v>
      </c>
      <c r="AVQ8" s="1">
        <v>161.1</v>
      </c>
      <c r="AVR8" s="1">
        <v>166.9</v>
      </c>
      <c r="AVS8" s="1">
        <v>166.8</v>
      </c>
      <c r="AVT8" s="1">
        <v>169.9</v>
      </c>
      <c r="AVU8" s="26">
        <v>167.6</v>
      </c>
      <c r="AVV8" s="26">
        <v>170.1</v>
      </c>
      <c r="AVW8" s="22">
        <v>165.8</v>
      </c>
      <c r="AVX8" s="22">
        <v>166.2</v>
      </c>
      <c r="AVY8" s="22">
        <v>166.2</v>
      </c>
      <c r="AVZ8" s="26">
        <v>165.3</v>
      </c>
      <c r="AWA8" s="1">
        <v>166.1</v>
      </c>
      <c r="AWB8" s="26">
        <v>164.6</v>
      </c>
      <c r="AWC8" s="22">
        <v>165.5</v>
      </c>
      <c r="AWD8" s="22">
        <v>165.5</v>
      </c>
      <c r="AWE8" s="26">
        <v>163.19999999999999</v>
      </c>
      <c r="AWF8" s="1">
        <v>167.2</v>
      </c>
      <c r="AWG8" s="1">
        <v>168</v>
      </c>
      <c r="AWH8" s="20">
        <v>173.5</v>
      </c>
      <c r="AWI8" s="26">
        <v>164.1</v>
      </c>
      <c r="AWJ8" s="26">
        <v>164.3</v>
      </c>
      <c r="AWK8" s="26">
        <v>171.2</v>
      </c>
      <c r="AWL8" s="26">
        <v>164.5</v>
      </c>
      <c r="AWM8" s="26">
        <v>163.9</v>
      </c>
      <c r="AWN8" s="22">
        <v>166.4</v>
      </c>
      <c r="AWO8" s="22">
        <v>166.4</v>
      </c>
      <c r="AWP8" s="26">
        <v>165.3</v>
      </c>
      <c r="AWQ8" s="26">
        <v>166.2</v>
      </c>
      <c r="AWR8" s="26">
        <v>170.2</v>
      </c>
      <c r="AWS8" s="1">
        <v>164.2</v>
      </c>
      <c r="AWT8" s="1">
        <v>160</v>
      </c>
      <c r="AWU8" s="20">
        <v>179.3</v>
      </c>
      <c r="AWV8" s="20">
        <v>171.4</v>
      </c>
      <c r="AWW8" s="26">
        <v>165</v>
      </c>
      <c r="AWX8" s="1">
        <v>164.9</v>
      </c>
      <c r="AWY8" s="1">
        <v>171.2</v>
      </c>
      <c r="AWZ8" s="1">
        <v>169.4</v>
      </c>
      <c r="AXA8" s="1">
        <v>162.69999999999999</v>
      </c>
      <c r="AXB8" s="20">
        <v>174.7</v>
      </c>
      <c r="AXC8" s="22">
        <v>172.4</v>
      </c>
      <c r="AXD8" s="26">
        <v>164.4</v>
      </c>
      <c r="AXE8" s="1">
        <v>161.80000000000001</v>
      </c>
      <c r="AXF8" s="26">
        <v>168.4</v>
      </c>
      <c r="AXG8" s="1">
        <v>162.80000000000001</v>
      </c>
      <c r="AXH8" s="26">
        <v>164.2</v>
      </c>
      <c r="AXI8" s="26">
        <v>173</v>
      </c>
      <c r="AXJ8" s="26">
        <v>163.19999999999999</v>
      </c>
      <c r="AXK8" s="1">
        <v>161.5</v>
      </c>
      <c r="AXL8" s="1">
        <v>162.6</v>
      </c>
      <c r="AXM8" s="26">
        <v>170.7</v>
      </c>
      <c r="AXN8" s="26">
        <v>164.6</v>
      </c>
      <c r="AXO8" s="22">
        <v>166.4</v>
      </c>
      <c r="AXP8" s="22">
        <v>167.2</v>
      </c>
      <c r="AXQ8" s="22">
        <v>166.4</v>
      </c>
      <c r="AXR8" s="22">
        <v>167.2</v>
      </c>
      <c r="AXS8" s="1">
        <v>161.6</v>
      </c>
      <c r="AXT8" s="1">
        <v>162.30000000000001</v>
      </c>
      <c r="AXU8" s="1">
        <v>171.5</v>
      </c>
      <c r="AXV8" s="20">
        <v>172.3</v>
      </c>
      <c r="AXW8" s="20">
        <v>171.6</v>
      </c>
      <c r="AXX8" s="26">
        <v>171.3</v>
      </c>
      <c r="AXY8" s="26">
        <v>165.2</v>
      </c>
      <c r="AXZ8" s="26">
        <v>169.2</v>
      </c>
      <c r="AYA8" s="1">
        <v>162.5</v>
      </c>
      <c r="AYB8" s="1">
        <v>162</v>
      </c>
      <c r="AYC8" s="1">
        <v>163.1</v>
      </c>
      <c r="AYD8" s="1">
        <v>165</v>
      </c>
      <c r="AYE8" s="26">
        <v>167.5</v>
      </c>
      <c r="AYF8" s="26">
        <v>163.80000000000001</v>
      </c>
      <c r="AYG8" s="26">
        <v>164.6</v>
      </c>
      <c r="AYH8" s="22">
        <v>163.6</v>
      </c>
      <c r="AYI8" s="26">
        <v>163.9</v>
      </c>
      <c r="AYJ8" s="26">
        <v>164.3</v>
      </c>
      <c r="AYK8" s="26">
        <v>164</v>
      </c>
      <c r="AYL8" s="26">
        <v>165.8</v>
      </c>
      <c r="AYM8" s="26">
        <v>166.4</v>
      </c>
      <c r="AYN8" s="26">
        <v>165.3</v>
      </c>
      <c r="AYO8" s="26">
        <v>166.1</v>
      </c>
      <c r="AYP8" s="26">
        <v>167.4</v>
      </c>
      <c r="AYQ8" s="1">
        <v>162.30000000000001</v>
      </c>
      <c r="AYR8" s="1">
        <v>162.6</v>
      </c>
      <c r="AYS8" s="1">
        <v>171.1</v>
      </c>
      <c r="AYT8" s="26">
        <v>163.1</v>
      </c>
      <c r="AYU8" s="26">
        <v>175.5</v>
      </c>
      <c r="AYV8" s="26">
        <v>165.6</v>
      </c>
      <c r="AYW8" s="26">
        <v>163.6</v>
      </c>
      <c r="AYX8" s="22">
        <v>164.5</v>
      </c>
      <c r="AYY8" s="22">
        <v>164.5</v>
      </c>
      <c r="AYZ8" s="1">
        <v>162.30000000000001</v>
      </c>
      <c r="AZA8" s="1">
        <v>165.7</v>
      </c>
      <c r="AZB8" s="1">
        <v>165.9</v>
      </c>
      <c r="AZC8" s="1">
        <v>168.9</v>
      </c>
      <c r="AZD8" s="20">
        <v>179</v>
      </c>
      <c r="AZE8" s="26">
        <v>164.6</v>
      </c>
      <c r="AZF8" s="22">
        <v>166.7</v>
      </c>
      <c r="AZG8" s="22">
        <v>166.7</v>
      </c>
      <c r="AZH8" s="26">
        <v>166.3</v>
      </c>
      <c r="AZI8" s="21">
        <v>174.7</v>
      </c>
      <c r="AZJ8" s="1">
        <v>165.2</v>
      </c>
      <c r="AZK8" s="26">
        <v>164.7</v>
      </c>
      <c r="AZL8" s="26">
        <v>165.3</v>
      </c>
      <c r="AZM8" s="22">
        <v>164.2</v>
      </c>
      <c r="AZN8" s="22">
        <v>164.2</v>
      </c>
      <c r="AZO8" s="1">
        <v>168.6</v>
      </c>
      <c r="AZP8" s="20">
        <v>172.2</v>
      </c>
      <c r="AZQ8" s="1">
        <v>163.30000000000001</v>
      </c>
      <c r="AZR8" s="1">
        <v>166.9</v>
      </c>
      <c r="AZS8" s="26">
        <v>163.6</v>
      </c>
      <c r="AZT8" s="26">
        <v>164.9</v>
      </c>
      <c r="AZU8" s="26">
        <v>166.9</v>
      </c>
      <c r="AZV8" s="1">
        <v>162.9</v>
      </c>
      <c r="AZW8" s="1">
        <v>167.3</v>
      </c>
      <c r="AZX8" s="1">
        <v>163.4</v>
      </c>
      <c r="AZY8" s="1">
        <v>163.30000000000001</v>
      </c>
      <c r="AZZ8" s="20">
        <v>170.8</v>
      </c>
      <c r="BAA8" s="26">
        <v>165.7</v>
      </c>
      <c r="BAB8" s="26">
        <v>164.1</v>
      </c>
      <c r="BAC8" s="26">
        <v>166.5</v>
      </c>
      <c r="BAD8" s="1">
        <v>161.9</v>
      </c>
      <c r="BAE8" s="1">
        <v>163.1</v>
      </c>
      <c r="BAF8" s="26">
        <v>174.1</v>
      </c>
      <c r="BAG8" s="26">
        <v>166.8</v>
      </c>
      <c r="BAH8" s="26">
        <v>166.1</v>
      </c>
      <c r="BAI8" s="26">
        <v>164.1</v>
      </c>
      <c r="BAJ8" s="22">
        <v>164.2</v>
      </c>
      <c r="BAK8" s="22">
        <v>164.2</v>
      </c>
      <c r="BAL8" s="26">
        <v>166</v>
      </c>
      <c r="BAM8" s="1">
        <v>162.1</v>
      </c>
      <c r="BAN8" s="21">
        <v>180.6</v>
      </c>
      <c r="BAO8" s="26">
        <v>165.3</v>
      </c>
      <c r="BAP8" s="22">
        <v>167.5</v>
      </c>
      <c r="BAQ8" s="26">
        <v>163.4</v>
      </c>
      <c r="BAR8" s="26">
        <v>163.4</v>
      </c>
      <c r="BAS8" s="26">
        <v>163.69999999999999</v>
      </c>
      <c r="BAT8" s="26">
        <v>162.30000000000001</v>
      </c>
      <c r="BAU8" s="26">
        <v>166.2</v>
      </c>
      <c r="BAV8" s="1">
        <v>161.9</v>
      </c>
      <c r="BAW8" s="26">
        <v>165.2</v>
      </c>
      <c r="BAX8" s="1">
        <v>167.2</v>
      </c>
      <c r="BAY8" s="21">
        <v>175.8</v>
      </c>
      <c r="BAZ8" s="26">
        <v>164.7</v>
      </c>
      <c r="BBA8" s="26">
        <v>163.69999999999999</v>
      </c>
      <c r="BBB8" s="26">
        <v>165.4</v>
      </c>
      <c r="BBC8" s="1">
        <v>165.8</v>
      </c>
      <c r="BBD8" s="26">
        <v>163.6</v>
      </c>
      <c r="BBE8" s="26">
        <v>164.8</v>
      </c>
      <c r="BBF8" s="26">
        <v>165.3</v>
      </c>
      <c r="BBG8" s="26">
        <v>165.6</v>
      </c>
      <c r="BBH8" s="26">
        <v>173</v>
      </c>
      <c r="BBI8" s="26">
        <v>164.6</v>
      </c>
      <c r="BBJ8" s="26">
        <v>163.5</v>
      </c>
      <c r="BBK8" s="22">
        <v>163.6</v>
      </c>
      <c r="BBL8" s="22">
        <v>164.9</v>
      </c>
      <c r="BBM8" s="22">
        <v>164.9</v>
      </c>
      <c r="BBN8" s="26">
        <v>164.3</v>
      </c>
      <c r="BBO8" s="26">
        <v>165.3</v>
      </c>
      <c r="BBP8" s="26">
        <v>166.2</v>
      </c>
      <c r="BBQ8" s="26">
        <v>169.4</v>
      </c>
      <c r="BBR8" s="22">
        <v>166.6</v>
      </c>
      <c r="BBS8" s="26">
        <v>163.9</v>
      </c>
      <c r="BBT8" s="26">
        <v>164.1</v>
      </c>
      <c r="BBU8" s="26">
        <v>164.8</v>
      </c>
      <c r="BBV8" s="26">
        <v>165.6</v>
      </c>
      <c r="BBW8" s="26">
        <v>165.7</v>
      </c>
      <c r="BBX8" s="26">
        <v>163.6</v>
      </c>
      <c r="BBY8" s="26">
        <v>166.6</v>
      </c>
      <c r="BBZ8" s="1">
        <v>164.4</v>
      </c>
      <c r="BCA8" s="21">
        <v>174.6</v>
      </c>
      <c r="BCB8" s="26">
        <v>164.9</v>
      </c>
      <c r="BCC8" s="22">
        <v>166.4</v>
      </c>
      <c r="BCD8" s="22">
        <v>166.4</v>
      </c>
      <c r="BCE8" s="26">
        <v>167.3</v>
      </c>
      <c r="BCF8" s="26">
        <v>173.4</v>
      </c>
      <c r="BCG8" s="26">
        <v>162.9</v>
      </c>
      <c r="BCH8" s="21">
        <v>179.9</v>
      </c>
      <c r="BCI8" s="20">
        <v>173.4</v>
      </c>
      <c r="BCJ8" s="26">
        <v>164.7</v>
      </c>
      <c r="BCK8" s="20">
        <v>171.4</v>
      </c>
      <c r="BCL8" s="26">
        <v>166.5</v>
      </c>
      <c r="BCM8" s="26">
        <v>165.4</v>
      </c>
      <c r="BCN8" s="26">
        <v>164.4</v>
      </c>
      <c r="BCO8" s="26">
        <v>164.4</v>
      </c>
      <c r="BCP8" s="21">
        <v>178.8</v>
      </c>
      <c r="BCQ8" s="20">
        <v>172.3</v>
      </c>
      <c r="BCR8" s="26">
        <v>163.80000000000001</v>
      </c>
      <c r="BCS8" s="26">
        <v>164.5</v>
      </c>
      <c r="BCT8" s="26">
        <v>173</v>
      </c>
      <c r="BCU8" s="26">
        <v>164.5</v>
      </c>
      <c r="BCV8" s="26">
        <v>164.9</v>
      </c>
      <c r="BCW8" s="26">
        <v>166</v>
      </c>
      <c r="BCX8" s="1">
        <v>166.1</v>
      </c>
      <c r="BCY8" s="26">
        <v>165.8</v>
      </c>
      <c r="BCZ8" s="26">
        <v>164</v>
      </c>
      <c r="BDA8" s="22">
        <v>165.1</v>
      </c>
      <c r="BDB8" s="22">
        <v>165.1</v>
      </c>
      <c r="BDC8" s="20">
        <v>178</v>
      </c>
      <c r="BDD8" s="21">
        <v>176.5</v>
      </c>
      <c r="BDE8" s="20">
        <v>177.1</v>
      </c>
      <c r="BDF8" s="20">
        <v>177.4</v>
      </c>
      <c r="BDG8" s="21">
        <v>179.8</v>
      </c>
      <c r="BDH8" s="25">
        <v>172.9</v>
      </c>
      <c r="BDI8" s="25">
        <v>172.2</v>
      </c>
      <c r="BDJ8" s="20">
        <v>179.4</v>
      </c>
      <c r="BDK8" s="25">
        <v>173.2</v>
      </c>
      <c r="BDL8" s="25">
        <v>173</v>
      </c>
      <c r="BDM8" s="26">
        <v>172.4</v>
      </c>
      <c r="BDN8" s="25">
        <v>173.2</v>
      </c>
      <c r="BDO8" s="26">
        <v>165.1</v>
      </c>
      <c r="BDP8" s="26">
        <v>173</v>
      </c>
      <c r="BDQ8" s="26">
        <v>173</v>
      </c>
      <c r="BDR8" s="26">
        <v>172.5</v>
      </c>
      <c r="BDS8" s="26">
        <v>165.4</v>
      </c>
      <c r="BDT8" s="26">
        <v>166.3</v>
      </c>
      <c r="BDU8" s="26">
        <v>168</v>
      </c>
      <c r="BDV8" s="26">
        <v>168</v>
      </c>
      <c r="BDW8" s="1">
        <v>169.6</v>
      </c>
      <c r="BDX8" s="20">
        <v>174.6</v>
      </c>
      <c r="BDY8" s="26">
        <v>175.2</v>
      </c>
      <c r="BDZ8" s="26">
        <v>168.2</v>
      </c>
      <c r="BEA8" s="22">
        <v>167.5</v>
      </c>
      <c r="BEB8" s="22">
        <v>167.5</v>
      </c>
      <c r="BEC8" s="26">
        <v>173.5</v>
      </c>
      <c r="BED8" s="26">
        <v>176.7</v>
      </c>
      <c r="BEE8" s="26">
        <v>174.1</v>
      </c>
      <c r="BEF8" s="26">
        <v>175.9</v>
      </c>
      <c r="BEG8" s="26">
        <v>175.3</v>
      </c>
    </row>
    <row r="9" spans="1:1489" x14ac:dyDescent="0.25">
      <c r="A9" s="4">
        <v>0.5</v>
      </c>
      <c r="B9" s="20">
        <v>184.7</v>
      </c>
      <c r="C9" s="20">
        <v>183.9</v>
      </c>
      <c r="D9" s="20">
        <v>184.9</v>
      </c>
      <c r="E9" s="1">
        <v>182.2</v>
      </c>
      <c r="F9" s="1">
        <v>182.9</v>
      </c>
      <c r="G9" s="21">
        <v>193.8</v>
      </c>
      <c r="H9" s="21">
        <v>193.5</v>
      </c>
      <c r="I9" s="20">
        <v>184.9</v>
      </c>
      <c r="J9" s="26">
        <v>182.2</v>
      </c>
      <c r="K9" s="20">
        <v>182.6</v>
      </c>
      <c r="L9" s="20">
        <v>185.1</v>
      </c>
      <c r="M9" s="26">
        <v>182.2</v>
      </c>
      <c r="N9" s="26">
        <v>181.8</v>
      </c>
      <c r="O9" s="20">
        <v>182.9</v>
      </c>
      <c r="P9" s="26">
        <v>185.6</v>
      </c>
      <c r="Q9" s="25">
        <v>188.2</v>
      </c>
      <c r="R9" s="26">
        <v>183.2</v>
      </c>
      <c r="S9" s="25">
        <v>187.5</v>
      </c>
      <c r="T9" s="25">
        <v>188</v>
      </c>
      <c r="U9" s="25">
        <v>187.8</v>
      </c>
      <c r="V9" s="26">
        <v>183.4</v>
      </c>
      <c r="W9" s="26">
        <v>183.4</v>
      </c>
      <c r="X9" s="26">
        <v>185.1</v>
      </c>
      <c r="Y9" s="25">
        <v>194</v>
      </c>
      <c r="Z9" s="20">
        <v>184.6</v>
      </c>
      <c r="AA9" s="26">
        <v>185.2</v>
      </c>
      <c r="AB9" s="1">
        <v>183.1</v>
      </c>
      <c r="AC9" s="25">
        <v>187.8</v>
      </c>
      <c r="AD9" s="25">
        <v>188.5</v>
      </c>
      <c r="AE9" s="20">
        <v>184.2</v>
      </c>
      <c r="AF9" s="25">
        <v>184.5</v>
      </c>
      <c r="AG9" s="26">
        <v>186.4</v>
      </c>
      <c r="AH9" s="20">
        <v>186</v>
      </c>
      <c r="AI9" s="1">
        <v>185.9</v>
      </c>
      <c r="AJ9" s="21">
        <v>193.7</v>
      </c>
      <c r="AK9" s="25">
        <v>185.7</v>
      </c>
      <c r="AL9" s="25">
        <v>185.2</v>
      </c>
      <c r="AM9" s="25">
        <v>185.5</v>
      </c>
      <c r="AN9" s="25">
        <v>185.5</v>
      </c>
      <c r="AO9" s="25">
        <v>184.6</v>
      </c>
      <c r="AP9" s="20">
        <v>185.8</v>
      </c>
      <c r="AQ9" s="26">
        <v>187.8</v>
      </c>
      <c r="AR9" s="26">
        <v>187.9</v>
      </c>
      <c r="AS9" s="25">
        <v>186.3</v>
      </c>
      <c r="AT9" s="20">
        <v>185</v>
      </c>
      <c r="AU9" s="26">
        <v>187.8</v>
      </c>
      <c r="AV9" s="26">
        <v>188</v>
      </c>
      <c r="AW9" s="20">
        <v>185.4</v>
      </c>
      <c r="AX9" s="20">
        <v>184.7</v>
      </c>
      <c r="AY9" s="1">
        <v>193.7</v>
      </c>
      <c r="AZ9" s="1">
        <v>192.3</v>
      </c>
      <c r="BA9" s="1">
        <v>184.8</v>
      </c>
      <c r="BB9" s="1">
        <v>185.9</v>
      </c>
      <c r="BC9" s="1">
        <v>186.1</v>
      </c>
      <c r="BD9" s="1">
        <v>185.1</v>
      </c>
      <c r="BE9" s="25">
        <v>187.6</v>
      </c>
      <c r="BF9" s="25">
        <v>196.1</v>
      </c>
      <c r="BG9" s="25">
        <v>185.1</v>
      </c>
      <c r="BH9" s="20">
        <v>185.1</v>
      </c>
      <c r="BI9" s="1">
        <v>184.8</v>
      </c>
      <c r="BJ9" s="25">
        <v>187.5</v>
      </c>
      <c r="BK9" s="25">
        <v>185.1</v>
      </c>
      <c r="BL9" s="25">
        <v>195.5</v>
      </c>
      <c r="BM9" s="25">
        <v>185.2</v>
      </c>
      <c r="BN9" s="1">
        <v>185.2</v>
      </c>
      <c r="BO9" s="1">
        <v>186.1</v>
      </c>
      <c r="BP9" s="1">
        <v>193.3</v>
      </c>
      <c r="BQ9" s="26">
        <v>187.8</v>
      </c>
      <c r="BR9" s="26">
        <v>185.3</v>
      </c>
      <c r="BS9" s="25">
        <v>188.4</v>
      </c>
      <c r="BT9" s="25">
        <v>193.2</v>
      </c>
      <c r="BU9" s="25">
        <v>195.7</v>
      </c>
      <c r="BV9" s="1">
        <v>185.4</v>
      </c>
      <c r="BW9" s="1">
        <v>186</v>
      </c>
      <c r="BX9" s="1">
        <v>193.9</v>
      </c>
      <c r="BY9" s="1">
        <v>193.4</v>
      </c>
      <c r="BZ9" s="25">
        <v>196.3</v>
      </c>
      <c r="CA9" s="25">
        <v>196.8</v>
      </c>
      <c r="CB9" s="25">
        <v>196.5</v>
      </c>
      <c r="CC9" s="25">
        <v>196.7</v>
      </c>
      <c r="CD9" s="25">
        <v>196</v>
      </c>
      <c r="CE9" s="1">
        <v>186.3</v>
      </c>
      <c r="CF9" s="1">
        <v>187</v>
      </c>
      <c r="CG9" s="1">
        <v>187</v>
      </c>
      <c r="CH9" s="1">
        <v>187.6</v>
      </c>
      <c r="CI9" s="1">
        <v>187.7</v>
      </c>
      <c r="CJ9" s="1">
        <v>187.5</v>
      </c>
      <c r="CK9" s="1">
        <v>187.5</v>
      </c>
      <c r="CL9" s="1">
        <v>187.7</v>
      </c>
      <c r="CM9" s="1">
        <v>185.6</v>
      </c>
      <c r="CN9" s="1">
        <v>187.9</v>
      </c>
      <c r="CO9" s="1">
        <v>187.4</v>
      </c>
      <c r="CP9" s="25">
        <v>195.7</v>
      </c>
      <c r="CQ9" s="25">
        <v>196</v>
      </c>
      <c r="CR9" s="1">
        <v>187</v>
      </c>
      <c r="CS9" s="1">
        <v>186.8</v>
      </c>
      <c r="CT9" s="1">
        <v>187</v>
      </c>
      <c r="CU9" s="1">
        <v>187.2</v>
      </c>
      <c r="CV9" s="1">
        <v>187.8</v>
      </c>
      <c r="CW9" s="1">
        <v>187.2</v>
      </c>
      <c r="CX9" s="1">
        <v>186.2</v>
      </c>
      <c r="CY9" s="1">
        <v>186.8</v>
      </c>
      <c r="CZ9" s="26">
        <v>188</v>
      </c>
      <c r="DA9" s="1">
        <v>187</v>
      </c>
      <c r="DB9" s="1">
        <v>186.2</v>
      </c>
      <c r="DC9" s="1">
        <v>186.3</v>
      </c>
      <c r="DD9" s="26">
        <v>187.8</v>
      </c>
      <c r="DE9" s="25">
        <v>184.8</v>
      </c>
      <c r="DF9" s="25">
        <v>196.2</v>
      </c>
      <c r="DG9" s="25">
        <v>195.7</v>
      </c>
      <c r="DH9" s="20">
        <v>186.9</v>
      </c>
      <c r="DI9" s="1">
        <v>187.2</v>
      </c>
      <c r="DJ9" s="26">
        <v>188</v>
      </c>
      <c r="DK9" s="26">
        <v>188.4</v>
      </c>
      <c r="DL9" s="25">
        <v>185.7</v>
      </c>
      <c r="DM9" s="25">
        <v>185.5</v>
      </c>
      <c r="DN9" s="1">
        <v>187.3</v>
      </c>
      <c r="DO9" s="1">
        <v>186.6</v>
      </c>
      <c r="DP9" s="1">
        <v>186.3</v>
      </c>
      <c r="DQ9" s="1">
        <v>188</v>
      </c>
      <c r="DR9" s="1">
        <v>186.4</v>
      </c>
      <c r="DS9" s="1">
        <v>186.8</v>
      </c>
      <c r="DT9" s="1">
        <v>186.8</v>
      </c>
      <c r="DU9" s="1">
        <v>187</v>
      </c>
      <c r="DV9" s="26">
        <v>188.4</v>
      </c>
      <c r="DW9" s="26">
        <v>188.3</v>
      </c>
      <c r="DX9" s="26">
        <v>188.4</v>
      </c>
      <c r="DY9" s="1">
        <v>186.4</v>
      </c>
      <c r="DZ9" s="1">
        <v>186.3</v>
      </c>
      <c r="EA9" s="1">
        <v>187.8</v>
      </c>
      <c r="EB9" s="1">
        <v>187.2</v>
      </c>
      <c r="EC9" s="26">
        <v>188.6</v>
      </c>
      <c r="ED9" s="26">
        <v>188</v>
      </c>
      <c r="EE9" s="25">
        <v>196.5</v>
      </c>
      <c r="EF9" s="25">
        <v>194.6</v>
      </c>
      <c r="EG9" s="1">
        <v>193.2</v>
      </c>
      <c r="EH9" s="1">
        <v>189.9</v>
      </c>
      <c r="EI9" s="1">
        <v>186.7</v>
      </c>
      <c r="EJ9" s="25">
        <v>185.6</v>
      </c>
      <c r="EK9" s="1">
        <v>197.4</v>
      </c>
      <c r="EL9" s="25">
        <v>197.2</v>
      </c>
      <c r="EM9" s="25">
        <v>196.3</v>
      </c>
      <c r="EN9" s="1">
        <v>192</v>
      </c>
      <c r="EO9" s="1">
        <v>186.8</v>
      </c>
      <c r="EP9" s="1">
        <v>187.8</v>
      </c>
      <c r="EQ9" s="1">
        <v>193.2</v>
      </c>
      <c r="ER9" s="1">
        <v>192.9</v>
      </c>
      <c r="ES9" s="25">
        <v>194</v>
      </c>
      <c r="ET9" s="1">
        <v>193.6</v>
      </c>
      <c r="EU9" s="1">
        <v>193.8</v>
      </c>
      <c r="EV9" s="1">
        <v>192.8</v>
      </c>
      <c r="EW9" s="1">
        <v>192.5</v>
      </c>
      <c r="EX9" s="1">
        <v>192.7</v>
      </c>
      <c r="EY9" s="1">
        <v>192.7</v>
      </c>
      <c r="EZ9" s="26">
        <v>188.6</v>
      </c>
      <c r="FA9" s="25">
        <v>185.1</v>
      </c>
      <c r="FB9" s="20">
        <v>188.4</v>
      </c>
      <c r="FC9" s="20">
        <v>187.6</v>
      </c>
      <c r="FD9" s="1">
        <v>193.7</v>
      </c>
      <c r="FE9" s="1">
        <v>192</v>
      </c>
      <c r="FF9" s="1">
        <v>192.4</v>
      </c>
      <c r="FG9" s="1">
        <v>192.9</v>
      </c>
      <c r="FH9" s="1">
        <v>192.6</v>
      </c>
      <c r="FI9" s="1">
        <v>187.5</v>
      </c>
      <c r="FJ9" s="26">
        <v>189.1</v>
      </c>
      <c r="FK9" s="20">
        <v>187.6</v>
      </c>
      <c r="FL9" s="1">
        <v>188.4</v>
      </c>
      <c r="FM9" s="26">
        <v>189.1</v>
      </c>
      <c r="FN9" s="25">
        <v>196</v>
      </c>
      <c r="FO9" s="1">
        <v>185.6</v>
      </c>
      <c r="FP9" s="20">
        <v>189.1</v>
      </c>
      <c r="FQ9" s="20">
        <v>194.2</v>
      </c>
      <c r="FR9" s="1">
        <v>185.4</v>
      </c>
      <c r="FS9" s="20">
        <v>193.4</v>
      </c>
      <c r="FT9" s="20">
        <v>192.7</v>
      </c>
      <c r="FU9" s="1">
        <v>185.4</v>
      </c>
      <c r="FV9" s="1">
        <v>185.5</v>
      </c>
      <c r="FW9" s="1">
        <v>184.8</v>
      </c>
      <c r="FX9" s="20">
        <v>191.6</v>
      </c>
      <c r="FY9" s="20">
        <v>192</v>
      </c>
      <c r="FZ9" s="20">
        <v>193.4</v>
      </c>
      <c r="GA9" s="1">
        <v>192.4</v>
      </c>
      <c r="GB9" s="1">
        <v>189.2</v>
      </c>
      <c r="GC9" s="1">
        <v>188.9</v>
      </c>
      <c r="GD9" s="1">
        <v>189.5</v>
      </c>
      <c r="GE9" s="1">
        <v>189.3</v>
      </c>
      <c r="GF9" s="1">
        <v>189.2</v>
      </c>
      <c r="GG9" s="1">
        <v>185.4</v>
      </c>
      <c r="GH9" s="1">
        <v>191.8</v>
      </c>
      <c r="GI9" s="1">
        <v>189.1</v>
      </c>
      <c r="GJ9" s="1">
        <v>188.9</v>
      </c>
      <c r="GK9" s="1">
        <v>189.6</v>
      </c>
      <c r="GL9" s="1">
        <v>189.4</v>
      </c>
      <c r="GM9" s="1">
        <v>189.2</v>
      </c>
      <c r="GN9" s="1">
        <v>189.5</v>
      </c>
      <c r="GO9" s="1">
        <v>189.5</v>
      </c>
      <c r="GP9" s="1">
        <v>189.5</v>
      </c>
      <c r="GQ9" s="1">
        <v>189.4</v>
      </c>
      <c r="GR9" s="1">
        <v>189.6</v>
      </c>
      <c r="GS9" s="25">
        <v>196.1</v>
      </c>
      <c r="GT9" s="25">
        <v>195.8</v>
      </c>
      <c r="GU9" s="1">
        <v>189.5</v>
      </c>
      <c r="GV9" s="1">
        <v>189.6</v>
      </c>
      <c r="GW9" s="1">
        <v>192.7</v>
      </c>
      <c r="GX9" s="25">
        <v>195.7</v>
      </c>
      <c r="GY9" s="25">
        <v>195.8</v>
      </c>
      <c r="GZ9" s="25">
        <v>196.1</v>
      </c>
      <c r="HA9" s="25">
        <v>195.7</v>
      </c>
      <c r="HB9" s="20">
        <v>188.9</v>
      </c>
      <c r="HC9" s="25">
        <v>196.2</v>
      </c>
      <c r="HD9" s="25">
        <v>195.9</v>
      </c>
      <c r="HE9" s="20">
        <v>192.3</v>
      </c>
      <c r="HF9" s="20">
        <v>193</v>
      </c>
      <c r="HG9" s="25">
        <v>195.3</v>
      </c>
      <c r="HH9" s="25">
        <v>196.7</v>
      </c>
      <c r="HI9" s="1">
        <v>189.7</v>
      </c>
      <c r="HJ9" s="1">
        <v>189.7</v>
      </c>
      <c r="HK9" s="1">
        <v>190</v>
      </c>
      <c r="HL9" s="1">
        <v>188.8</v>
      </c>
      <c r="HM9" s="26">
        <v>195.2</v>
      </c>
      <c r="HN9" s="1">
        <v>193.9</v>
      </c>
      <c r="HO9" s="1">
        <v>195.8</v>
      </c>
      <c r="HP9" s="25">
        <v>192.1</v>
      </c>
      <c r="HQ9" s="25">
        <v>196</v>
      </c>
      <c r="HR9" s="25">
        <v>197.1</v>
      </c>
      <c r="HS9" s="1">
        <v>186.1</v>
      </c>
      <c r="HT9" s="1">
        <v>191.4</v>
      </c>
      <c r="HU9" s="1">
        <v>192.3</v>
      </c>
      <c r="HV9" s="1">
        <v>192.2</v>
      </c>
      <c r="HW9" s="1">
        <v>189.7</v>
      </c>
      <c r="HX9" s="1">
        <v>189.6</v>
      </c>
      <c r="HY9" s="1">
        <v>189.1</v>
      </c>
      <c r="HZ9" s="1">
        <v>185.9</v>
      </c>
      <c r="IA9" s="20">
        <v>195.4</v>
      </c>
      <c r="IB9" s="20">
        <v>194.6</v>
      </c>
      <c r="IC9" s="1">
        <v>188.8</v>
      </c>
      <c r="ID9" s="1">
        <v>189.5</v>
      </c>
      <c r="IE9" s="1">
        <v>189.9</v>
      </c>
      <c r="IF9" s="1">
        <v>191.3</v>
      </c>
      <c r="IG9" s="1">
        <v>191.5</v>
      </c>
      <c r="IH9" s="1">
        <v>192</v>
      </c>
      <c r="II9" s="1">
        <v>191.9</v>
      </c>
      <c r="IJ9" s="25">
        <v>197.3</v>
      </c>
      <c r="IK9" s="25">
        <v>193.6</v>
      </c>
      <c r="IL9" s="25">
        <v>196.2</v>
      </c>
      <c r="IM9" s="1">
        <v>189.7</v>
      </c>
      <c r="IN9" s="1">
        <v>191.5</v>
      </c>
      <c r="IO9" s="1">
        <v>191.7</v>
      </c>
      <c r="IP9" s="1">
        <v>193</v>
      </c>
      <c r="IQ9" s="1">
        <v>192.2</v>
      </c>
      <c r="IR9" s="1">
        <v>193</v>
      </c>
      <c r="IS9" s="1">
        <v>192.1</v>
      </c>
      <c r="IT9" s="1">
        <v>192</v>
      </c>
      <c r="IU9" s="1">
        <v>192.1</v>
      </c>
      <c r="IV9" s="1">
        <v>192.5</v>
      </c>
      <c r="IW9" s="1">
        <v>192.3</v>
      </c>
      <c r="IX9" s="1">
        <v>192.2</v>
      </c>
      <c r="IY9" s="26">
        <v>194.7</v>
      </c>
      <c r="IZ9" s="25">
        <v>196.5</v>
      </c>
      <c r="JA9" s="25">
        <v>198.3</v>
      </c>
      <c r="JB9" s="1">
        <v>189.7</v>
      </c>
      <c r="JC9" s="1">
        <v>189.8</v>
      </c>
      <c r="JD9" s="25">
        <v>197</v>
      </c>
      <c r="JE9" s="25">
        <v>195.8</v>
      </c>
      <c r="JF9" s="25">
        <v>197.1</v>
      </c>
      <c r="JG9" s="1">
        <v>192.4</v>
      </c>
      <c r="JH9" s="1">
        <v>189.7</v>
      </c>
      <c r="JI9" s="1">
        <v>189.9</v>
      </c>
      <c r="JJ9" s="26">
        <v>189.8</v>
      </c>
      <c r="JK9" s="25">
        <v>196.5</v>
      </c>
      <c r="JL9" s="25">
        <v>196</v>
      </c>
      <c r="JM9" s="1">
        <v>189.8</v>
      </c>
      <c r="JN9" s="26">
        <v>184.7</v>
      </c>
      <c r="JO9" s="26">
        <v>184.6</v>
      </c>
      <c r="JP9" s="26">
        <v>190</v>
      </c>
      <c r="JQ9" s="25">
        <v>197.7</v>
      </c>
      <c r="JR9" s="25">
        <v>197.8</v>
      </c>
      <c r="JS9" s="25">
        <v>198.3</v>
      </c>
      <c r="JT9" s="25">
        <v>195.4</v>
      </c>
      <c r="JU9" s="25">
        <v>195.7</v>
      </c>
      <c r="JV9" s="20">
        <v>195.4</v>
      </c>
      <c r="JW9" s="1">
        <v>191.2</v>
      </c>
      <c r="JX9" s="1">
        <v>190.9</v>
      </c>
      <c r="JY9" s="1">
        <v>188.5</v>
      </c>
      <c r="JZ9" s="26">
        <v>192.3</v>
      </c>
      <c r="KA9" s="25">
        <v>197.9</v>
      </c>
      <c r="KB9" s="25">
        <v>194.8</v>
      </c>
      <c r="KC9" s="25">
        <v>195.3</v>
      </c>
      <c r="KD9" s="25">
        <v>196.8</v>
      </c>
      <c r="KE9" s="1">
        <v>192.3</v>
      </c>
      <c r="KF9" s="1">
        <v>192</v>
      </c>
      <c r="KG9" s="1">
        <v>191.7</v>
      </c>
      <c r="KH9" s="1">
        <v>190.4</v>
      </c>
      <c r="KI9" s="1">
        <v>193</v>
      </c>
      <c r="KJ9" s="26">
        <v>189.8</v>
      </c>
      <c r="KK9" s="25">
        <v>191.9</v>
      </c>
      <c r="KL9" s="25">
        <v>199.6</v>
      </c>
      <c r="KM9" s="25">
        <v>190</v>
      </c>
      <c r="KN9" s="25">
        <v>195.3</v>
      </c>
      <c r="KO9" s="25">
        <v>195</v>
      </c>
      <c r="KP9" s="25">
        <v>194.6</v>
      </c>
      <c r="KQ9" s="25">
        <v>198</v>
      </c>
      <c r="KR9" s="20">
        <v>194.8</v>
      </c>
      <c r="KS9" s="1">
        <v>189</v>
      </c>
      <c r="KT9" s="1">
        <v>190.4</v>
      </c>
      <c r="KU9" s="1">
        <v>190.3</v>
      </c>
      <c r="KV9" s="26">
        <v>191.1</v>
      </c>
      <c r="KW9" s="1">
        <v>197.2</v>
      </c>
      <c r="KX9" s="25">
        <v>190.7</v>
      </c>
      <c r="KY9" s="25">
        <v>200</v>
      </c>
      <c r="KZ9" s="1">
        <v>190.3</v>
      </c>
      <c r="LA9" s="25">
        <v>189.7</v>
      </c>
      <c r="LB9" s="25">
        <v>196.5</v>
      </c>
      <c r="LC9" s="25">
        <v>199.4</v>
      </c>
      <c r="LD9" s="1">
        <v>187.2</v>
      </c>
      <c r="LE9" s="20">
        <v>194.1</v>
      </c>
      <c r="LF9" s="20">
        <v>198.4</v>
      </c>
      <c r="LG9" s="1">
        <v>192.2</v>
      </c>
      <c r="LH9" s="1">
        <v>197.8</v>
      </c>
      <c r="LI9" s="25">
        <v>200.5</v>
      </c>
      <c r="LJ9" s="25">
        <v>191</v>
      </c>
      <c r="LK9" s="25">
        <v>198.4</v>
      </c>
      <c r="LL9" s="1">
        <v>186.2</v>
      </c>
      <c r="LM9" s="1">
        <v>191.9</v>
      </c>
      <c r="LN9" s="1">
        <v>192.9</v>
      </c>
      <c r="LO9" s="1">
        <v>192.6</v>
      </c>
      <c r="LP9" s="1">
        <v>192.2</v>
      </c>
      <c r="LQ9" s="1">
        <v>192.8</v>
      </c>
      <c r="LR9" s="1">
        <v>189.6</v>
      </c>
      <c r="LS9" s="1">
        <v>199.1</v>
      </c>
      <c r="LT9" s="1">
        <v>190.3</v>
      </c>
      <c r="LU9" s="20">
        <v>198.2</v>
      </c>
      <c r="LV9" s="20">
        <v>196.6</v>
      </c>
      <c r="LW9" s="1">
        <v>192.5</v>
      </c>
      <c r="LX9" s="1">
        <v>192.7</v>
      </c>
      <c r="LY9" s="1">
        <v>192.7</v>
      </c>
      <c r="LZ9" s="1">
        <v>192.2</v>
      </c>
      <c r="MA9" s="1">
        <v>192.3</v>
      </c>
      <c r="MB9" s="26">
        <v>192.2</v>
      </c>
      <c r="MC9" s="25">
        <v>197.5</v>
      </c>
      <c r="MD9" s="25">
        <v>198.3</v>
      </c>
      <c r="ME9" s="26">
        <v>184</v>
      </c>
      <c r="MF9" s="26">
        <v>193.3</v>
      </c>
      <c r="MG9" s="25">
        <v>198.6</v>
      </c>
      <c r="MH9" s="25">
        <v>198</v>
      </c>
      <c r="MI9" s="1">
        <v>192.4</v>
      </c>
      <c r="MJ9" s="1">
        <v>191.5</v>
      </c>
      <c r="MK9" s="26">
        <v>193.7</v>
      </c>
      <c r="ML9" s="26">
        <v>193.8</v>
      </c>
      <c r="MM9" s="26">
        <v>193.5</v>
      </c>
      <c r="MN9" s="26">
        <v>194.1</v>
      </c>
      <c r="MO9" s="26">
        <v>193.6</v>
      </c>
      <c r="MP9" s="26">
        <v>194.1</v>
      </c>
      <c r="MQ9" s="25">
        <v>196.9</v>
      </c>
      <c r="MR9" s="25">
        <v>197.7</v>
      </c>
      <c r="MS9" s="25">
        <v>200.8</v>
      </c>
      <c r="MT9" s="25">
        <v>198.3</v>
      </c>
      <c r="MU9" s="20">
        <v>192.3</v>
      </c>
      <c r="MV9" s="1">
        <v>189.1</v>
      </c>
      <c r="MW9" s="1">
        <v>190</v>
      </c>
      <c r="MX9" s="1">
        <v>194.1</v>
      </c>
      <c r="MY9" s="1">
        <v>192.5</v>
      </c>
      <c r="MZ9" s="1">
        <v>192.1</v>
      </c>
      <c r="NA9" s="26">
        <v>184.2</v>
      </c>
      <c r="NB9" s="26">
        <v>185.3</v>
      </c>
      <c r="NC9" s="26">
        <v>192.9</v>
      </c>
      <c r="ND9" s="26">
        <v>194.2</v>
      </c>
      <c r="NE9" s="25">
        <v>190.8</v>
      </c>
      <c r="NF9" s="1">
        <v>194.4</v>
      </c>
      <c r="NG9" s="1">
        <v>193.3</v>
      </c>
      <c r="NH9" s="26">
        <v>194.5</v>
      </c>
      <c r="NI9" s="25">
        <v>198.3</v>
      </c>
      <c r="NJ9" s="1">
        <v>193.6</v>
      </c>
      <c r="NK9" s="1">
        <v>193.4</v>
      </c>
      <c r="NL9" s="1">
        <v>194.1</v>
      </c>
      <c r="NM9" s="26">
        <v>195.1</v>
      </c>
      <c r="NN9" s="26">
        <v>193.8</v>
      </c>
      <c r="NO9" s="25">
        <v>201.7</v>
      </c>
      <c r="NP9" s="25">
        <v>192.3</v>
      </c>
      <c r="NQ9" s="25">
        <v>197.7</v>
      </c>
      <c r="NR9" s="20">
        <v>190.6</v>
      </c>
      <c r="NS9" s="20">
        <v>193.7</v>
      </c>
      <c r="NT9" s="1">
        <v>193.6</v>
      </c>
      <c r="NU9" s="1">
        <v>192.3</v>
      </c>
      <c r="NV9" s="1">
        <v>191.7</v>
      </c>
      <c r="NW9" s="26">
        <v>194.6</v>
      </c>
      <c r="NX9" s="26">
        <v>194.5</v>
      </c>
      <c r="NY9" s="26">
        <v>193.7</v>
      </c>
      <c r="NZ9" s="26">
        <v>193.6</v>
      </c>
      <c r="OA9" s="26">
        <v>193.5</v>
      </c>
      <c r="OB9" s="26">
        <v>193.2</v>
      </c>
      <c r="OC9" s="26">
        <v>193.6</v>
      </c>
      <c r="OD9" s="26">
        <v>193.2</v>
      </c>
      <c r="OE9" s="26">
        <v>193.6</v>
      </c>
      <c r="OF9" s="21">
        <v>197.3</v>
      </c>
      <c r="OG9" s="1">
        <v>193.1</v>
      </c>
      <c r="OH9" s="1">
        <v>193.8</v>
      </c>
      <c r="OI9" s="1">
        <v>193.7</v>
      </c>
      <c r="OJ9" s="1">
        <v>193.7</v>
      </c>
      <c r="OK9" s="1">
        <v>193.9</v>
      </c>
      <c r="OL9" s="1">
        <v>193.9</v>
      </c>
      <c r="OM9" s="1">
        <v>194</v>
      </c>
      <c r="ON9" s="1">
        <v>193.8</v>
      </c>
      <c r="OO9" s="1">
        <v>193.2</v>
      </c>
      <c r="OP9" s="1">
        <v>193.4</v>
      </c>
      <c r="OQ9" s="1">
        <v>193.6</v>
      </c>
      <c r="OR9" s="1">
        <v>192.1</v>
      </c>
      <c r="OS9" s="1">
        <v>193.7</v>
      </c>
      <c r="OT9" s="26">
        <v>184.9</v>
      </c>
      <c r="OU9" s="26">
        <v>193.2</v>
      </c>
      <c r="OV9" s="26">
        <v>193.2</v>
      </c>
      <c r="OW9" s="26">
        <v>192.9</v>
      </c>
      <c r="OX9" s="25">
        <v>189.7</v>
      </c>
      <c r="OY9" s="25">
        <v>192.1</v>
      </c>
      <c r="OZ9" s="20">
        <v>195.1</v>
      </c>
      <c r="PA9" s="21">
        <v>191.3</v>
      </c>
      <c r="PB9" s="1">
        <v>191.9</v>
      </c>
      <c r="PC9" s="1">
        <v>192.5</v>
      </c>
      <c r="PD9" s="1">
        <v>191.4</v>
      </c>
      <c r="PE9" s="1">
        <v>191.7</v>
      </c>
      <c r="PF9" s="1">
        <v>192</v>
      </c>
      <c r="PG9" s="1">
        <v>193.4</v>
      </c>
      <c r="PH9" s="1">
        <v>192.5</v>
      </c>
      <c r="PI9" s="1">
        <v>192.7</v>
      </c>
      <c r="PJ9" s="1">
        <v>192.5</v>
      </c>
      <c r="PK9" s="1">
        <v>171.1</v>
      </c>
      <c r="PL9" s="1">
        <v>192.7</v>
      </c>
      <c r="PM9" s="26">
        <v>193.3</v>
      </c>
      <c r="PN9" s="26">
        <v>193.7</v>
      </c>
      <c r="PO9" s="26">
        <v>193.7</v>
      </c>
      <c r="PP9" s="26">
        <v>194.2</v>
      </c>
      <c r="PQ9" s="25">
        <v>192.1</v>
      </c>
      <c r="PR9" s="1">
        <v>200.1</v>
      </c>
      <c r="PS9" s="25">
        <v>199.7</v>
      </c>
      <c r="PT9" s="1">
        <v>186.5</v>
      </c>
      <c r="PU9" s="20">
        <v>194.7</v>
      </c>
      <c r="PV9" s="20">
        <v>194.6</v>
      </c>
      <c r="PW9" s="20">
        <v>198.3</v>
      </c>
      <c r="PX9" s="1">
        <v>192</v>
      </c>
      <c r="PY9" s="1">
        <v>191.9</v>
      </c>
      <c r="PZ9" s="1">
        <v>192.7</v>
      </c>
      <c r="QA9" s="1">
        <v>191.8</v>
      </c>
      <c r="QB9" s="1">
        <v>193.6</v>
      </c>
      <c r="QC9" s="1">
        <v>192.4</v>
      </c>
      <c r="QD9" s="26">
        <v>195.1</v>
      </c>
      <c r="QE9" s="25">
        <v>189.5</v>
      </c>
      <c r="QF9" s="25">
        <v>199.5</v>
      </c>
      <c r="QG9" s="25">
        <v>199.5</v>
      </c>
      <c r="QH9" s="25">
        <v>198.7</v>
      </c>
      <c r="QI9" s="1">
        <v>196</v>
      </c>
      <c r="QJ9" s="1">
        <v>193.9</v>
      </c>
      <c r="QK9" s="1">
        <v>194.3</v>
      </c>
      <c r="QL9" s="1">
        <v>192.8</v>
      </c>
      <c r="QM9" s="1">
        <v>193.5</v>
      </c>
      <c r="QN9" s="1">
        <v>193</v>
      </c>
      <c r="QO9" s="1">
        <v>193.1</v>
      </c>
      <c r="QP9" s="1">
        <v>191.6</v>
      </c>
      <c r="QQ9" s="26">
        <v>193.1</v>
      </c>
      <c r="QR9" s="25">
        <v>200.1</v>
      </c>
      <c r="QS9" s="25">
        <v>199.1</v>
      </c>
      <c r="QT9" s="25">
        <v>188.9</v>
      </c>
      <c r="QU9" s="20">
        <v>194.1</v>
      </c>
      <c r="QV9" s="1">
        <v>192.5</v>
      </c>
      <c r="QW9" s="1">
        <v>193.6</v>
      </c>
      <c r="QX9" s="1">
        <v>193.5</v>
      </c>
      <c r="QY9" s="1">
        <v>193.4</v>
      </c>
      <c r="QZ9" s="1">
        <v>193.3</v>
      </c>
      <c r="RA9" s="1">
        <v>191.9</v>
      </c>
      <c r="RB9" s="1">
        <v>193</v>
      </c>
      <c r="RC9" s="26">
        <v>191.5</v>
      </c>
      <c r="RD9" s="25">
        <v>189.6</v>
      </c>
      <c r="RE9" s="25">
        <v>200.4</v>
      </c>
      <c r="RF9" s="25">
        <v>190.3</v>
      </c>
      <c r="RG9" s="1">
        <v>194.7</v>
      </c>
      <c r="RH9" s="1">
        <v>194.8</v>
      </c>
      <c r="RI9" s="1">
        <v>194.3</v>
      </c>
      <c r="RJ9" s="1">
        <v>193.8</v>
      </c>
      <c r="RK9" s="1">
        <v>194.6</v>
      </c>
      <c r="RL9" s="1">
        <v>194.4</v>
      </c>
      <c r="RM9" s="1">
        <v>192</v>
      </c>
      <c r="RN9" s="1">
        <v>193.3</v>
      </c>
      <c r="RO9" s="1">
        <v>192.3</v>
      </c>
      <c r="RP9" s="1">
        <v>192.3</v>
      </c>
      <c r="RQ9" s="1">
        <v>194.1</v>
      </c>
      <c r="RR9" s="1">
        <v>193.6</v>
      </c>
      <c r="RS9" s="25">
        <v>189.4</v>
      </c>
      <c r="RT9" s="25">
        <v>189.2</v>
      </c>
      <c r="RU9" s="25">
        <v>200.1</v>
      </c>
      <c r="RV9" s="20">
        <v>194.6</v>
      </c>
      <c r="RW9" s="1">
        <v>194</v>
      </c>
      <c r="RX9" s="1">
        <v>193.8</v>
      </c>
      <c r="RY9" s="1">
        <v>194.4</v>
      </c>
      <c r="RZ9" s="1">
        <v>193.3</v>
      </c>
      <c r="SA9" s="1">
        <v>194.1</v>
      </c>
      <c r="SB9" s="1">
        <v>193.3</v>
      </c>
      <c r="SC9" s="1">
        <v>193.7</v>
      </c>
      <c r="SD9" s="1">
        <v>193.1</v>
      </c>
      <c r="SE9" s="1">
        <v>193.4</v>
      </c>
      <c r="SF9" s="1">
        <v>192.9</v>
      </c>
      <c r="SG9" s="1">
        <v>192.4</v>
      </c>
      <c r="SH9" s="1">
        <v>191.8</v>
      </c>
      <c r="SI9" s="25">
        <v>189.2</v>
      </c>
      <c r="SJ9" s="25">
        <v>201</v>
      </c>
      <c r="SK9" s="25">
        <v>189.9</v>
      </c>
      <c r="SL9" s="25">
        <v>189.1</v>
      </c>
      <c r="SM9" s="25">
        <v>189.3</v>
      </c>
      <c r="SN9" s="1">
        <v>186.9</v>
      </c>
      <c r="SO9" s="1">
        <v>193.4</v>
      </c>
      <c r="SP9" s="1">
        <v>192.6</v>
      </c>
      <c r="SQ9" s="1">
        <v>194.3</v>
      </c>
      <c r="SR9" s="26">
        <v>193</v>
      </c>
      <c r="SS9" s="25">
        <v>200.5</v>
      </c>
      <c r="ST9" s="25">
        <v>200.6</v>
      </c>
      <c r="SU9" s="25">
        <v>199.7</v>
      </c>
      <c r="SV9" s="20">
        <v>194.4</v>
      </c>
      <c r="SW9" s="1">
        <v>192</v>
      </c>
      <c r="SX9" s="1">
        <v>194</v>
      </c>
      <c r="SY9" s="1">
        <v>193</v>
      </c>
      <c r="SZ9" s="1">
        <v>194</v>
      </c>
      <c r="TA9" s="1">
        <v>196</v>
      </c>
      <c r="TB9" s="25">
        <v>200.9</v>
      </c>
      <c r="TC9" s="25">
        <v>202.4</v>
      </c>
      <c r="TD9" s="25">
        <v>200.1</v>
      </c>
      <c r="TE9" s="25">
        <v>200.3</v>
      </c>
      <c r="TF9" s="1">
        <v>195.7</v>
      </c>
      <c r="TG9" s="1">
        <v>192.1</v>
      </c>
      <c r="TH9" s="1">
        <v>193.7</v>
      </c>
      <c r="TI9" s="1">
        <v>195.4</v>
      </c>
      <c r="TJ9" s="1">
        <v>192.4</v>
      </c>
      <c r="TK9" s="1">
        <v>191.7</v>
      </c>
      <c r="TL9" s="1">
        <v>191.5</v>
      </c>
      <c r="TM9" s="1">
        <v>195</v>
      </c>
      <c r="TN9" s="1">
        <v>193.6</v>
      </c>
      <c r="TO9" s="1">
        <v>193.6</v>
      </c>
      <c r="TP9" s="1">
        <v>195.6</v>
      </c>
      <c r="TQ9" s="26">
        <v>190.2</v>
      </c>
      <c r="TR9" s="26">
        <v>192</v>
      </c>
      <c r="TS9" s="25">
        <v>189.4</v>
      </c>
      <c r="TT9" s="20">
        <v>197</v>
      </c>
      <c r="TU9" s="1">
        <v>195.1</v>
      </c>
      <c r="TV9" s="1">
        <v>194</v>
      </c>
      <c r="TW9" s="1">
        <v>188.3</v>
      </c>
      <c r="TX9" s="1">
        <v>193.1</v>
      </c>
      <c r="TY9" s="1">
        <v>194</v>
      </c>
      <c r="TZ9" s="1">
        <v>195.3</v>
      </c>
      <c r="UA9" s="1">
        <v>192.5</v>
      </c>
      <c r="UB9" s="26">
        <v>193</v>
      </c>
      <c r="UC9" s="25">
        <v>198.7</v>
      </c>
      <c r="UD9" s="25">
        <v>200.9</v>
      </c>
      <c r="UE9" s="25">
        <v>202.5</v>
      </c>
      <c r="UF9" s="25">
        <v>200.7</v>
      </c>
      <c r="UG9" s="25">
        <v>200.3</v>
      </c>
      <c r="UH9" s="1">
        <v>193.7</v>
      </c>
      <c r="UI9" s="1">
        <v>188.7</v>
      </c>
      <c r="UJ9" s="1">
        <v>191</v>
      </c>
      <c r="UK9" s="20">
        <v>193.5</v>
      </c>
      <c r="UL9" s="1">
        <v>188.5</v>
      </c>
      <c r="UM9" s="1">
        <v>194.4</v>
      </c>
      <c r="UN9" s="1">
        <v>194.3</v>
      </c>
      <c r="UO9" s="26">
        <v>195.8</v>
      </c>
      <c r="UP9" s="25">
        <v>193.3</v>
      </c>
      <c r="UQ9" s="1">
        <v>201.5</v>
      </c>
      <c r="UR9" s="1">
        <v>201.5</v>
      </c>
      <c r="US9" s="25">
        <v>198.7</v>
      </c>
      <c r="UT9" s="25">
        <v>200.7</v>
      </c>
      <c r="UU9" s="1">
        <v>193.4</v>
      </c>
      <c r="UV9" s="1">
        <v>193.7</v>
      </c>
      <c r="UW9" s="1">
        <v>188.2</v>
      </c>
      <c r="UX9" s="1">
        <v>193.7</v>
      </c>
      <c r="UY9" s="1">
        <v>193.7</v>
      </c>
      <c r="UZ9" s="26">
        <v>193.4</v>
      </c>
      <c r="VA9" s="25">
        <v>195.8</v>
      </c>
      <c r="VB9" s="25">
        <v>198.2</v>
      </c>
      <c r="VC9" s="25">
        <v>198.8</v>
      </c>
      <c r="VD9" s="25">
        <v>201.8</v>
      </c>
      <c r="VE9" s="25">
        <v>201.8</v>
      </c>
      <c r="VF9" s="1">
        <v>194.2</v>
      </c>
      <c r="VG9" s="1">
        <v>193.5</v>
      </c>
      <c r="VH9" s="1">
        <v>188.5</v>
      </c>
      <c r="VI9" s="1">
        <v>194.6</v>
      </c>
      <c r="VJ9" s="26">
        <v>194.2</v>
      </c>
      <c r="VK9" s="26">
        <v>193</v>
      </c>
      <c r="VL9" s="26">
        <v>193.5</v>
      </c>
      <c r="VM9" s="26">
        <v>193.4</v>
      </c>
      <c r="VN9" s="26">
        <v>193.7</v>
      </c>
      <c r="VO9" s="26">
        <v>193.6</v>
      </c>
      <c r="VP9" s="26">
        <v>193.8</v>
      </c>
      <c r="VQ9" s="25">
        <v>200</v>
      </c>
      <c r="VR9" s="1">
        <v>194</v>
      </c>
      <c r="VS9" s="1">
        <v>192.5</v>
      </c>
      <c r="VT9" s="1">
        <v>193.9</v>
      </c>
      <c r="VU9" s="1">
        <v>194.7</v>
      </c>
      <c r="VV9" s="26">
        <v>193.3</v>
      </c>
      <c r="VW9" s="26">
        <v>193.2</v>
      </c>
      <c r="VX9" s="26">
        <v>193.5</v>
      </c>
      <c r="VY9" s="26">
        <v>193.5</v>
      </c>
      <c r="VZ9" s="26">
        <v>193.6</v>
      </c>
      <c r="WA9" s="26">
        <v>193.6</v>
      </c>
      <c r="WB9" s="26">
        <v>193.2</v>
      </c>
      <c r="WC9" s="25">
        <v>192.1</v>
      </c>
      <c r="WD9" s="25">
        <v>198.6</v>
      </c>
      <c r="WE9" s="25">
        <v>200</v>
      </c>
      <c r="WF9" s="20">
        <v>196</v>
      </c>
      <c r="WG9" s="1">
        <v>194.7</v>
      </c>
      <c r="WH9" s="1">
        <v>191.9</v>
      </c>
      <c r="WI9" s="26">
        <v>194.1</v>
      </c>
      <c r="WJ9" s="25">
        <v>189.7</v>
      </c>
      <c r="WK9" s="25">
        <v>199</v>
      </c>
      <c r="WL9" s="25">
        <v>202.4</v>
      </c>
      <c r="WM9" s="1">
        <v>186.4</v>
      </c>
      <c r="WN9" s="1">
        <v>187</v>
      </c>
      <c r="WO9" s="20">
        <v>197.6</v>
      </c>
      <c r="WP9" s="20">
        <v>193.5</v>
      </c>
      <c r="WQ9" s="1">
        <v>194.7</v>
      </c>
      <c r="WR9" s="1">
        <v>193.6</v>
      </c>
      <c r="WS9" s="1">
        <v>193.3</v>
      </c>
      <c r="WT9" s="25">
        <v>201.6</v>
      </c>
      <c r="WU9" s="25">
        <v>201.5</v>
      </c>
      <c r="WV9" s="25">
        <v>202.9</v>
      </c>
      <c r="WW9" s="20">
        <v>197.4</v>
      </c>
      <c r="WX9" s="26">
        <v>195.8</v>
      </c>
      <c r="WY9" s="25">
        <v>201.3</v>
      </c>
      <c r="WZ9" s="21">
        <v>190.4</v>
      </c>
      <c r="XA9" s="25">
        <v>202.4</v>
      </c>
      <c r="XB9" s="25">
        <v>202.6</v>
      </c>
      <c r="XC9" s="1">
        <v>195.9</v>
      </c>
      <c r="XD9" s="1">
        <v>196.6</v>
      </c>
      <c r="XE9" s="1">
        <v>196.6</v>
      </c>
      <c r="XF9" s="1">
        <v>195.6</v>
      </c>
      <c r="XG9" s="1">
        <v>195.6</v>
      </c>
      <c r="XH9" s="1">
        <v>195</v>
      </c>
      <c r="XI9" s="1">
        <v>196.7</v>
      </c>
      <c r="XJ9" s="1">
        <v>195</v>
      </c>
      <c r="XK9" s="1">
        <v>195.2</v>
      </c>
      <c r="XL9" s="1">
        <v>194.4</v>
      </c>
      <c r="XM9" s="26">
        <v>194.3</v>
      </c>
      <c r="XN9" s="26">
        <v>193.4</v>
      </c>
      <c r="XO9" s="25">
        <v>201.8</v>
      </c>
      <c r="XP9" s="25">
        <v>202.6</v>
      </c>
      <c r="XQ9" s="20">
        <v>196.2</v>
      </c>
      <c r="XR9" s="21">
        <v>186.3</v>
      </c>
      <c r="XS9" s="21">
        <v>197.7</v>
      </c>
      <c r="XT9" s="1">
        <v>193.2</v>
      </c>
      <c r="XU9" s="1">
        <v>194.6</v>
      </c>
      <c r="XV9" s="26">
        <v>194.1</v>
      </c>
      <c r="XW9" s="20">
        <v>194.4</v>
      </c>
      <c r="XX9" s="20">
        <v>194.5</v>
      </c>
      <c r="XY9" s="20">
        <v>190.5</v>
      </c>
      <c r="XZ9" s="1">
        <v>191.6</v>
      </c>
      <c r="YA9" s="21">
        <v>184.7</v>
      </c>
      <c r="YB9" s="1">
        <v>193.7</v>
      </c>
      <c r="YC9" s="25">
        <v>190.8</v>
      </c>
      <c r="YD9" s="25">
        <v>202.5</v>
      </c>
      <c r="YE9" s="25">
        <v>202.9</v>
      </c>
      <c r="YF9" s="20">
        <v>194.5</v>
      </c>
      <c r="YG9" s="20">
        <v>198</v>
      </c>
      <c r="YH9" s="1">
        <v>195.3</v>
      </c>
      <c r="YI9" s="1">
        <v>194.2</v>
      </c>
      <c r="YJ9" s="1">
        <v>194.5</v>
      </c>
      <c r="YK9" s="1">
        <v>194.9</v>
      </c>
      <c r="YL9" s="26">
        <v>193.8</v>
      </c>
      <c r="YM9" s="26">
        <v>190</v>
      </c>
      <c r="YN9" s="26">
        <v>197.3</v>
      </c>
      <c r="YO9" s="25">
        <v>191.2</v>
      </c>
      <c r="YP9" s="1">
        <v>188.2</v>
      </c>
      <c r="YQ9" s="1">
        <v>194.6</v>
      </c>
      <c r="YR9" s="1">
        <v>193.7</v>
      </c>
      <c r="YS9" s="1">
        <v>194.5</v>
      </c>
      <c r="YT9" s="25">
        <v>202</v>
      </c>
      <c r="YU9" s="25">
        <v>203</v>
      </c>
      <c r="YV9" s="1">
        <v>194.5</v>
      </c>
      <c r="YW9" s="1">
        <v>195.2</v>
      </c>
      <c r="YX9" s="1">
        <v>193.6</v>
      </c>
      <c r="YY9" s="1">
        <v>194.7</v>
      </c>
      <c r="YZ9" s="1">
        <v>194.7</v>
      </c>
      <c r="ZA9" s="1">
        <v>194</v>
      </c>
      <c r="ZB9" s="1">
        <v>194</v>
      </c>
      <c r="ZC9" s="26">
        <v>192.2</v>
      </c>
      <c r="ZD9" s="1">
        <v>185.6</v>
      </c>
      <c r="ZE9" s="21">
        <v>186.4</v>
      </c>
      <c r="ZF9" s="1">
        <v>195.2</v>
      </c>
      <c r="ZG9" s="1">
        <v>194.4</v>
      </c>
      <c r="ZH9" s="1">
        <v>194.6</v>
      </c>
      <c r="ZI9" s="1">
        <v>194.8</v>
      </c>
      <c r="ZJ9" s="1">
        <v>194.6</v>
      </c>
      <c r="ZK9" s="1">
        <v>194.9</v>
      </c>
      <c r="ZL9" s="1">
        <v>193.7</v>
      </c>
      <c r="ZM9" s="26">
        <v>194.2</v>
      </c>
      <c r="ZN9" s="26">
        <v>194.3</v>
      </c>
      <c r="ZO9" s="25">
        <v>191.2</v>
      </c>
      <c r="ZP9" s="25">
        <v>202</v>
      </c>
      <c r="ZQ9" s="1">
        <v>195.1</v>
      </c>
      <c r="ZR9" s="1">
        <v>194.7</v>
      </c>
      <c r="ZS9" s="1">
        <v>194.1</v>
      </c>
      <c r="ZT9" s="26">
        <v>193.3</v>
      </c>
      <c r="ZU9" s="25">
        <v>188.7</v>
      </c>
      <c r="ZV9" s="25">
        <v>201.9</v>
      </c>
      <c r="ZW9" s="25">
        <v>202.3</v>
      </c>
      <c r="ZX9" s="20">
        <v>193.5</v>
      </c>
      <c r="ZY9" s="20">
        <v>194.9</v>
      </c>
      <c r="ZZ9" s="1">
        <v>193.9</v>
      </c>
      <c r="AAA9" s="1">
        <v>194.9</v>
      </c>
      <c r="AAB9" s="26">
        <v>190.9</v>
      </c>
      <c r="AAC9" s="25">
        <v>189.6</v>
      </c>
      <c r="AAD9" s="1">
        <v>185.1</v>
      </c>
      <c r="AAE9" s="1">
        <v>195</v>
      </c>
      <c r="AAF9" s="26">
        <v>191.8</v>
      </c>
      <c r="AAG9" s="1">
        <v>196.9</v>
      </c>
      <c r="AAH9" s="25">
        <v>202.2</v>
      </c>
      <c r="AAI9" s="20">
        <v>196.5</v>
      </c>
      <c r="AAJ9" s="21">
        <v>192</v>
      </c>
      <c r="AAK9" s="26">
        <v>193.5</v>
      </c>
      <c r="AAL9" s="26">
        <v>191.7</v>
      </c>
      <c r="AAM9" s="26">
        <v>192</v>
      </c>
      <c r="AAN9" s="26">
        <v>191.1</v>
      </c>
      <c r="AAO9" s="25">
        <v>193.1</v>
      </c>
      <c r="AAP9" s="25">
        <v>202.3</v>
      </c>
      <c r="AAQ9" s="26">
        <v>192.1</v>
      </c>
      <c r="AAR9" s="26">
        <v>192.2</v>
      </c>
      <c r="AAS9" s="1">
        <v>203.1</v>
      </c>
      <c r="AAT9" s="25">
        <v>193.5</v>
      </c>
      <c r="AAU9" s="25">
        <v>188.8</v>
      </c>
      <c r="AAV9" s="25">
        <v>189.3</v>
      </c>
      <c r="AAW9" s="25">
        <v>201.5</v>
      </c>
      <c r="AAX9" s="1">
        <v>189.8</v>
      </c>
      <c r="AAY9" s="20">
        <v>193.1</v>
      </c>
      <c r="AAZ9" s="21">
        <v>189.8</v>
      </c>
      <c r="ABA9" s="26">
        <v>192.6</v>
      </c>
      <c r="ABB9" s="26">
        <v>192.4</v>
      </c>
      <c r="ABC9" s="25">
        <v>192.8</v>
      </c>
      <c r="ABD9" s="25">
        <v>193.4</v>
      </c>
      <c r="ABE9" s="25">
        <v>192.8</v>
      </c>
      <c r="ABF9" s="25">
        <v>202</v>
      </c>
      <c r="ABG9" s="1">
        <v>189.9</v>
      </c>
      <c r="ABH9" s="1">
        <v>186.4</v>
      </c>
      <c r="ABI9" s="21">
        <v>187.8</v>
      </c>
      <c r="ABJ9" s="1">
        <v>194.9</v>
      </c>
      <c r="ABK9" s="26">
        <v>193.2</v>
      </c>
      <c r="ABL9" s="26">
        <v>192.4</v>
      </c>
      <c r="ABM9" s="25">
        <v>190.6</v>
      </c>
      <c r="ABN9" s="1">
        <v>187.6</v>
      </c>
      <c r="ABO9" s="20">
        <v>194.5</v>
      </c>
      <c r="ABP9" s="20">
        <v>195</v>
      </c>
      <c r="ABQ9" s="1">
        <v>193.4</v>
      </c>
      <c r="ABR9" s="26">
        <v>192.2</v>
      </c>
      <c r="ABS9" s="26">
        <v>192.3</v>
      </c>
      <c r="ABT9" s="26">
        <v>192.5</v>
      </c>
      <c r="ABU9" s="25">
        <v>189.5</v>
      </c>
      <c r="ABV9" s="25">
        <v>193.4</v>
      </c>
      <c r="ABW9" s="25">
        <v>193.9</v>
      </c>
      <c r="ABX9" s="1">
        <v>183.1</v>
      </c>
      <c r="ABY9" s="21">
        <v>189.9</v>
      </c>
      <c r="ABZ9" s="25">
        <v>193.6</v>
      </c>
      <c r="ACA9" s="25">
        <v>190.1</v>
      </c>
      <c r="ACB9" s="1">
        <v>188.5</v>
      </c>
      <c r="ACC9" s="1">
        <v>184.4</v>
      </c>
      <c r="ACD9" s="20">
        <v>197.1</v>
      </c>
      <c r="ACE9" s="20">
        <v>195.9</v>
      </c>
      <c r="ACF9" s="25">
        <v>193.8</v>
      </c>
      <c r="ACG9" s="25">
        <v>189.4</v>
      </c>
      <c r="ACH9" s="20">
        <v>196.9</v>
      </c>
      <c r="ACI9" s="1">
        <v>195.4</v>
      </c>
      <c r="ACJ9" s="1">
        <v>183.8</v>
      </c>
      <c r="ACK9" s="1">
        <v>189.1</v>
      </c>
      <c r="ACL9" s="21">
        <v>195.2</v>
      </c>
      <c r="ACM9" s="21">
        <v>194.6</v>
      </c>
      <c r="ACN9" s="21">
        <v>191</v>
      </c>
      <c r="ACO9" s="1">
        <v>189.6</v>
      </c>
      <c r="ACP9" s="21">
        <v>188.1</v>
      </c>
      <c r="ACQ9" s="1">
        <v>186.9</v>
      </c>
      <c r="ACR9" s="21">
        <v>186.5</v>
      </c>
      <c r="ACS9" s="21">
        <v>187.8</v>
      </c>
      <c r="ACT9" s="1">
        <v>194.8</v>
      </c>
      <c r="ACU9" s="25">
        <v>200.7</v>
      </c>
      <c r="ACV9" s="21">
        <v>187.2</v>
      </c>
      <c r="ACW9" s="1">
        <v>195.1</v>
      </c>
      <c r="ACX9" s="1">
        <v>195.1</v>
      </c>
      <c r="ACY9" s="1">
        <v>186.6</v>
      </c>
      <c r="ACZ9" s="1">
        <v>188.9</v>
      </c>
      <c r="ADA9" s="1">
        <v>192.7</v>
      </c>
      <c r="ADB9" s="1">
        <v>188</v>
      </c>
      <c r="ADC9" s="20">
        <v>194.1</v>
      </c>
      <c r="ADD9" s="1">
        <v>194.3</v>
      </c>
      <c r="ADE9" s="1">
        <v>195</v>
      </c>
      <c r="ADF9" s="1">
        <v>177.6</v>
      </c>
      <c r="ADG9" s="1">
        <v>186</v>
      </c>
      <c r="ADH9" s="1">
        <v>194.7</v>
      </c>
      <c r="ADI9" s="1">
        <v>188</v>
      </c>
      <c r="ADJ9" s="1">
        <v>194.9</v>
      </c>
      <c r="ADK9" s="1">
        <v>203.1</v>
      </c>
      <c r="ADL9" s="20">
        <v>195.3</v>
      </c>
      <c r="ADM9" s="1">
        <v>193.8</v>
      </c>
      <c r="ADN9" s="1">
        <v>193.8</v>
      </c>
      <c r="ADO9" s="21">
        <v>187.9</v>
      </c>
      <c r="ADP9" s="21">
        <v>187.9</v>
      </c>
      <c r="ADQ9" s="21">
        <v>189.7</v>
      </c>
      <c r="ADR9" s="25">
        <v>191.5</v>
      </c>
      <c r="ADS9" s="25">
        <v>191.9</v>
      </c>
      <c r="ADT9" s="20">
        <v>195.6</v>
      </c>
      <c r="ADU9" s="21">
        <v>188.4</v>
      </c>
      <c r="ADV9" s="21">
        <v>192.6</v>
      </c>
      <c r="ADW9" s="1">
        <v>195.1</v>
      </c>
      <c r="ADX9" s="25">
        <v>192</v>
      </c>
      <c r="ADY9" s="21">
        <v>188.7</v>
      </c>
      <c r="ADZ9" s="21">
        <v>187.5</v>
      </c>
      <c r="AEA9" s="21">
        <v>192.3</v>
      </c>
      <c r="AEB9" s="21">
        <v>196.6</v>
      </c>
      <c r="AEC9" s="1">
        <v>196</v>
      </c>
      <c r="AED9" s="1">
        <v>195.8</v>
      </c>
      <c r="AEE9" s="1">
        <v>187</v>
      </c>
      <c r="AEF9" s="20">
        <v>196.9</v>
      </c>
      <c r="AEG9" s="1">
        <v>195.9</v>
      </c>
      <c r="AEH9" s="1">
        <v>196.4</v>
      </c>
      <c r="AEI9" s="1">
        <v>204.6</v>
      </c>
      <c r="AEJ9" s="1">
        <v>189.8</v>
      </c>
      <c r="AEK9" s="1">
        <v>193.8</v>
      </c>
      <c r="AEL9" s="20">
        <v>194.2</v>
      </c>
      <c r="AEM9" s="21">
        <v>190.1</v>
      </c>
      <c r="AEN9" s="21">
        <v>191.2</v>
      </c>
      <c r="AEO9" s="21">
        <v>196.8</v>
      </c>
      <c r="AEP9" s="21">
        <v>192</v>
      </c>
      <c r="AEQ9" s="20">
        <v>195.4</v>
      </c>
      <c r="AER9" s="1">
        <v>190.1</v>
      </c>
      <c r="AES9" s="1">
        <v>189.6</v>
      </c>
      <c r="AET9" s="20">
        <v>202.1</v>
      </c>
      <c r="AEU9" s="20">
        <v>199.8</v>
      </c>
      <c r="AEV9" s="1">
        <v>196.5</v>
      </c>
      <c r="AEW9" s="1">
        <v>196.4</v>
      </c>
      <c r="AEX9" s="1">
        <v>193</v>
      </c>
      <c r="AEY9" s="1">
        <v>185.5</v>
      </c>
      <c r="AEZ9" s="1">
        <v>203.7</v>
      </c>
      <c r="AFA9" s="1">
        <v>203.9</v>
      </c>
      <c r="AFB9" s="1">
        <v>181.8</v>
      </c>
      <c r="AFC9" s="1">
        <v>185.2</v>
      </c>
      <c r="AFD9" s="20">
        <v>193</v>
      </c>
      <c r="AFE9" s="25">
        <v>201.9</v>
      </c>
      <c r="AFF9" s="20">
        <v>199.9</v>
      </c>
      <c r="AFG9" s="1">
        <v>190.7</v>
      </c>
      <c r="AFH9" s="1">
        <v>188.7</v>
      </c>
      <c r="AFI9" s="20">
        <v>200.3</v>
      </c>
      <c r="AFJ9" s="1">
        <v>194.5</v>
      </c>
      <c r="AFK9" s="1">
        <v>187</v>
      </c>
      <c r="AFL9" s="1">
        <v>187.1</v>
      </c>
      <c r="AFM9" s="21">
        <v>188.1</v>
      </c>
      <c r="AFN9" s="21">
        <v>193.7</v>
      </c>
      <c r="AFO9" s="1">
        <v>194.1</v>
      </c>
      <c r="AFP9" s="1">
        <v>182</v>
      </c>
      <c r="AFQ9" s="1">
        <v>187.5</v>
      </c>
      <c r="AFR9" s="1">
        <v>185.6</v>
      </c>
      <c r="AFS9" s="1">
        <v>185.6</v>
      </c>
      <c r="AFT9" s="1">
        <v>184.6</v>
      </c>
      <c r="AFU9" s="1">
        <v>186.8</v>
      </c>
      <c r="AFV9" s="25">
        <v>202.5</v>
      </c>
      <c r="AFW9" s="20">
        <v>194.8</v>
      </c>
      <c r="AFX9" s="1">
        <v>186.7</v>
      </c>
      <c r="AFY9" s="1">
        <v>186.9</v>
      </c>
      <c r="AFZ9" s="22">
        <v>189.7</v>
      </c>
      <c r="AGA9" s="26">
        <v>195.3</v>
      </c>
      <c r="AGB9" s="1">
        <v>194.4</v>
      </c>
      <c r="AGC9" s="1">
        <v>195.6</v>
      </c>
      <c r="AGD9" s="1">
        <v>194.4</v>
      </c>
      <c r="AGE9" s="1">
        <v>190.7</v>
      </c>
      <c r="AGF9" s="20">
        <v>195.7</v>
      </c>
      <c r="AGG9" s="20">
        <v>194.8</v>
      </c>
      <c r="AGH9" s="21">
        <v>192.6</v>
      </c>
      <c r="AGI9" s="1">
        <v>194.5</v>
      </c>
      <c r="AGJ9" s="26">
        <v>191.2</v>
      </c>
      <c r="AGK9" s="1">
        <v>195.8</v>
      </c>
      <c r="AGL9" s="1">
        <v>195.4</v>
      </c>
      <c r="AGM9" s="20">
        <v>195.7</v>
      </c>
      <c r="AGN9" s="26">
        <v>196.7</v>
      </c>
      <c r="AGO9" s="21">
        <v>193.8</v>
      </c>
      <c r="AGP9" s="25">
        <v>192.5</v>
      </c>
      <c r="AGQ9" s="1">
        <v>179</v>
      </c>
      <c r="AGR9" s="26">
        <v>190.1</v>
      </c>
      <c r="AGS9" s="1">
        <v>189.9</v>
      </c>
      <c r="AGT9" s="20">
        <v>196</v>
      </c>
      <c r="AGU9" s="26">
        <v>194.1</v>
      </c>
      <c r="AGV9" s="26">
        <v>194.3</v>
      </c>
      <c r="AGW9" s="1">
        <v>186.6</v>
      </c>
      <c r="AGX9" s="26">
        <v>192</v>
      </c>
      <c r="AGY9" s="26">
        <v>191.6</v>
      </c>
      <c r="AGZ9" s="22">
        <v>192.2</v>
      </c>
      <c r="AHA9" s="1">
        <v>202.5</v>
      </c>
      <c r="AHB9" s="20">
        <v>203.2</v>
      </c>
      <c r="AHC9" s="26">
        <v>191.4</v>
      </c>
      <c r="AHD9" s="26">
        <v>192</v>
      </c>
      <c r="AHE9" s="1">
        <v>188.2</v>
      </c>
      <c r="AHF9" s="1">
        <v>186.1</v>
      </c>
      <c r="AHG9" s="20">
        <v>197.3</v>
      </c>
      <c r="AHH9" s="20">
        <v>197.1</v>
      </c>
      <c r="AHI9" s="26">
        <v>189.2</v>
      </c>
      <c r="AHJ9" s="26">
        <v>190.4</v>
      </c>
      <c r="AHK9" s="26">
        <v>194</v>
      </c>
      <c r="AHL9" s="1">
        <v>194.5</v>
      </c>
      <c r="AHM9" s="25">
        <v>199.2</v>
      </c>
      <c r="AHN9" s="25">
        <v>199.1</v>
      </c>
      <c r="AHO9" s="25">
        <v>199.7</v>
      </c>
      <c r="AHP9" s="25">
        <v>199.1</v>
      </c>
      <c r="AHQ9" s="25">
        <v>199.9</v>
      </c>
      <c r="AHR9" s="20">
        <v>196.4</v>
      </c>
      <c r="AHS9" s="20">
        <v>197.7</v>
      </c>
      <c r="AHT9" s="20">
        <v>196.4</v>
      </c>
      <c r="AHU9" s="26">
        <v>191.8</v>
      </c>
      <c r="AHV9" s="1">
        <v>194.5</v>
      </c>
      <c r="AHW9" s="1">
        <v>186.9</v>
      </c>
      <c r="AHX9" s="1">
        <v>192.2</v>
      </c>
      <c r="AHY9" s="1">
        <v>188.8</v>
      </c>
      <c r="AHZ9" s="1">
        <v>186.5</v>
      </c>
      <c r="AIA9" s="26">
        <v>190.3</v>
      </c>
      <c r="AIB9" s="1">
        <v>180.9</v>
      </c>
      <c r="AIC9" s="1">
        <v>191</v>
      </c>
      <c r="AID9" s="26">
        <v>188.2</v>
      </c>
      <c r="AIE9" s="26">
        <v>191.5</v>
      </c>
      <c r="AIF9" s="21">
        <v>197.7</v>
      </c>
      <c r="AIG9" s="1">
        <v>198.7</v>
      </c>
      <c r="AIH9" s="1">
        <v>186.6</v>
      </c>
      <c r="AII9" s="1">
        <v>186</v>
      </c>
      <c r="AIJ9" s="20">
        <v>196.2</v>
      </c>
      <c r="AIK9" s="20">
        <v>198.3</v>
      </c>
      <c r="AIL9" s="26">
        <v>191.6</v>
      </c>
      <c r="AIM9" s="1">
        <v>189.9</v>
      </c>
      <c r="AIN9" s="1">
        <v>189.2</v>
      </c>
      <c r="AIO9" s="1">
        <v>186.1</v>
      </c>
      <c r="AIP9" s="20">
        <v>198.8</v>
      </c>
      <c r="AIQ9" s="20">
        <v>197.7</v>
      </c>
      <c r="AIR9" s="26">
        <v>190.4</v>
      </c>
      <c r="AIS9" s="1">
        <v>198.2</v>
      </c>
      <c r="AIT9" s="20">
        <v>196</v>
      </c>
      <c r="AIU9" s="20">
        <v>195.4</v>
      </c>
      <c r="AIV9" s="20">
        <v>197.7</v>
      </c>
      <c r="AIW9" s="20">
        <v>197.3</v>
      </c>
      <c r="AIX9" s="26">
        <v>191.3</v>
      </c>
      <c r="AIY9" s="26">
        <v>190</v>
      </c>
      <c r="AIZ9" s="22">
        <v>189.7</v>
      </c>
      <c r="AJA9" s="1">
        <v>185.6</v>
      </c>
      <c r="AJB9" s="1">
        <v>181.9</v>
      </c>
      <c r="AJC9" s="1">
        <v>187.2</v>
      </c>
      <c r="AJD9" s="1">
        <v>191</v>
      </c>
      <c r="AJE9" s="1">
        <v>187.3</v>
      </c>
      <c r="AJF9" s="1">
        <v>185.2</v>
      </c>
      <c r="AJG9" s="1">
        <v>184.6</v>
      </c>
      <c r="AJH9" s="26">
        <v>189.5</v>
      </c>
      <c r="AJI9" s="26">
        <v>193.7</v>
      </c>
      <c r="AJJ9" s="1">
        <v>191.6</v>
      </c>
      <c r="AJK9" s="21">
        <v>198.4</v>
      </c>
      <c r="AJL9" s="25">
        <v>194.9</v>
      </c>
      <c r="AJM9" s="1">
        <v>190</v>
      </c>
      <c r="AJN9" s="1">
        <v>186.8</v>
      </c>
      <c r="AJO9" s="20">
        <v>201.7</v>
      </c>
      <c r="AJP9" s="20">
        <v>196.2</v>
      </c>
      <c r="AJQ9" s="26">
        <v>190.4</v>
      </c>
      <c r="AJR9" s="26">
        <v>198.9</v>
      </c>
      <c r="AJS9" s="26">
        <v>191.8</v>
      </c>
      <c r="AJT9" s="20">
        <v>195.6</v>
      </c>
      <c r="AJU9" s="26">
        <v>191.6</v>
      </c>
      <c r="AJV9" s="26">
        <v>192.5</v>
      </c>
      <c r="AJW9" s="1">
        <v>192.3</v>
      </c>
      <c r="AJX9" s="1">
        <v>191.1</v>
      </c>
      <c r="AJY9" s="1">
        <v>189.5</v>
      </c>
      <c r="AJZ9" s="1">
        <v>181.5</v>
      </c>
      <c r="AKA9" s="21">
        <v>194.8</v>
      </c>
      <c r="AKB9" s="20">
        <v>196.4</v>
      </c>
      <c r="AKC9" s="1">
        <v>200.1</v>
      </c>
      <c r="AKD9" s="25">
        <v>195.6</v>
      </c>
      <c r="AKE9" s="1">
        <v>183.7</v>
      </c>
      <c r="AKF9" s="1">
        <v>188.9</v>
      </c>
      <c r="AKG9" s="20">
        <v>198.3</v>
      </c>
      <c r="AKH9" s="20">
        <v>196.2</v>
      </c>
      <c r="AKI9" s="1">
        <v>188.7</v>
      </c>
      <c r="AKJ9" s="1">
        <v>191.8</v>
      </c>
      <c r="AKK9" s="1">
        <v>182.9</v>
      </c>
      <c r="AKL9" s="1">
        <v>199.9</v>
      </c>
      <c r="AKM9" s="1">
        <v>205.8</v>
      </c>
      <c r="AKN9" s="1">
        <v>205.8</v>
      </c>
      <c r="AKO9" s="20">
        <v>195.9</v>
      </c>
      <c r="AKP9" s="26">
        <v>197.5</v>
      </c>
      <c r="AKQ9" s="26">
        <v>193.9</v>
      </c>
      <c r="AKR9" s="26">
        <v>194.3</v>
      </c>
      <c r="AKS9" s="26">
        <v>192.3</v>
      </c>
      <c r="AKT9" s="1">
        <v>189.1</v>
      </c>
      <c r="AKU9" s="1">
        <v>187.5</v>
      </c>
      <c r="AKV9" s="1">
        <v>186.6</v>
      </c>
      <c r="AKW9" s="20">
        <v>198.3</v>
      </c>
      <c r="AKX9" s="26">
        <v>192.4</v>
      </c>
      <c r="AKY9" s="26">
        <v>190.4</v>
      </c>
      <c r="AKZ9" s="26">
        <v>190.3</v>
      </c>
      <c r="ALA9" s="1">
        <v>187.1</v>
      </c>
      <c r="ALB9" s="1">
        <v>191.7</v>
      </c>
      <c r="ALC9" s="20">
        <v>195.1</v>
      </c>
      <c r="ALD9" s="26">
        <v>191.5</v>
      </c>
      <c r="ALE9" s="26">
        <v>190.4</v>
      </c>
      <c r="ALF9" s="26">
        <v>191.9</v>
      </c>
      <c r="ALG9" s="26">
        <v>190.9</v>
      </c>
      <c r="ALH9" s="26">
        <v>197.3</v>
      </c>
      <c r="ALI9" s="1">
        <v>205.3</v>
      </c>
      <c r="ALJ9" s="25">
        <v>195.4</v>
      </c>
      <c r="ALK9" s="20">
        <v>197.7</v>
      </c>
      <c r="ALL9" s="26">
        <v>191.6</v>
      </c>
      <c r="ALM9" s="21">
        <v>196.5</v>
      </c>
      <c r="ALN9" s="1">
        <v>187.1</v>
      </c>
      <c r="ALO9" s="20">
        <v>194</v>
      </c>
      <c r="ALP9" s="26">
        <v>191.2</v>
      </c>
      <c r="ALQ9" s="26">
        <v>194</v>
      </c>
      <c r="ALR9" s="26">
        <v>190.7</v>
      </c>
      <c r="ALS9" s="1">
        <v>184.3</v>
      </c>
      <c r="ALT9" s="21">
        <v>193.6</v>
      </c>
      <c r="ALU9" s="1">
        <v>189.2</v>
      </c>
      <c r="ALV9" s="1">
        <v>185.9</v>
      </c>
      <c r="ALW9" s="1">
        <v>185.9</v>
      </c>
      <c r="ALX9" s="1">
        <v>190.4</v>
      </c>
      <c r="ALY9" s="20">
        <v>197.8</v>
      </c>
      <c r="ALZ9" s="26">
        <v>192.5</v>
      </c>
      <c r="AMA9" s="26">
        <v>192.9</v>
      </c>
      <c r="AMB9" s="1">
        <v>190.9</v>
      </c>
      <c r="AMC9" s="1">
        <v>193.6</v>
      </c>
      <c r="AMD9" s="1">
        <v>186.7</v>
      </c>
      <c r="AME9" s="26">
        <v>191.6</v>
      </c>
      <c r="AMF9" s="26">
        <v>192.9</v>
      </c>
      <c r="AMG9" s="26">
        <v>192.3</v>
      </c>
      <c r="AMH9" s="1">
        <v>200.2</v>
      </c>
      <c r="AMI9" s="1">
        <v>199.5</v>
      </c>
      <c r="AMJ9" s="1">
        <v>199.5</v>
      </c>
      <c r="AMK9" s="1">
        <v>205.1</v>
      </c>
      <c r="AML9" s="1">
        <v>181.5</v>
      </c>
      <c r="AMM9" s="1">
        <v>191.8</v>
      </c>
      <c r="AMN9" s="1">
        <v>191.8</v>
      </c>
      <c r="AMO9" s="1">
        <v>190.5</v>
      </c>
      <c r="AMP9" s="20">
        <v>197.2</v>
      </c>
      <c r="AMQ9" s="26">
        <v>190.4</v>
      </c>
      <c r="AMR9" s="26">
        <v>193</v>
      </c>
      <c r="AMS9" s="26">
        <v>192.9</v>
      </c>
      <c r="AMT9" s="26">
        <v>198.1</v>
      </c>
      <c r="AMU9" s="1">
        <v>189.5</v>
      </c>
      <c r="AMV9" s="1">
        <v>186.9</v>
      </c>
      <c r="AMW9" s="20">
        <v>201.8</v>
      </c>
      <c r="AMX9" s="26">
        <v>191.4</v>
      </c>
      <c r="AMY9" s="26">
        <v>190.3</v>
      </c>
      <c r="AMZ9" s="26">
        <v>193.6</v>
      </c>
      <c r="ANA9" s="26">
        <v>193.2</v>
      </c>
      <c r="ANB9" s="1">
        <v>188.3</v>
      </c>
      <c r="ANC9" s="20">
        <v>198.6</v>
      </c>
      <c r="AND9" s="26">
        <v>193.8</v>
      </c>
      <c r="ANE9" s="1">
        <v>188.2</v>
      </c>
      <c r="ANF9" s="26">
        <v>190.9</v>
      </c>
      <c r="ANG9" s="26">
        <v>194.4</v>
      </c>
      <c r="ANH9" s="26">
        <v>190.5</v>
      </c>
      <c r="ANI9" s="21">
        <v>201.9</v>
      </c>
      <c r="ANJ9" s="1">
        <v>200.9</v>
      </c>
      <c r="ANK9" s="26">
        <v>198.3</v>
      </c>
      <c r="ANL9" s="1">
        <v>188.2</v>
      </c>
      <c r="ANM9" s="20">
        <v>197.5</v>
      </c>
      <c r="ANN9" s="20">
        <v>196.3</v>
      </c>
      <c r="ANO9" s="26">
        <v>193.3</v>
      </c>
      <c r="ANP9" s="26">
        <v>191.4</v>
      </c>
      <c r="ANQ9" s="26">
        <v>198</v>
      </c>
      <c r="ANR9" s="26">
        <v>198.2</v>
      </c>
      <c r="ANS9" s="1">
        <v>189.3</v>
      </c>
      <c r="ANT9" s="1">
        <v>189.2</v>
      </c>
      <c r="ANU9" s="20">
        <v>196.6</v>
      </c>
      <c r="ANV9" s="20">
        <v>199</v>
      </c>
      <c r="ANW9" s="26">
        <v>191.4</v>
      </c>
      <c r="ANX9" s="26">
        <v>193.6</v>
      </c>
      <c r="ANY9" s="26">
        <v>193.9</v>
      </c>
      <c r="ANZ9" s="26">
        <v>191.1</v>
      </c>
      <c r="AOA9" s="22">
        <v>190.9</v>
      </c>
      <c r="AOB9" s="22">
        <v>190.9</v>
      </c>
      <c r="AOC9" s="26">
        <v>192.3</v>
      </c>
      <c r="AOD9" s="1">
        <v>193.6</v>
      </c>
      <c r="AOE9" s="1">
        <v>184.2</v>
      </c>
      <c r="AOF9" s="1">
        <v>193.1</v>
      </c>
      <c r="AOG9" s="20">
        <v>195.9</v>
      </c>
      <c r="AOH9" s="20">
        <v>199.9</v>
      </c>
      <c r="AOI9" s="20">
        <v>199.1</v>
      </c>
      <c r="AOJ9" s="26">
        <v>192.4</v>
      </c>
      <c r="AOK9" s="26">
        <v>190.7</v>
      </c>
      <c r="AOL9" s="22">
        <v>191.7</v>
      </c>
      <c r="AOM9" s="1">
        <v>191.3</v>
      </c>
      <c r="AON9" s="1">
        <v>191.3</v>
      </c>
      <c r="AOO9" s="1">
        <v>195.6</v>
      </c>
      <c r="AOP9" s="1">
        <v>189.4</v>
      </c>
      <c r="AOQ9" s="1">
        <v>191.3</v>
      </c>
      <c r="AOR9" s="1">
        <v>185.7</v>
      </c>
      <c r="AOS9" s="26">
        <v>190.6</v>
      </c>
      <c r="AOT9" s="26">
        <v>190</v>
      </c>
      <c r="AOU9" s="26">
        <v>193.3</v>
      </c>
      <c r="AOV9" s="26">
        <v>192.2</v>
      </c>
      <c r="AOW9" s="1">
        <v>190</v>
      </c>
      <c r="AOX9" s="1">
        <v>190.6</v>
      </c>
      <c r="AOY9" s="1">
        <v>194</v>
      </c>
      <c r="AOZ9" s="1">
        <v>183.8</v>
      </c>
      <c r="APA9" s="1">
        <v>186.9</v>
      </c>
      <c r="APB9" s="1">
        <v>189.6</v>
      </c>
      <c r="APC9" s="20">
        <v>202.8</v>
      </c>
      <c r="APD9" s="20">
        <v>194.1</v>
      </c>
      <c r="APE9" s="20">
        <v>191.9</v>
      </c>
      <c r="APF9" s="26">
        <v>200.9</v>
      </c>
      <c r="APG9" s="26">
        <v>191.1</v>
      </c>
      <c r="APH9" s="26">
        <v>190.9</v>
      </c>
      <c r="API9" s="1">
        <v>190.1</v>
      </c>
      <c r="APJ9" s="20">
        <v>196.2</v>
      </c>
      <c r="APK9" s="20">
        <v>200.9</v>
      </c>
      <c r="APL9" s="26">
        <v>193</v>
      </c>
      <c r="APM9" s="26">
        <v>190.5</v>
      </c>
      <c r="APN9" s="26">
        <v>191.1</v>
      </c>
      <c r="APO9" s="1">
        <v>193.4</v>
      </c>
      <c r="APP9" s="1">
        <v>190.7</v>
      </c>
      <c r="APQ9" s="1">
        <v>184.8</v>
      </c>
      <c r="APR9" s="1">
        <v>195.7</v>
      </c>
      <c r="APS9" s="1">
        <v>187.1</v>
      </c>
      <c r="APT9" s="20">
        <v>196.6</v>
      </c>
      <c r="APU9" s="26">
        <v>191.3</v>
      </c>
      <c r="APV9" s="26">
        <v>194.6</v>
      </c>
      <c r="APW9" s="26">
        <v>201</v>
      </c>
      <c r="APX9" s="26">
        <v>192.5</v>
      </c>
      <c r="APY9" s="26">
        <v>192.6</v>
      </c>
      <c r="APZ9" s="26">
        <v>191.1</v>
      </c>
      <c r="AQA9" s="26">
        <v>193.4</v>
      </c>
      <c r="AQB9" s="1">
        <v>185.2</v>
      </c>
      <c r="AQC9" s="1">
        <v>195.6</v>
      </c>
      <c r="AQD9" s="1">
        <v>188.1</v>
      </c>
      <c r="AQE9" s="20">
        <v>203</v>
      </c>
      <c r="AQF9" s="26">
        <v>191.5</v>
      </c>
      <c r="AQG9" s="26">
        <v>191.4</v>
      </c>
      <c r="AQH9" s="26">
        <v>192.7</v>
      </c>
      <c r="AQI9" s="21">
        <v>196.6</v>
      </c>
      <c r="AQJ9" s="1">
        <v>195.4</v>
      </c>
      <c r="AQK9" s="25">
        <v>199.6</v>
      </c>
      <c r="AQL9" s="26">
        <v>192.7</v>
      </c>
      <c r="AQM9" s="26">
        <v>193.4</v>
      </c>
      <c r="AQN9" s="1">
        <v>194</v>
      </c>
      <c r="AQO9" s="1">
        <v>183.6</v>
      </c>
      <c r="AQP9" s="1">
        <v>182.1</v>
      </c>
      <c r="AQQ9" s="21">
        <v>198.2</v>
      </c>
      <c r="AQR9" s="1">
        <v>194.7</v>
      </c>
      <c r="AQS9" s="1">
        <v>192.3</v>
      </c>
      <c r="AQT9" s="1">
        <v>190</v>
      </c>
      <c r="AQU9" s="20">
        <v>197.8</v>
      </c>
      <c r="AQV9" s="26">
        <v>195.1</v>
      </c>
      <c r="AQW9" s="26">
        <v>193.9</v>
      </c>
      <c r="AQX9" s="1">
        <v>190.9</v>
      </c>
      <c r="AQY9" s="21">
        <v>197.6</v>
      </c>
      <c r="AQZ9" s="21">
        <v>197.5</v>
      </c>
      <c r="ARA9" s="1">
        <v>195.2</v>
      </c>
      <c r="ARB9" s="20">
        <v>205.4</v>
      </c>
      <c r="ARC9" s="20">
        <v>192.2</v>
      </c>
      <c r="ARD9" s="26">
        <v>192.6</v>
      </c>
      <c r="ARE9" s="26">
        <v>194</v>
      </c>
      <c r="ARF9" s="26">
        <v>192.9</v>
      </c>
      <c r="ARG9" s="1">
        <v>189.1</v>
      </c>
      <c r="ARH9" s="21">
        <v>201.8</v>
      </c>
      <c r="ARI9" s="21">
        <v>201.6</v>
      </c>
      <c r="ARJ9" s="1">
        <v>195.6</v>
      </c>
      <c r="ARK9" s="20">
        <v>200</v>
      </c>
      <c r="ARL9" s="26">
        <v>194.3</v>
      </c>
      <c r="ARM9" s="26">
        <v>191.9</v>
      </c>
      <c r="ARN9" s="1">
        <v>195.6</v>
      </c>
      <c r="ARO9" s="1">
        <v>195.6</v>
      </c>
      <c r="ARP9" s="26">
        <v>197.1</v>
      </c>
      <c r="ARQ9" s="26">
        <v>192.4</v>
      </c>
      <c r="ARR9" s="1">
        <v>196.8</v>
      </c>
      <c r="ARS9" s="1">
        <v>196.8</v>
      </c>
      <c r="ART9" s="1">
        <v>184</v>
      </c>
      <c r="ARU9" s="21">
        <v>201.1</v>
      </c>
      <c r="ARV9" s="20">
        <v>203</v>
      </c>
      <c r="ARW9" s="20">
        <v>198</v>
      </c>
      <c r="ARX9" s="20">
        <v>198.4</v>
      </c>
      <c r="ARY9" s="26">
        <v>191.9</v>
      </c>
      <c r="ARZ9" s="26">
        <v>195</v>
      </c>
      <c r="ASA9" s="1">
        <v>190.7</v>
      </c>
      <c r="ASB9" s="1">
        <v>190.7</v>
      </c>
      <c r="ASC9" s="1">
        <v>191.5</v>
      </c>
      <c r="ASD9" s="1">
        <v>194.5</v>
      </c>
      <c r="ASE9" s="1">
        <v>190.7</v>
      </c>
      <c r="ASF9" s="1">
        <v>182.8</v>
      </c>
      <c r="ASG9" s="21">
        <v>198</v>
      </c>
      <c r="ASH9" s="1">
        <v>188.8</v>
      </c>
      <c r="ASI9" s="1">
        <v>189.6</v>
      </c>
      <c r="ASJ9" s="20">
        <v>197.4</v>
      </c>
      <c r="ASK9" s="20">
        <v>196.3</v>
      </c>
      <c r="ASL9" s="20">
        <v>199.9</v>
      </c>
      <c r="ASM9" s="22">
        <v>196.8</v>
      </c>
      <c r="ASN9" s="26">
        <v>191.7</v>
      </c>
      <c r="ASO9" s="26">
        <v>193</v>
      </c>
      <c r="ASP9" s="22">
        <v>194.1</v>
      </c>
      <c r="ASQ9" s="22">
        <v>194.1</v>
      </c>
      <c r="ASR9" s="1">
        <v>191.1</v>
      </c>
      <c r="ASS9" s="22">
        <v>193.8</v>
      </c>
      <c r="AST9" s="26">
        <v>194.5</v>
      </c>
      <c r="ASU9" s="26">
        <v>191.7</v>
      </c>
      <c r="ASV9" s="22">
        <v>192.3</v>
      </c>
      <c r="ASW9" s="26">
        <v>193.2</v>
      </c>
      <c r="ASX9" s="26">
        <v>193.3</v>
      </c>
      <c r="ASY9" s="1">
        <v>194.9</v>
      </c>
      <c r="ASZ9" s="1">
        <v>188.6</v>
      </c>
      <c r="ATA9" s="20">
        <v>195.4</v>
      </c>
      <c r="ATB9" s="26">
        <v>194.7</v>
      </c>
      <c r="ATC9" s="1">
        <v>190.5</v>
      </c>
      <c r="ATD9" s="1">
        <v>189.6</v>
      </c>
      <c r="ATE9" s="1">
        <v>187.6</v>
      </c>
      <c r="ATF9" s="1">
        <v>183.8</v>
      </c>
      <c r="ATG9" s="21">
        <v>198.4</v>
      </c>
      <c r="ATH9" s="20">
        <v>197.9</v>
      </c>
      <c r="ATI9" s="26">
        <v>193.8</v>
      </c>
      <c r="ATJ9" s="26">
        <v>195</v>
      </c>
      <c r="ATK9" s="25">
        <v>199.2</v>
      </c>
      <c r="ATL9" s="25">
        <v>199.7</v>
      </c>
      <c r="ATM9" s="26">
        <v>191.9</v>
      </c>
      <c r="ATN9" s="22">
        <v>191.1</v>
      </c>
      <c r="ATO9" s="26">
        <v>194.2</v>
      </c>
      <c r="ATP9" s="25">
        <v>199.3</v>
      </c>
      <c r="ATQ9" s="1">
        <v>192.7</v>
      </c>
      <c r="ATR9" s="1">
        <v>191</v>
      </c>
      <c r="ATS9" s="20">
        <v>201.6</v>
      </c>
      <c r="ATT9" s="20">
        <v>201</v>
      </c>
      <c r="ATU9" s="26">
        <v>192.9</v>
      </c>
      <c r="ATV9" s="26">
        <v>193.3</v>
      </c>
      <c r="ATW9" s="22">
        <v>192.2</v>
      </c>
      <c r="ATX9" s="26">
        <v>195.5</v>
      </c>
      <c r="ATY9" s="1">
        <v>191.6</v>
      </c>
      <c r="ATZ9" s="1">
        <v>189.3</v>
      </c>
      <c r="AUA9" s="20">
        <v>198.8</v>
      </c>
      <c r="AUB9" s="20">
        <v>196.8</v>
      </c>
      <c r="AUC9" s="20">
        <v>196.1</v>
      </c>
      <c r="AUD9" s="26">
        <v>191.1</v>
      </c>
      <c r="AUE9" s="26">
        <v>192.8</v>
      </c>
      <c r="AUF9" s="26">
        <v>191.9</v>
      </c>
      <c r="AUG9" s="20">
        <v>198</v>
      </c>
      <c r="AUH9" s="22">
        <v>196.3</v>
      </c>
      <c r="AUI9" s="22">
        <v>196.3</v>
      </c>
      <c r="AUJ9" s="26">
        <v>194.2</v>
      </c>
      <c r="AUK9" s="1">
        <v>193</v>
      </c>
      <c r="AUL9" s="21">
        <v>200.2</v>
      </c>
      <c r="AUM9" s="1">
        <v>190</v>
      </c>
      <c r="AUN9" s="20">
        <v>200.5</v>
      </c>
      <c r="AUO9" s="26">
        <v>193.8</v>
      </c>
      <c r="AUP9" s="1">
        <v>184</v>
      </c>
      <c r="AUQ9" s="1">
        <v>195</v>
      </c>
      <c r="AUR9" s="20">
        <v>199.8</v>
      </c>
      <c r="AUS9" s="20">
        <v>196.4</v>
      </c>
      <c r="AUT9" s="26">
        <v>191.6</v>
      </c>
      <c r="AUU9" s="26">
        <v>193.2</v>
      </c>
      <c r="AUV9" s="26">
        <v>194.7</v>
      </c>
      <c r="AUW9" s="25">
        <v>199.2</v>
      </c>
      <c r="AUX9" s="26">
        <v>199.1</v>
      </c>
      <c r="AUY9" s="26">
        <v>194.6</v>
      </c>
      <c r="AUZ9" s="26">
        <v>194.2</v>
      </c>
      <c r="AVA9" s="1">
        <v>199.6</v>
      </c>
      <c r="AVB9" s="1">
        <v>183.3</v>
      </c>
      <c r="AVC9" s="25">
        <v>199.8</v>
      </c>
      <c r="AVD9" s="20">
        <v>202</v>
      </c>
      <c r="AVE9" s="22">
        <v>192.2</v>
      </c>
      <c r="AVF9" s="26">
        <v>193.4</v>
      </c>
      <c r="AVG9" s="1">
        <v>184.3</v>
      </c>
      <c r="AVH9" s="21">
        <v>201.8</v>
      </c>
      <c r="AVI9" s="1">
        <v>190</v>
      </c>
      <c r="AVJ9" s="20">
        <v>201.5</v>
      </c>
      <c r="AVK9" s="26">
        <v>194.6</v>
      </c>
      <c r="AVL9" s="26">
        <v>196.2</v>
      </c>
      <c r="AVM9" s="1">
        <v>191.5</v>
      </c>
      <c r="AVN9" s="20">
        <v>198.2</v>
      </c>
      <c r="AVO9" s="26">
        <v>195.9</v>
      </c>
      <c r="AVP9" s="26">
        <v>195.1</v>
      </c>
      <c r="AVQ9" s="1">
        <v>189.6</v>
      </c>
      <c r="AVR9" s="1">
        <v>183.1</v>
      </c>
      <c r="AVS9" s="1">
        <v>183.6</v>
      </c>
      <c r="AVT9" s="1">
        <v>186.7</v>
      </c>
      <c r="AVU9" s="26">
        <v>195.8</v>
      </c>
      <c r="AVV9" s="26">
        <v>199</v>
      </c>
      <c r="AVW9" s="22">
        <v>195.3</v>
      </c>
      <c r="AVX9" s="22">
        <v>195.8</v>
      </c>
      <c r="AVY9" s="22">
        <v>195.8</v>
      </c>
      <c r="AVZ9" s="26">
        <v>196</v>
      </c>
      <c r="AWA9" s="1">
        <v>183.1</v>
      </c>
      <c r="AWB9" s="26">
        <v>195</v>
      </c>
      <c r="AWC9" s="22">
        <v>195.3</v>
      </c>
      <c r="AWD9" s="22">
        <v>195.3</v>
      </c>
      <c r="AWE9" s="26">
        <v>193.9</v>
      </c>
      <c r="AWF9" s="1">
        <v>184.3</v>
      </c>
      <c r="AWG9" s="1">
        <v>184.2</v>
      </c>
      <c r="AWH9" s="20">
        <v>200.3</v>
      </c>
      <c r="AWI9" s="26">
        <v>195.6</v>
      </c>
      <c r="AWJ9" s="26">
        <v>193.6</v>
      </c>
      <c r="AWK9" s="26">
        <v>200.7</v>
      </c>
      <c r="AWL9" s="26">
        <v>194</v>
      </c>
      <c r="AWM9" s="26">
        <v>191.8</v>
      </c>
      <c r="AWN9" s="22">
        <v>195.4</v>
      </c>
      <c r="AWO9" s="22">
        <v>195.4</v>
      </c>
      <c r="AWP9" s="26">
        <v>195.8</v>
      </c>
      <c r="AWQ9" s="26">
        <v>195.1</v>
      </c>
      <c r="AWR9" s="26">
        <v>198.4</v>
      </c>
      <c r="AWS9" s="1">
        <v>192.1</v>
      </c>
      <c r="AWT9" s="1">
        <v>189</v>
      </c>
      <c r="AWU9" s="20">
        <v>201.3</v>
      </c>
      <c r="AWV9" s="20">
        <v>197.7</v>
      </c>
      <c r="AWW9" s="26">
        <v>194.2</v>
      </c>
      <c r="AWX9" s="1">
        <v>192.3</v>
      </c>
      <c r="AWY9" s="1">
        <v>195.2</v>
      </c>
      <c r="AWZ9" s="1">
        <v>195.5</v>
      </c>
      <c r="AXA9" s="1">
        <v>189.5</v>
      </c>
      <c r="AXB9" s="20">
        <v>199.9</v>
      </c>
      <c r="AXC9" s="22">
        <v>201.3</v>
      </c>
      <c r="AXD9" s="26">
        <v>194.7</v>
      </c>
      <c r="AXE9" s="1">
        <v>191.2</v>
      </c>
      <c r="AXF9" s="26">
        <v>197.6</v>
      </c>
      <c r="AXG9" s="1">
        <v>189.9</v>
      </c>
      <c r="AXH9" s="26">
        <v>194.3</v>
      </c>
      <c r="AXI9" s="26">
        <v>200.5</v>
      </c>
      <c r="AXJ9" s="26">
        <v>192.9</v>
      </c>
      <c r="AXK9" s="1">
        <v>187.4</v>
      </c>
      <c r="AXL9" s="1">
        <v>187</v>
      </c>
      <c r="AXM9" s="26">
        <v>197.7</v>
      </c>
      <c r="AXN9" s="26">
        <v>192</v>
      </c>
      <c r="AXO9" s="22">
        <v>195.9</v>
      </c>
      <c r="AXP9" s="22">
        <v>197.1</v>
      </c>
      <c r="AXQ9" s="22">
        <v>195.9</v>
      </c>
      <c r="AXR9" s="22">
        <v>197.1</v>
      </c>
      <c r="AXS9" s="1">
        <v>189.6</v>
      </c>
      <c r="AXT9" s="1">
        <v>187.9</v>
      </c>
      <c r="AXU9" s="1">
        <v>195.6</v>
      </c>
      <c r="AXV9" s="20">
        <v>200.1</v>
      </c>
      <c r="AXW9" s="20">
        <v>199.6</v>
      </c>
      <c r="AXX9" s="26">
        <v>201</v>
      </c>
      <c r="AXY9" s="26">
        <v>194.8</v>
      </c>
      <c r="AXZ9" s="26">
        <v>198.5</v>
      </c>
      <c r="AYA9" s="1">
        <v>189.2</v>
      </c>
      <c r="AYB9" s="1">
        <v>190</v>
      </c>
      <c r="AYC9" s="1">
        <v>193.3</v>
      </c>
      <c r="AYD9" s="1">
        <v>194.8</v>
      </c>
      <c r="AYE9" s="26">
        <v>194.4</v>
      </c>
      <c r="AYF9" s="26">
        <v>193.8</v>
      </c>
      <c r="AYG9" s="26">
        <v>193</v>
      </c>
      <c r="AYH9" s="22">
        <v>194.8</v>
      </c>
      <c r="AYI9" s="26">
        <v>194.9</v>
      </c>
      <c r="AYJ9" s="26">
        <v>196.4</v>
      </c>
      <c r="AYK9" s="26">
        <v>194.5</v>
      </c>
      <c r="AYL9" s="26">
        <v>195.7</v>
      </c>
      <c r="AYM9" s="26">
        <v>194.6</v>
      </c>
      <c r="AYN9" s="26">
        <v>195.5</v>
      </c>
      <c r="AYO9" s="26">
        <v>194.9</v>
      </c>
      <c r="AYP9" s="26">
        <v>197.1</v>
      </c>
      <c r="AYQ9" s="1">
        <v>188.8</v>
      </c>
      <c r="AYR9" s="1">
        <v>189.1</v>
      </c>
      <c r="AYS9" s="1">
        <v>195.1</v>
      </c>
      <c r="AYT9" s="26">
        <v>193.7</v>
      </c>
      <c r="AYU9" s="26">
        <v>200.5</v>
      </c>
      <c r="AYV9" s="26">
        <v>196.5</v>
      </c>
      <c r="AYW9" s="26">
        <v>194.6</v>
      </c>
      <c r="AYX9" s="22">
        <v>196.2</v>
      </c>
      <c r="AYY9" s="22">
        <v>196.2</v>
      </c>
      <c r="AYZ9" s="1">
        <v>190.1</v>
      </c>
      <c r="AZA9" s="1">
        <v>184.3</v>
      </c>
      <c r="AZB9" s="1">
        <v>181.9</v>
      </c>
      <c r="AZC9" s="1">
        <v>186.5</v>
      </c>
      <c r="AZD9" s="20">
        <v>200.8</v>
      </c>
      <c r="AZE9" s="26">
        <v>193.6</v>
      </c>
      <c r="AZF9" s="22">
        <v>196.8</v>
      </c>
      <c r="AZG9" s="22">
        <v>196.8</v>
      </c>
      <c r="AZH9" s="26">
        <v>197.8</v>
      </c>
      <c r="AZI9" s="21">
        <v>197.7</v>
      </c>
      <c r="AZJ9" s="1">
        <v>190.8</v>
      </c>
      <c r="AZK9" s="26">
        <v>194.2</v>
      </c>
      <c r="AZL9" s="26">
        <v>194</v>
      </c>
      <c r="AZM9" s="22">
        <v>194.7</v>
      </c>
      <c r="AZN9" s="22">
        <v>194.7</v>
      </c>
      <c r="AZO9" s="1">
        <v>186.6</v>
      </c>
      <c r="AZP9" s="20">
        <v>197.1</v>
      </c>
      <c r="AZQ9" s="1">
        <v>191.6</v>
      </c>
      <c r="AZR9" s="1">
        <v>183.8</v>
      </c>
      <c r="AZS9" s="26">
        <v>194.5</v>
      </c>
      <c r="AZT9" s="26">
        <v>193.7</v>
      </c>
      <c r="AZU9" s="26">
        <v>197.5</v>
      </c>
      <c r="AZV9" s="1">
        <v>191.4</v>
      </c>
      <c r="AZW9" s="1">
        <v>183.2</v>
      </c>
      <c r="AZX9" s="1">
        <v>192.2</v>
      </c>
      <c r="AZY9" s="1">
        <v>190.6</v>
      </c>
      <c r="AZZ9" s="20">
        <v>196.9</v>
      </c>
      <c r="BAA9" s="26">
        <v>195.1</v>
      </c>
      <c r="BAB9" s="26">
        <v>194.3</v>
      </c>
      <c r="BAC9" s="26">
        <v>195.9</v>
      </c>
      <c r="BAD9" s="1">
        <v>190.5</v>
      </c>
      <c r="BAE9" s="1">
        <v>189</v>
      </c>
      <c r="BAF9" s="26">
        <v>200.6</v>
      </c>
      <c r="BAG9" s="26">
        <v>197</v>
      </c>
      <c r="BAH9" s="26">
        <v>196.3</v>
      </c>
      <c r="BAI9" s="26">
        <v>194.2</v>
      </c>
      <c r="BAJ9" s="22">
        <v>195.7</v>
      </c>
      <c r="BAK9" s="22">
        <v>195.7</v>
      </c>
      <c r="BAL9" s="26">
        <v>195.6</v>
      </c>
      <c r="BAM9" s="1">
        <v>190.6</v>
      </c>
      <c r="BAN9" s="21">
        <v>207.8</v>
      </c>
      <c r="BAO9" s="26">
        <v>197.1</v>
      </c>
      <c r="BAP9" s="22">
        <v>196.5</v>
      </c>
      <c r="BAQ9" s="26">
        <v>194.8</v>
      </c>
      <c r="BAR9" s="26">
        <v>194.6</v>
      </c>
      <c r="BAS9" s="26">
        <v>195.6</v>
      </c>
      <c r="BAT9" s="26">
        <v>193.3</v>
      </c>
      <c r="BAU9" s="26">
        <v>195.4</v>
      </c>
      <c r="BAV9" s="1">
        <v>190.3</v>
      </c>
      <c r="BAW9" s="26">
        <v>194.6</v>
      </c>
      <c r="BAX9" s="1">
        <v>183.6</v>
      </c>
      <c r="BAY9" s="21">
        <v>205.1</v>
      </c>
      <c r="BAZ9" s="26">
        <v>196.3</v>
      </c>
      <c r="BBA9" s="26">
        <v>194.4</v>
      </c>
      <c r="BBB9" s="26">
        <v>196.6</v>
      </c>
      <c r="BBC9" s="1">
        <v>194.8</v>
      </c>
      <c r="BBD9" s="26">
        <v>194.7</v>
      </c>
      <c r="BBE9" s="26">
        <v>194.9</v>
      </c>
      <c r="BBF9" s="26">
        <v>197.1</v>
      </c>
      <c r="BBG9" s="26">
        <v>195.7</v>
      </c>
      <c r="BBH9" s="26">
        <v>201.3</v>
      </c>
      <c r="BBI9" s="26">
        <v>194.7</v>
      </c>
      <c r="BBJ9" s="26">
        <v>194.7</v>
      </c>
      <c r="BBK9" s="22">
        <v>195.7</v>
      </c>
      <c r="BBL9" s="22">
        <v>195.5</v>
      </c>
      <c r="BBM9" s="22">
        <v>195.5</v>
      </c>
      <c r="BBN9" s="26">
        <v>195</v>
      </c>
      <c r="BBO9" s="26">
        <v>195.2</v>
      </c>
      <c r="BBP9" s="26">
        <v>196</v>
      </c>
      <c r="BBQ9" s="26">
        <v>198.1</v>
      </c>
      <c r="BBR9" s="22">
        <v>196.9</v>
      </c>
      <c r="BBS9" s="26">
        <v>194</v>
      </c>
      <c r="BBT9" s="26">
        <v>193.9</v>
      </c>
      <c r="BBU9" s="26">
        <v>198.1</v>
      </c>
      <c r="BBV9" s="26">
        <v>195.9</v>
      </c>
      <c r="BBW9" s="26">
        <v>195.5</v>
      </c>
      <c r="BBX9" s="26">
        <v>195.8</v>
      </c>
      <c r="BBY9" s="26">
        <v>197.2</v>
      </c>
      <c r="BBZ9" s="1">
        <v>192</v>
      </c>
      <c r="BCA9" s="21">
        <v>201.1</v>
      </c>
      <c r="BCB9" s="26">
        <v>195.3</v>
      </c>
      <c r="BCC9" s="22">
        <v>198.1</v>
      </c>
      <c r="BCD9" s="22">
        <v>198.1</v>
      </c>
      <c r="BCE9" s="26">
        <v>197.2</v>
      </c>
      <c r="BCF9" s="26">
        <v>202.2</v>
      </c>
      <c r="BCG9" s="26">
        <v>194.2</v>
      </c>
      <c r="BCH9" s="21">
        <v>205</v>
      </c>
      <c r="BCI9" s="20">
        <v>199.1</v>
      </c>
      <c r="BCJ9" s="26">
        <v>197.8</v>
      </c>
      <c r="BCK9" s="20">
        <v>198.8</v>
      </c>
      <c r="BCL9" s="26">
        <v>195.9</v>
      </c>
      <c r="BCM9" s="26">
        <v>195.8</v>
      </c>
      <c r="BCN9" s="26">
        <v>194.4</v>
      </c>
      <c r="BCO9" s="26">
        <v>197.1</v>
      </c>
      <c r="BCP9" s="21">
        <v>205.5</v>
      </c>
      <c r="BCQ9" s="20">
        <v>199.2</v>
      </c>
      <c r="BCR9" s="26">
        <v>195.2</v>
      </c>
      <c r="BCS9" s="26">
        <v>195.7</v>
      </c>
      <c r="BCT9" s="26">
        <v>201.1</v>
      </c>
      <c r="BCU9" s="26">
        <v>197</v>
      </c>
      <c r="BCV9" s="26">
        <v>194.3</v>
      </c>
      <c r="BCW9" s="26">
        <v>195.6</v>
      </c>
      <c r="BCX9" s="1">
        <v>193.7</v>
      </c>
      <c r="BCY9" s="26">
        <v>195.4</v>
      </c>
      <c r="BCZ9" s="26">
        <v>196.9</v>
      </c>
      <c r="BDA9" s="22">
        <v>198.2</v>
      </c>
      <c r="BDB9" s="22">
        <v>198.2</v>
      </c>
      <c r="BDC9" s="20">
        <v>204.1</v>
      </c>
      <c r="BDD9" s="21">
        <v>203.1</v>
      </c>
      <c r="BDE9" s="20">
        <v>204.2</v>
      </c>
      <c r="BDF9" s="20">
        <v>203</v>
      </c>
      <c r="BDG9" s="21">
        <v>206.2</v>
      </c>
      <c r="BDH9" s="25">
        <v>202.2</v>
      </c>
      <c r="BDI9" s="25">
        <v>201.9</v>
      </c>
      <c r="BDJ9" s="20">
        <v>203.7</v>
      </c>
      <c r="BDK9" s="25">
        <v>202.6</v>
      </c>
      <c r="BDL9" s="25">
        <v>201.9</v>
      </c>
      <c r="BDM9" s="26">
        <v>200.3</v>
      </c>
      <c r="BDN9" s="25">
        <v>202</v>
      </c>
      <c r="BDO9" s="26">
        <v>198.5</v>
      </c>
      <c r="BDP9" s="22">
        <v>203.3</v>
      </c>
      <c r="BDQ9" s="22">
        <v>203.3</v>
      </c>
      <c r="BDR9" s="26">
        <v>199.9</v>
      </c>
      <c r="BDS9" s="26">
        <v>197.8</v>
      </c>
      <c r="BDT9" s="26">
        <v>197.7</v>
      </c>
      <c r="BDU9" s="22">
        <v>199.8</v>
      </c>
      <c r="BDV9" s="22">
        <v>199.8</v>
      </c>
      <c r="BDW9" s="1">
        <v>186.4</v>
      </c>
      <c r="BDX9" s="20">
        <v>209.4</v>
      </c>
      <c r="BDY9" s="26">
        <v>201.8</v>
      </c>
      <c r="BDZ9" s="26">
        <v>200.3</v>
      </c>
      <c r="BEA9" s="22">
        <v>200.4</v>
      </c>
      <c r="BEB9" s="22">
        <v>200.4</v>
      </c>
      <c r="BEC9" s="26">
        <v>200.2</v>
      </c>
      <c r="BED9" s="26">
        <v>204.2</v>
      </c>
      <c r="BEE9" s="26">
        <v>201.6</v>
      </c>
      <c r="BEF9" s="26">
        <v>203.8</v>
      </c>
      <c r="BEG9" s="26">
        <v>203</v>
      </c>
    </row>
    <row r="10" spans="1:1489" x14ac:dyDescent="0.25">
      <c r="A10" s="4">
        <v>0.9</v>
      </c>
      <c r="B10" s="20">
        <v>227.3</v>
      </c>
      <c r="C10" s="20">
        <v>226.4</v>
      </c>
      <c r="D10" s="20">
        <v>226.5</v>
      </c>
      <c r="E10" s="1">
        <v>215.1</v>
      </c>
      <c r="F10" s="1">
        <v>217.3</v>
      </c>
      <c r="G10" s="21">
        <v>223.5</v>
      </c>
      <c r="H10" s="21">
        <v>222.8</v>
      </c>
      <c r="I10" s="20">
        <v>230.8</v>
      </c>
      <c r="J10" s="26">
        <v>229.5</v>
      </c>
      <c r="K10" s="20">
        <v>235.2</v>
      </c>
      <c r="L10" s="20">
        <v>230.3</v>
      </c>
      <c r="M10" s="26">
        <v>229.2</v>
      </c>
      <c r="N10" s="26">
        <v>229.3</v>
      </c>
      <c r="O10" s="20">
        <v>235.5</v>
      </c>
      <c r="P10" s="26">
        <v>229.6</v>
      </c>
      <c r="Q10" s="25">
        <v>215</v>
      </c>
      <c r="R10" s="26">
        <v>231</v>
      </c>
      <c r="S10" s="25">
        <v>215.1</v>
      </c>
      <c r="T10" s="25">
        <v>215.9</v>
      </c>
      <c r="U10" s="25">
        <v>215.3</v>
      </c>
      <c r="V10" s="26">
        <v>231.2</v>
      </c>
      <c r="W10" s="26">
        <v>230.2</v>
      </c>
      <c r="X10" s="26">
        <v>231.3</v>
      </c>
      <c r="Y10" s="25">
        <v>229.4</v>
      </c>
      <c r="Z10" s="20">
        <v>243.3</v>
      </c>
      <c r="AA10" s="26">
        <v>230.4</v>
      </c>
      <c r="AB10" s="1">
        <v>226.1</v>
      </c>
      <c r="AC10" s="25">
        <v>225.2</v>
      </c>
      <c r="AD10" s="25">
        <v>226.4</v>
      </c>
      <c r="AE10" s="20">
        <v>240.1</v>
      </c>
      <c r="AF10" s="25">
        <v>238.1</v>
      </c>
      <c r="AG10" s="26">
        <v>229.6</v>
      </c>
      <c r="AH10" s="20">
        <v>238.2</v>
      </c>
      <c r="AI10" s="1">
        <v>239.2</v>
      </c>
      <c r="AJ10" s="21">
        <v>228.2</v>
      </c>
      <c r="AK10" s="25">
        <v>242.6</v>
      </c>
      <c r="AL10" s="25">
        <v>238.2</v>
      </c>
      <c r="AM10" s="25">
        <v>243.3</v>
      </c>
      <c r="AN10" s="25">
        <v>237.9</v>
      </c>
      <c r="AO10" s="25">
        <v>237.8</v>
      </c>
      <c r="AP10" s="20">
        <v>235.9</v>
      </c>
      <c r="AQ10" s="26">
        <v>228</v>
      </c>
      <c r="AR10" s="26">
        <v>227.5</v>
      </c>
      <c r="AS10" s="25">
        <v>243.6</v>
      </c>
      <c r="AT10" s="20">
        <v>236.9</v>
      </c>
      <c r="AU10" s="26">
        <v>227.7</v>
      </c>
      <c r="AV10" s="26">
        <v>227.8</v>
      </c>
      <c r="AW10" s="20">
        <v>240</v>
      </c>
      <c r="AX10" s="20">
        <v>240.6</v>
      </c>
      <c r="AY10" s="1">
        <v>232</v>
      </c>
      <c r="AZ10" s="1">
        <v>231</v>
      </c>
      <c r="BA10" s="1">
        <v>241.2</v>
      </c>
      <c r="BB10" s="1">
        <v>240.7</v>
      </c>
      <c r="BC10" s="1">
        <v>240.3</v>
      </c>
      <c r="BD10" s="1">
        <v>241.5</v>
      </c>
      <c r="BE10" s="25">
        <v>225.4</v>
      </c>
      <c r="BF10" s="25">
        <v>237</v>
      </c>
      <c r="BG10" s="25">
        <v>238</v>
      </c>
      <c r="BH10" s="20">
        <v>240.2</v>
      </c>
      <c r="BI10" s="1">
        <v>241.9</v>
      </c>
      <c r="BJ10" s="25">
        <v>225.2</v>
      </c>
      <c r="BK10" s="25">
        <v>241.7</v>
      </c>
      <c r="BL10" s="25">
        <v>236.6</v>
      </c>
      <c r="BM10" s="25">
        <v>237.8</v>
      </c>
      <c r="BN10" s="1">
        <v>238.8</v>
      </c>
      <c r="BO10" s="1">
        <v>240</v>
      </c>
      <c r="BP10" s="1">
        <v>231.2</v>
      </c>
      <c r="BQ10" s="26">
        <v>228.9</v>
      </c>
      <c r="BR10" s="26">
        <v>230.8</v>
      </c>
      <c r="BS10" s="25">
        <v>226.7</v>
      </c>
      <c r="BT10" s="25">
        <v>239.4</v>
      </c>
      <c r="BU10" s="25">
        <v>231.3</v>
      </c>
      <c r="BV10" s="1">
        <v>239.8</v>
      </c>
      <c r="BW10" s="1">
        <v>241.5</v>
      </c>
      <c r="BX10" s="1">
        <v>231.2</v>
      </c>
      <c r="BY10" s="1">
        <v>231.9</v>
      </c>
      <c r="BZ10" s="25">
        <v>237.8</v>
      </c>
      <c r="CA10" s="25">
        <v>238.3</v>
      </c>
      <c r="CB10" s="25">
        <v>238.9</v>
      </c>
      <c r="CC10" s="25">
        <v>239.2</v>
      </c>
      <c r="CD10" s="25">
        <v>231.2</v>
      </c>
      <c r="CE10" s="1">
        <v>242.2</v>
      </c>
      <c r="CF10" s="1">
        <v>242.6</v>
      </c>
      <c r="CG10" s="1">
        <v>242.4</v>
      </c>
      <c r="CH10" s="1">
        <v>242.9</v>
      </c>
      <c r="CI10" s="1">
        <v>243.2</v>
      </c>
      <c r="CJ10" s="1">
        <v>242.3</v>
      </c>
      <c r="CK10" s="1">
        <v>242.6</v>
      </c>
      <c r="CL10" s="1">
        <v>242.8</v>
      </c>
      <c r="CM10" s="1">
        <v>241.6</v>
      </c>
      <c r="CN10" s="1">
        <v>242.4</v>
      </c>
      <c r="CO10" s="1">
        <v>243.2</v>
      </c>
      <c r="CP10" s="25">
        <v>237.6</v>
      </c>
      <c r="CQ10" s="25">
        <v>231.2</v>
      </c>
      <c r="CR10" s="1">
        <v>240.1</v>
      </c>
      <c r="CS10" s="1">
        <v>240.6</v>
      </c>
      <c r="CT10" s="1">
        <v>240.9</v>
      </c>
      <c r="CU10" s="1">
        <v>240.5</v>
      </c>
      <c r="CV10" s="1">
        <v>242.8</v>
      </c>
      <c r="CW10" s="1">
        <v>242.9</v>
      </c>
      <c r="CX10" s="1">
        <v>240.3</v>
      </c>
      <c r="CY10" s="1">
        <v>240.3</v>
      </c>
      <c r="CZ10" s="26">
        <v>222.6</v>
      </c>
      <c r="DA10" s="1">
        <v>226.2</v>
      </c>
      <c r="DB10" s="1">
        <v>239.4</v>
      </c>
      <c r="DC10" s="1">
        <v>239.9</v>
      </c>
      <c r="DD10" s="26">
        <v>222.4</v>
      </c>
      <c r="DE10" s="25">
        <v>233.2</v>
      </c>
      <c r="DF10" s="25">
        <v>237.1</v>
      </c>
      <c r="DG10" s="25">
        <v>230.7</v>
      </c>
      <c r="DH10" s="20">
        <v>235.5</v>
      </c>
      <c r="DI10" s="1">
        <v>243.4</v>
      </c>
      <c r="DJ10" s="26">
        <v>223.3</v>
      </c>
      <c r="DK10" s="26">
        <v>224</v>
      </c>
      <c r="DL10" s="25">
        <v>233.6</v>
      </c>
      <c r="DM10" s="25">
        <v>233.3</v>
      </c>
      <c r="DN10" s="1">
        <v>240.3</v>
      </c>
      <c r="DO10" s="1">
        <v>240.4</v>
      </c>
      <c r="DP10" s="1">
        <v>240.9</v>
      </c>
      <c r="DQ10" s="1">
        <v>241.1</v>
      </c>
      <c r="DR10" s="1">
        <v>239.8</v>
      </c>
      <c r="DS10" s="1">
        <v>239.5</v>
      </c>
      <c r="DT10" s="1">
        <v>240.8</v>
      </c>
      <c r="DU10" s="1">
        <v>240.7</v>
      </c>
      <c r="DV10" s="26">
        <v>222.3</v>
      </c>
      <c r="DW10" s="26">
        <v>222.3</v>
      </c>
      <c r="DX10" s="26">
        <v>223.5</v>
      </c>
      <c r="DY10" s="1">
        <v>240.8</v>
      </c>
      <c r="DZ10" s="1">
        <v>240</v>
      </c>
      <c r="EA10" s="1">
        <v>241.3</v>
      </c>
      <c r="EB10" s="1">
        <v>240.8</v>
      </c>
      <c r="EC10" s="26">
        <v>221.4</v>
      </c>
      <c r="ED10" s="26">
        <v>223.3</v>
      </c>
      <c r="EE10" s="25">
        <v>241.4</v>
      </c>
      <c r="EF10" s="25">
        <v>233.7</v>
      </c>
      <c r="EG10" s="1">
        <v>238.8</v>
      </c>
      <c r="EH10" s="1">
        <v>240.1</v>
      </c>
      <c r="EI10" s="1">
        <v>240.5</v>
      </c>
      <c r="EJ10" s="25">
        <v>233</v>
      </c>
      <c r="EK10" s="25">
        <v>235.2</v>
      </c>
      <c r="EL10" s="25">
        <v>240</v>
      </c>
      <c r="EM10" s="25">
        <v>231.3</v>
      </c>
      <c r="EN10" s="1">
        <v>236.3</v>
      </c>
      <c r="EO10" s="1">
        <v>241.2</v>
      </c>
      <c r="EP10" s="1">
        <v>240.3</v>
      </c>
      <c r="EQ10" s="1">
        <v>238.4</v>
      </c>
      <c r="ER10" s="1">
        <v>238.1</v>
      </c>
      <c r="ES10" s="25">
        <v>233.4</v>
      </c>
      <c r="ET10" s="1">
        <v>239.1</v>
      </c>
      <c r="EU10" s="1">
        <v>239.3</v>
      </c>
      <c r="EV10" s="1">
        <v>238.8</v>
      </c>
      <c r="EW10" s="1">
        <v>238.2</v>
      </c>
      <c r="EX10" s="1">
        <v>233</v>
      </c>
      <c r="EY10" s="1">
        <v>233.5</v>
      </c>
      <c r="EZ10" s="26">
        <v>223.8</v>
      </c>
      <c r="FA10" s="25">
        <v>232</v>
      </c>
      <c r="FB10" s="20">
        <v>246.9</v>
      </c>
      <c r="FC10" s="20">
        <v>242.4</v>
      </c>
      <c r="FD10" s="1">
        <v>239.4</v>
      </c>
      <c r="FE10" s="1">
        <v>236.2</v>
      </c>
      <c r="FF10" s="1">
        <v>232.5</v>
      </c>
      <c r="FG10" s="1">
        <v>232.9</v>
      </c>
      <c r="FH10" s="1">
        <v>233</v>
      </c>
      <c r="FI10" s="1">
        <v>238.7</v>
      </c>
      <c r="FJ10" s="26">
        <v>223.5</v>
      </c>
      <c r="FK10" s="20">
        <v>242.3</v>
      </c>
      <c r="FL10" s="1">
        <v>242.4</v>
      </c>
      <c r="FM10" s="26">
        <v>222.6</v>
      </c>
      <c r="FN10" s="25">
        <v>231.1</v>
      </c>
      <c r="FO10" s="1">
        <v>227.3</v>
      </c>
      <c r="FP10" s="20">
        <v>244.7</v>
      </c>
      <c r="FQ10" s="20">
        <v>240.4</v>
      </c>
      <c r="FR10" s="25">
        <v>229</v>
      </c>
      <c r="FS10" s="20">
        <v>238.8</v>
      </c>
      <c r="FT10" s="20">
        <v>233.2</v>
      </c>
      <c r="FU10" s="1">
        <v>229.4</v>
      </c>
      <c r="FV10" s="1">
        <v>228.3</v>
      </c>
      <c r="FW10" s="1">
        <v>227.7</v>
      </c>
      <c r="FX10" s="20">
        <v>229.9</v>
      </c>
      <c r="FY10" s="20">
        <v>231.8</v>
      </c>
      <c r="FZ10" s="20">
        <v>233.7</v>
      </c>
      <c r="GA10" s="1">
        <v>235.4</v>
      </c>
      <c r="GB10" s="1">
        <v>231.5</v>
      </c>
      <c r="GC10" s="1">
        <v>230.6</v>
      </c>
      <c r="GD10" s="1">
        <v>231.8</v>
      </c>
      <c r="GE10" s="1">
        <v>231.1</v>
      </c>
      <c r="GF10" s="1">
        <v>231.6</v>
      </c>
      <c r="GG10" s="1">
        <v>229.1</v>
      </c>
      <c r="GH10" s="1">
        <v>228.5</v>
      </c>
      <c r="GI10" s="1">
        <v>226</v>
      </c>
      <c r="GJ10" s="1">
        <v>226.8</v>
      </c>
      <c r="GK10" s="1">
        <v>231.9</v>
      </c>
      <c r="GL10" s="1">
        <v>231.9</v>
      </c>
      <c r="GM10" s="1">
        <v>231.2</v>
      </c>
      <c r="GN10" s="1">
        <v>232.4</v>
      </c>
      <c r="GO10" s="1">
        <v>231.6</v>
      </c>
      <c r="GP10" s="1">
        <v>231.8</v>
      </c>
      <c r="GQ10" s="1">
        <v>232.1</v>
      </c>
      <c r="GR10" s="1">
        <v>232.1</v>
      </c>
      <c r="GS10" s="25">
        <v>242.6</v>
      </c>
      <c r="GT10" s="25">
        <v>245.9</v>
      </c>
      <c r="GU10" s="1">
        <v>232.3</v>
      </c>
      <c r="GV10" s="1">
        <v>231.6</v>
      </c>
      <c r="GW10" s="1">
        <v>237.8</v>
      </c>
      <c r="GX10" s="25">
        <v>246</v>
      </c>
      <c r="GY10" s="25">
        <v>245</v>
      </c>
      <c r="GZ10" s="25">
        <v>245.7</v>
      </c>
      <c r="HA10" s="25">
        <v>236.2</v>
      </c>
      <c r="HB10" s="20">
        <v>244.3</v>
      </c>
      <c r="HC10" s="25">
        <v>246.2</v>
      </c>
      <c r="HD10" s="25">
        <v>245.9</v>
      </c>
      <c r="HE10" s="20">
        <v>232.6</v>
      </c>
      <c r="HF10" s="20">
        <v>232.5</v>
      </c>
      <c r="HG10" s="25">
        <v>243.1</v>
      </c>
      <c r="HH10" s="25">
        <v>237.7</v>
      </c>
      <c r="HI10" s="1">
        <v>227.5</v>
      </c>
      <c r="HJ10" s="1">
        <v>227.2</v>
      </c>
      <c r="HK10" s="1">
        <v>227.4</v>
      </c>
      <c r="HL10" s="1">
        <v>226.1</v>
      </c>
      <c r="HM10" s="26">
        <v>229.8</v>
      </c>
      <c r="HN10" s="1">
        <v>238.9</v>
      </c>
      <c r="HO10" s="1">
        <v>239.4</v>
      </c>
      <c r="HP10" s="25">
        <v>236.3</v>
      </c>
      <c r="HQ10" s="25">
        <v>242.1</v>
      </c>
      <c r="HR10" s="25">
        <v>232.9</v>
      </c>
      <c r="HS10" s="1">
        <v>227.8</v>
      </c>
      <c r="HT10" s="1">
        <v>230.9</v>
      </c>
      <c r="HU10" s="1">
        <v>231.2</v>
      </c>
      <c r="HV10" s="1">
        <v>231.2</v>
      </c>
      <c r="HW10" s="1">
        <v>227.1</v>
      </c>
      <c r="HX10" s="1">
        <v>227.1</v>
      </c>
      <c r="HY10" s="1">
        <v>227</v>
      </c>
      <c r="HZ10" s="1">
        <v>229</v>
      </c>
      <c r="IA10" s="20">
        <v>237.4</v>
      </c>
      <c r="IB10" s="20">
        <v>237.5</v>
      </c>
      <c r="IC10" s="1">
        <v>239.9</v>
      </c>
      <c r="ID10" s="1">
        <v>227.8</v>
      </c>
      <c r="IE10" s="1">
        <v>232.2</v>
      </c>
      <c r="IF10" s="1">
        <v>237.7</v>
      </c>
      <c r="IG10" s="1">
        <v>237.6</v>
      </c>
      <c r="IH10" s="1">
        <v>237.9</v>
      </c>
      <c r="II10" s="1">
        <v>236.8</v>
      </c>
      <c r="IJ10" s="25">
        <v>245.7</v>
      </c>
      <c r="IK10" s="25">
        <v>238.6</v>
      </c>
      <c r="IL10" s="25">
        <v>242</v>
      </c>
      <c r="IM10" s="1">
        <v>228.5</v>
      </c>
      <c r="IN10" s="1">
        <v>237.8</v>
      </c>
      <c r="IO10" s="1">
        <v>237.9</v>
      </c>
      <c r="IP10" s="1">
        <v>239.3</v>
      </c>
      <c r="IQ10" s="1">
        <v>238.4</v>
      </c>
      <c r="IR10" s="1">
        <v>238.6</v>
      </c>
      <c r="IS10" s="1">
        <v>238.5</v>
      </c>
      <c r="IT10" s="1">
        <v>238.3</v>
      </c>
      <c r="IU10" s="1">
        <v>238.2</v>
      </c>
      <c r="IV10" s="1">
        <v>239.2</v>
      </c>
      <c r="IW10" s="1">
        <v>239</v>
      </c>
      <c r="IX10" s="1">
        <v>237.9</v>
      </c>
      <c r="IY10" s="26">
        <v>229.1</v>
      </c>
      <c r="IZ10" s="25">
        <v>244.9</v>
      </c>
      <c r="JA10" s="25">
        <v>242.3</v>
      </c>
      <c r="JB10" s="1">
        <v>228.1</v>
      </c>
      <c r="JC10" s="1">
        <v>228.4</v>
      </c>
      <c r="JD10" s="1">
        <v>240.4</v>
      </c>
      <c r="JE10" s="25">
        <v>246.5</v>
      </c>
      <c r="JF10" s="25">
        <v>244.3</v>
      </c>
      <c r="JG10" s="1">
        <v>230</v>
      </c>
      <c r="JH10" s="1">
        <v>228.2</v>
      </c>
      <c r="JI10" s="1">
        <v>228.2</v>
      </c>
      <c r="JJ10" s="26">
        <v>225.1</v>
      </c>
      <c r="JK10" s="25">
        <v>246.1</v>
      </c>
      <c r="JL10" s="25">
        <v>245.4</v>
      </c>
      <c r="JM10" s="1">
        <v>228.1</v>
      </c>
      <c r="JN10" s="26">
        <v>229</v>
      </c>
      <c r="JO10" s="26">
        <v>228.8</v>
      </c>
      <c r="JP10" s="26">
        <v>231</v>
      </c>
      <c r="JQ10" s="25">
        <v>245</v>
      </c>
      <c r="JR10" s="25">
        <v>245.4</v>
      </c>
      <c r="JS10" s="25">
        <v>245.8</v>
      </c>
      <c r="JT10" s="25">
        <v>241.3</v>
      </c>
      <c r="JU10" s="25">
        <v>246.3</v>
      </c>
      <c r="JV10" s="20">
        <v>235.3</v>
      </c>
      <c r="JW10" s="1">
        <v>234.4</v>
      </c>
      <c r="JX10" s="1">
        <v>233.7</v>
      </c>
      <c r="JY10" s="1">
        <v>237.4</v>
      </c>
      <c r="JZ10" s="26">
        <v>231.6</v>
      </c>
      <c r="KA10" s="25">
        <v>245.4</v>
      </c>
      <c r="KB10" s="25">
        <v>241.1</v>
      </c>
      <c r="KC10" s="25">
        <v>243.5</v>
      </c>
      <c r="KD10" s="25">
        <v>245.9</v>
      </c>
      <c r="KE10" s="1">
        <v>236.8</v>
      </c>
      <c r="KF10" s="1">
        <v>236.7</v>
      </c>
      <c r="KG10" s="1">
        <v>236</v>
      </c>
      <c r="KH10" s="1">
        <v>234.5</v>
      </c>
      <c r="KI10" s="1">
        <v>231.3</v>
      </c>
      <c r="KJ10" s="26">
        <v>230.8</v>
      </c>
      <c r="KK10" s="25">
        <v>234.7</v>
      </c>
      <c r="KL10" s="25">
        <v>243.6</v>
      </c>
      <c r="KM10" s="25">
        <v>233</v>
      </c>
      <c r="KN10" s="25">
        <v>244.5</v>
      </c>
      <c r="KO10" s="25">
        <v>244</v>
      </c>
      <c r="KP10" s="25">
        <v>243.2</v>
      </c>
      <c r="KQ10" s="25">
        <v>243.7</v>
      </c>
      <c r="KR10" s="20">
        <v>235.7</v>
      </c>
      <c r="KS10" s="1">
        <v>238.9</v>
      </c>
      <c r="KT10" s="1">
        <v>239.5</v>
      </c>
      <c r="KU10" s="1">
        <v>239.5</v>
      </c>
      <c r="KV10" s="26">
        <v>233.9</v>
      </c>
      <c r="KW10" s="1">
        <v>240.3</v>
      </c>
      <c r="KX10" s="25">
        <v>232.9</v>
      </c>
      <c r="KY10" s="25">
        <v>243.2</v>
      </c>
      <c r="KZ10" s="1">
        <v>232.5</v>
      </c>
      <c r="LA10" s="25">
        <v>232.3</v>
      </c>
      <c r="LB10" s="25">
        <v>246.4</v>
      </c>
      <c r="LC10" s="25">
        <v>243.2</v>
      </c>
      <c r="LD10" s="1">
        <v>230.5</v>
      </c>
      <c r="LE10" s="20">
        <v>242.2</v>
      </c>
      <c r="LF10" s="20">
        <v>235.8</v>
      </c>
      <c r="LG10" s="1">
        <v>236.1</v>
      </c>
      <c r="LH10" s="1">
        <v>241.4</v>
      </c>
      <c r="LI10" s="25">
        <v>243.6</v>
      </c>
      <c r="LJ10" s="1">
        <v>233.9</v>
      </c>
      <c r="LK10" s="25">
        <v>242.6</v>
      </c>
      <c r="LL10" s="1">
        <v>229.9</v>
      </c>
      <c r="LM10" s="1">
        <v>235.7</v>
      </c>
      <c r="LN10" s="1">
        <v>236.7</v>
      </c>
      <c r="LO10" s="1">
        <v>236.3</v>
      </c>
      <c r="LP10" s="1">
        <v>235.9</v>
      </c>
      <c r="LQ10" s="1">
        <v>236.5</v>
      </c>
      <c r="LR10" s="1">
        <v>239.4</v>
      </c>
      <c r="LS10" s="1">
        <v>248.2</v>
      </c>
      <c r="LT10" s="1">
        <v>232.3</v>
      </c>
      <c r="LU10" s="20">
        <v>234.3</v>
      </c>
      <c r="LV10" s="20">
        <v>238.5</v>
      </c>
      <c r="LW10" s="1">
        <v>240.5</v>
      </c>
      <c r="LX10" s="1">
        <v>237.1</v>
      </c>
      <c r="LY10" s="1">
        <v>236.7</v>
      </c>
      <c r="LZ10" s="1">
        <v>228.6</v>
      </c>
      <c r="MA10" s="1">
        <v>236.6</v>
      </c>
      <c r="MB10" s="26">
        <v>236.5</v>
      </c>
      <c r="MC10" s="25">
        <v>244.6</v>
      </c>
      <c r="MD10" s="25">
        <v>242.2</v>
      </c>
      <c r="ME10" s="26">
        <v>228.9</v>
      </c>
      <c r="MF10" s="26">
        <v>237.6</v>
      </c>
      <c r="MG10" s="25">
        <v>242.8</v>
      </c>
      <c r="MH10" s="25">
        <v>243.1</v>
      </c>
      <c r="MI10" s="1">
        <v>236.3</v>
      </c>
      <c r="MJ10" s="1">
        <v>239.2</v>
      </c>
      <c r="MK10" s="26">
        <v>238.3</v>
      </c>
      <c r="ML10" s="26">
        <v>238.6</v>
      </c>
      <c r="MM10" s="26">
        <v>237.9</v>
      </c>
      <c r="MN10" s="26">
        <v>238.5</v>
      </c>
      <c r="MO10" s="26">
        <v>237.8</v>
      </c>
      <c r="MP10" s="26">
        <v>238.7</v>
      </c>
      <c r="MQ10" s="25">
        <v>246.7</v>
      </c>
      <c r="MR10" s="25">
        <v>247.9</v>
      </c>
      <c r="MS10" s="25">
        <v>243.2</v>
      </c>
      <c r="MT10" s="25">
        <v>244.3</v>
      </c>
      <c r="MU10" s="20">
        <v>233.7</v>
      </c>
      <c r="MV10" s="1">
        <v>238.1</v>
      </c>
      <c r="MW10" s="1">
        <v>239.4</v>
      </c>
      <c r="MX10" s="1">
        <v>240.8</v>
      </c>
      <c r="MY10" s="1">
        <v>235.3</v>
      </c>
      <c r="MZ10" s="1">
        <v>235.2</v>
      </c>
      <c r="NA10" s="26">
        <v>229.5</v>
      </c>
      <c r="NB10" s="26">
        <v>231.4</v>
      </c>
      <c r="NC10" s="26">
        <v>238.4</v>
      </c>
      <c r="ND10" s="26">
        <v>238.3</v>
      </c>
      <c r="NE10" s="25">
        <v>232.8</v>
      </c>
      <c r="NF10" s="1">
        <v>240.4</v>
      </c>
      <c r="NG10" s="1">
        <v>239.7</v>
      </c>
      <c r="NH10" s="26">
        <v>240.2</v>
      </c>
      <c r="NI10" s="25">
        <v>242.7</v>
      </c>
      <c r="NJ10" s="1">
        <v>236.7</v>
      </c>
      <c r="NK10" s="1">
        <v>240.1</v>
      </c>
      <c r="NL10" s="1">
        <v>235.8</v>
      </c>
      <c r="NM10" s="26">
        <v>240.9</v>
      </c>
      <c r="NN10" s="26">
        <v>238.1</v>
      </c>
      <c r="NO10" s="25">
        <v>247</v>
      </c>
      <c r="NP10" s="25">
        <v>235.8</v>
      </c>
      <c r="NQ10" s="25">
        <v>247.3</v>
      </c>
      <c r="NR10" s="20">
        <v>233.9</v>
      </c>
      <c r="NS10" s="20">
        <v>237.6</v>
      </c>
      <c r="NT10" s="1">
        <v>236.9</v>
      </c>
      <c r="NU10" s="1">
        <v>232.6</v>
      </c>
      <c r="NV10" s="1">
        <v>236.7</v>
      </c>
      <c r="NW10" s="26">
        <v>239.7</v>
      </c>
      <c r="NX10" s="26">
        <v>239.7</v>
      </c>
      <c r="NY10" s="26">
        <v>238.3</v>
      </c>
      <c r="NZ10" s="26">
        <v>239.1</v>
      </c>
      <c r="OA10" s="26">
        <v>238.1</v>
      </c>
      <c r="OB10" s="26">
        <v>239</v>
      </c>
      <c r="OC10" s="26">
        <v>238.6</v>
      </c>
      <c r="OD10" s="26">
        <v>239</v>
      </c>
      <c r="OE10" s="26">
        <v>238.9</v>
      </c>
      <c r="OF10" s="21">
        <v>233.1</v>
      </c>
      <c r="OG10" s="1">
        <v>235.4</v>
      </c>
      <c r="OH10" s="1">
        <v>236.6</v>
      </c>
      <c r="OI10" s="1">
        <v>236.9</v>
      </c>
      <c r="OJ10" s="1">
        <v>236.9</v>
      </c>
      <c r="OK10" s="1">
        <v>236.6</v>
      </c>
      <c r="OL10" s="1">
        <v>236.9</v>
      </c>
      <c r="OM10" s="1">
        <v>237.1</v>
      </c>
      <c r="ON10" s="1">
        <v>236.7</v>
      </c>
      <c r="OO10" s="1">
        <v>238</v>
      </c>
      <c r="OP10" s="1">
        <v>238.4</v>
      </c>
      <c r="OQ10" s="1">
        <v>238.3</v>
      </c>
      <c r="OR10" s="1">
        <v>237.2</v>
      </c>
      <c r="OS10" s="1">
        <v>234.3</v>
      </c>
      <c r="OT10" s="26">
        <v>232</v>
      </c>
      <c r="OU10" s="26">
        <v>237.6</v>
      </c>
      <c r="OV10" s="26">
        <v>237.7</v>
      </c>
      <c r="OW10" s="26">
        <v>237.4</v>
      </c>
      <c r="OX10" s="25">
        <v>227.2</v>
      </c>
      <c r="OY10" s="25">
        <v>236.3</v>
      </c>
      <c r="OZ10" s="20">
        <v>239</v>
      </c>
      <c r="PA10" s="21">
        <v>226.6</v>
      </c>
      <c r="PB10" s="1">
        <v>238</v>
      </c>
      <c r="PC10" s="1">
        <v>241.2</v>
      </c>
      <c r="PD10" s="1">
        <v>237.6</v>
      </c>
      <c r="PE10" s="1">
        <v>239.4</v>
      </c>
      <c r="PF10" s="1">
        <v>239.8</v>
      </c>
      <c r="PG10" s="1">
        <v>238.8</v>
      </c>
      <c r="PH10" s="1">
        <v>238.1</v>
      </c>
      <c r="PI10" s="1">
        <v>238.2</v>
      </c>
      <c r="PJ10" s="1">
        <v>233.2</v>
      </c>
      <c r="PK10" s="1">
        <v>193.7</v>
      </c>
      <c r="PL10" s="1">
        <v>240.7</v>
      </c>
      <c r="PM10" s="26">
        <v>237.6</v>
      </c>
      <c r="PN10" s="26">
        <v>238.5</v>
      </c>
      <c r="PO10" s="26">
        <v>238.6</v>
      </c>
      <c r="PP10" s="26">
        <v>242.6</v>
      </c>
      <c r="PQ10" s="25">
        <v>237.9</v>
      </c>
      <c r="PR10" s="1">
        <v>246.6</v>
      </c>
      <c r="PS10" s="25">
        <v>242.5</v>
      </c>
      <c r="PT10" s="1">
        <v>229.8</v>
      </c>
      <c r="PU10" s="20">
        <v>240.8</v>
      </c>
      <c r="PV10" s="20">
        <v>238.8</v>
      </c>
      <c r="PW10" s="20">
        <v>241.7</v>
      </c>
      <c r="PX10" s="1">
        <v>240.8</v>
      </c>
      <c r="PY10" s="1">
        <v>238.4</v>
      </c>
      <c r="PZ10" s="1">
        <v>239.8</v>
      </c>
      <c r="QA10" s="1">
        <v>232.8</v>
      </c>
      <c r="QB10" s="1">
        <v>238.8</v>
      </c>
      <c r="QC10" s="1">
        <v>239.4</v>
      </c>
      <c r="QD10" s="26">
        <v>242.4</v>
      </c>
      <c r="QE10" s="25">
        <v>224.7</v>
      </c>
      <c r="QF10" s="25">
        <v>244.2</v>
      </c>
      <c r="QG10" s="25">
        <v>245.1</v>
      </c>
      <c r="QH10" s="25">
        <v>244.3</v>
      </c>
      <c r="QI10" s="1">
        <v>245.6</v>
      </c>
      <c r="QJ10" s="1">
        <v>236.3</v>
      </c>
      <c r="QK10" s="1">
        <v>240.2</v>
      </c>
      <c r="QL10" s="1">
        <v>235.6</v>
      </c>
      <c r="QM10" s="1">
        <v>233.6</v>
      </c>
      <c r="QN10" s="1">
        <v>240.1</v>
      </c>
      <c r="QO10" s="1">
        <v>238.4</v>
      </c>
      <c r="QP10" s="1">
        <v>237</v>
      </c>
      <c r="QQ10" s="26">
        <v>238.5</v>
      </c>
      <c r="QR10" s="25">
        <v>243.4</v>
      </c>
      <c r="QS10" s="25">
        <v>244.3</v>
      </c>
      <c r="QT10" s="25">
        <v>228.7</v>
      </c>
      <c r="QU10" s="20">
        <v>240.1</v>
      </c>
      <c r="QV10" s="1">
        <v>232.8</v>
      </c>
      <c r="QW10" s="1">
        <v>238.3</v>
      </c>
      <c r="QX10" s="1">
        <v>239.2</v>
      </c>
      <c r="QY10" s="1">
        <v>233.7</v>
      </c>
      <c r="QZ10" s="1">
        <v>239.3</v>
      </c>
      <c r="RA10" s="1">
        <v>237.6</v>
      </c>
      <c r="RB10" s="1">
        <v>241.4</v>
      </c>
      <c r="RC10" s="26">
        <v>237</v>
      </c>
      <c r="RD10" s="25">
        <v>224.9</v>
      </c>
      <c r="RE10" s="25">
        <v>244.1</v>
      </c>
      <c r="RF10" s="25">
        <v>232.2</v>
      </c>
      <c r="RG10" s="1">
        <v>240</v>
      </c>
      <c r="RH10" s="1">
        <v>240</v>
      </c>
      <c r="RI10" s="1">
        <v>239.9</v>
      </c>
      <c r="RJ10" s="1">
        <v>239.4</v>
      </c>
      <c r="RK10" s="1">
        <v>240.2</v>
      </c>
      <c r="RL10" s="1">
        <v>239.8</v>
      </c>
      <c r="RM10" s="1">
        <v>238.1</v>
      </c>
      <c r="RN10" s="1">
        <v>241.9</v>
      </c>
      <c r="RO10" s="1">
        <v>240.4</v>
      </c>
      <c r="RP10" s="1">
        <v>232.1</v>
      </c>
      <c r="RQ10" s="1">
        <v>239.9</v>
      </c>
      <c r="RR10" s="1">
        <v>242</v>
      </c>
      <c r="RS10" s="25">
        <v>224.5</v>
      </c>
      <c r="RT10" s="25">
        <v>229.2</v>
      </c>
      <c r="RU10" s="25">
        <v>243.3</v>
      </c>
      <c r="RV10" s="20">
        <v>238</v>
      </c>
      <c r="RW10" s="1">
        <v>238.5</v>
      </c>
      <c r="RX10" s="1">
        <v>239</v>
      </c>
      <c r="RY10" s="1">
        <v>239.5</v>
      </c>
      <c r="RZ10" s="1">
        <v>238.7</v>
      </c>
      <c r="SA10" s="1">
        <v>240</v>
      </c>
      <c r="SB10" s="1">
        <v>237.4</v>
      </c>
      <c r="SC10" s="1">
        <v>239.4</v>
      </c>
      <c r="SD10" s="1">
        <v>233.6</v>
      </c>
      <c r="SE10" s="1">
        <v>234.3</v>
      </c>
      <c r="SF10" s="1">
        <v>234.1</v>
      </c>
      <c r="SG10" s="1">
        <v>233.2</v>
      </c>
      <c r="SH10" s="1">
        <v>238</v>
      </c>
      <c r="SI10" s="25">
        <v>223.1</v>
      </c>
      <c r="SJ10" s="25">
        <v>246.1</v>
      </c>
      <c r="SK10" s="25">
        <v>230.7</v>
      </c>
      <c r="SL10" s="25">
        <v>229.5</v>
      </c>
      <c r="SM10" s="25">
        <v>229</v>
      </c>
      <c r="SN10" s="1">
        <v>228.7</v>
      </c>
      <c r="SO10" s="1">
        <v>234.5</v>
      </c>
      <c r="SP10" s="1">
        <v>233.8</v>
      </c>
      <c r="SQ10" s="1">
        <v>239.6</v>
      </c>
      <c r="SR10" s="26">
        <v>237.7</v>
      </c>
      <c r="SS10" s="25">
        <v>246.9</v>
      </c>
      <c r="ST10" s="25">
        <v>246.9</v>
      </c>
      <c r="SU10" s="25">
        <v>244.7</v>
      </c>
      <c r="SV10" s="20">
        <v>242.1</v>
      </c>
      <c r="SW10" s="1">
        <v>239</v>
      </c>
      <c r="SX10" s="1">
        <v>235.7</v>
      </c>
      <c r="SY10" s="1">
        <v>239.9</v>
      </c>
      <c r="SZ10" s="1">
        <v>235.7</v>
      </c>
      <c r="TA10" s="1">
        <v>240</v>
      </c>
      <c r="TB10" s="25">
        <v>244.8</v>
      </c>
      <c r="TC10" s="25">
        <v>247</v>
      </c>
      <c r="TD10" s="25">
        <v>244.7</v>
      </c>
      <c r="TE10" s="25">
        <v>245</v>
      </c>
      <c r="TF10" s="1">
        <v>239.4</v>
      </c>
      <c r="TG10" s="1">
        <v>238.5</v>
      </c>
      <c r="TH10" s="1">
        <v>234.8</v>
      </c>
      <c r="TI10" s="1">
        <v>239</v>
      </c>
      <c r="TJ10" s="1">
        <v>240.2</v>
      </c>
      <c r="TK10" s="1">
        <v>237.6</v>
      </c>
      <c r="TL10" s="1">
        <v>237.6</v>
      </c>
      <c r="TM10" s="1">
        <v>239</v>
      </c>
      <c r="TN10" s="1">
        <v>234.2</v>
      </c>
      <c r="TO10" s="1">
        <v>235.5</v>
      </c>
      <c r="TP10" s="1">
        <v>239.6</v>
      </c>
      <c r="TQ10" s="26">
        <v>230.9</v>
      </c>
      <c r="TR10" s="26">
        <v>237.1</v>
      </c>
      <c r="TS10" s="25">
        <v>230.2</v>
      </c>
      <c r="TT10" s="20">
        <v>239</v>
      </c>
      <c r="TU10" s="1">
        <v>238.4</v>
      </c>
      <c r="TV10" s="1">
        <v>235.5</v>
      </c>
      <c r="TW10" s="1">
        <v>226.6</v>
      </c>
      <c r="TX10" s="1">
        <v>237.4</v>
      </c>
      <c r="TY10" s="1">
        <v>238.1</v>
      </c>
      <c r="TZ10" s="1">
        <v>238.3</v>
      </c>
      <c r="UA10" s="1">
        <v>235.8</v>
      </c>
      <c r="UB10" s="26">
        <v>238.7</v>
      </c>
      <c r="UC10" s="25">
        <v>247.1</v>
      </c>
      <c r="UD10" s="25">
        <v>245</v>
      </c>
      <c r="UE10" s="25">
        <v>247.3</v>
      </c>
      <c r="UF10" s="25">
        <v>247</v>
      </c>
      <c r="UG10" s="25">
        <v>246.5</v>
      </c>
      <c r="UH10" s="1">
        <v>241.4</v>
      </c>
      <c r="UI10" s="1">
        <v>228.4</v>
      </c>
      <c r="UJ10" s="1">
        <v>231.7</v>
      </c>
      <c r="UK10" s="20">
        <v>241.2</v>
      </c>
      <c r="UL10" s="1">
        <v>226.8</v>
      </c>
      <c r="UM10" s="1">
        <v>235.8</v>
      </c>
      <c r="UN10" s="1">
        <v>235.8</v>
      </c>
      <c r="UO10" s="26">
        <v>244.5</v>
      </c>
      <c r="UP10" s="25">
        <v>237.6</v>
      </c>
      <c r="UQ10" s="25">
        <v>245</v>
      </c>
      <c r="UR10" s="25">
        <v>245.3</v>
      </c>
      <c r="US10" s="25">
        <v>247</v>
      </c>
      <c r="UT10" s="25">
        <v>244.7</v>
      </c>
      <c r="UU10" s="1">
        <v>233.1</v>
      </c>
      <c r="UV10" s="1">
        <v>235</v>
      </c>
      <c r="UW10" s="1">
        <v>226.9</v>
      </c>
      <c r="UX10" s="1">
        <v>235.2</v>
      </c>
      <c r="UY10" s="1">
        <v>235.7</v>
      </c>
      <c r="UZ10" s="26">
        <v>240.2</v>
      </c>
      <c r="VA10" s="25">
        <v>242.3</v>
      </c>
      <c r="VB10" s="25">
        <v>246.4</v>
      </c>
      <c r="VC10" s="25">
        <v>246.9</v>
      </c>
      <c r="VD10" s="25">
        <v>246.1</v>
      </c>
      <c r="VE10" s="25">
        <v>246.5</v>
      </c>
      <c r="VF10" s="1">
        <v>240.7</v>
      </c>
      <c r="VG10" s="1">
        <v>239.7</v>
      </c>
      <c r="VH10" s="1">
        <v>226.2</v>
      </c>
      <c r="VI10" s="1">
        <v>236.3</v>
      </c>
      <c r="VJ10" s="26">
        <v>239.8</v>
      </c>
      <c r="VK10" s="26">
        <v>238.7</v>
      </c>
      <c r="VL10" s="26">
        <v>238.8</v>
      </c>
      <c r="VM10" s="26">
        <v>239.1</v>
      </c>
      <c r="VN10" s="26">
        <v>239</v>
      </c>
      <c r="VO10" s="26">
        <v>240.1</v>
      </c>
      <c r="VP10" s="26">
        <v>240.7</v>
      </c>
      <c r="VQ10" s="25">
        <v>246.1</v>
      </c>
      <c r="VR10" s="1">
        <v>239.8</v>
      </c>
      <c r="VS10" s="1">
        <v>237.2</v>
      </c>
      <c r="VT10" s="1">
        <v>239.2</v>
      </c>
      <c r="VU10" s="1">
        <v>235.8</v>
      </c>
      <c r="VV10" s="26">
        <v>240.4</v>
      </c>
      <c r="VW10" s="26">
        <v>240.4</v>
      </c>
      <c r="VX10" s="26">
        <v>239.8</v>
      </c>
      <c r="VY10" s="26">
        <v>239.8</v>
      </c>
      <c r="VZ10" s="26">
        <v>239.9</v>
      </c>
      <c r="WA10" s="26">
        <v>240.4</v>
      </c>
      <c r="WB10" s="26">
        <v>240.5</v>
      </c>
      <c r="WC10" s="25">
        <v>235.8</v>
      </c>
      <c r="WD10" s="25">
        <v>245.7</v>
      </c>
      <c r="WE10" s="25">
        <v>246.8</v>
      </c>
      <c r="WF10" s="20">
        <v>232.4</v>
      </c>
      <c r="WG10" s="1">
        <v>240.1</v>
      </c>
      <c r="WH10" s="1">
        <v>235.9</v>
      </c>
      <c r="WI10" s="26">
        <v>240.8</v>
      </c>
      <c r="WJ10" s="25">
        <v>224.5</v>
      </c>
      <c r="WK10" s="25">
        <v>246</v>
      </c>
      <c r="WL10" s="25">
        <v>247.8</v>
      </c>
      <c r="WM10" s="1">
        <v>227.8</v>
      </c>
      <c r="WN10" s="1">
        <v>228.1</v>
      </c>
      <c r="WO10" s="20">
        <v>233.6</v>
      </c>
      <c r="WP10" s="20">
        <v>234.7</v>
      </c>
      <c r="WQ10" s="1">
        <v>239</v>
      </c>
      <c r="WR10" s="1">
        <v>234.5</v>
      </c>
      <c r="WS10" s="1">
        <v>236.2</v>
      </c>
      <c r="WT10" s="25">
        <v>246.4</v>
      </c>
      <c r="WU10" s="25">
        <v>247.5</v>
      </c>
      <c r="WV10" s="25">
        <v>248</v>
      </c>
      <c r="WW10" s="20">
        <v>233.6</v>
      </c>
      <c r="WX10" s="26">
        <v>243.2</v>
      </c>
      <c r="WY10" s="25">
        <v>246.5</v>
      </c>
      <c r="WZ10" s="21">
        <v>228.3</v>
      </c>
      <c r="XA10" s="25">
        <v>248.1</v>
      </c>
      <c r="XB10" s="25">
        <v>247.4</v>
      </c>
      <c r="XC10" s="1">
        <v>239.1</v>
      </c>
      <c r="XD10" s="1">
        <v>240.7</v>
      </c>
      <c r="XE10" s="1">
        <v>239.8</v>
      </c>
      <c r="XF10" s="1">
        <v>239.2</v>
      </c>
      <c r="XG10" s="1">
        <v>238.7</v>
      </c>
      <c r="XH10" s="1">
        <v>238.3</v>
      </c>
      <c r="XI10" s="1">
        <v>241.3</v>
      </c>
      <c r="XJ10" s="1">
        <v>239</v>
      </c>
      <c r="XK10" s="1">
        <v>239.6</v>
      </c>
      <c r="XL10" s="1">
        <v>239.6</v>
      </c>
      <c r="XM10" s="26">
        <v>239.8</v>
      </c>
      <c r="XN10" s="26">
        <v>239.6</v>
      </c>
      <c r="XO10" s="25">
        <v>245.4</v>
      </c>
      <c r="XP10" s="25">
        <v>247.3</v>
      </c>
      <c r="XQ10" s="20">
        <v>233.2</v>
      </c>
      <c r="XR10" s="21">
        <v>229.9</v>
      </c>
      <c r="XS10" s="21">
        <v>234.4</v>
      </c>
      <c r="XT10" s="1">
        <v>238.3</v>
      </c>
      <c r="XU10" s="1">
        <v>240.1</v>
      </c>
      <c r="XV10" s="26">
        <v>239.8</v>
      </c>
      <c r="XW10" s="20">
        <v>236.4</v>
      </c>
      <c r="XX10" s="20">
        <v>242.8</v>
      </c>
      <c r="XY10" s="20">
        <v>233.5</v>
      </c>
      <c r="XZ10" s="1">
        <v>235.5</v>
      </c>
      <c r="YA10" s="21">
        <v>227.5</v>
      </c>
      <c r="YB10" s="1">
        <v>234</v>
      </c>
      <c r="YC10" s="25">
        <v>224.8</v>
      </c>
      <c r="YD10" s="25">
        <v>247.1</v>
      </c>
      <c r="YE10" s="25">
        <v>247.5</v>
      </c>
      <c r="YF10" s="20">
        <v>236.2</v>
      </c>
      <c r="YG10" s="20">
        <v>235.2</v>
      </c>
      <c r="YH10" s="1">
        <v>240.5</v>
      </c>
      <c r="YI10" s="1">
        <v>239.6</v>
      </c>
      <c r="YJ10" s="1">
        <v>239.9</v>
      </c>
      <c r="YK10" s="1">
        <v>239.9</v>
      </c>
      <c r="YL10" s="26">
        <v>239.4</v>
      </c>
      <c r="YM10" s="26">
        <v>241.7</v>
      </c>
      <c r="YN10" s="26">
        <v>245.6</v>
      </c>
      <c r="YO10" s="25">
        <v>229.9</v>
      </c>
      <c r="YP10" s="1">
        <v>229.9</v>
      </c>
      <c r="YQ10" s="1">
        <v>235.9</v>
      </c>
      <c r="YR10" s="1">
        <v>239.3</v>
      </c>
      <c r="YS10" s="1">
        <v>240.3</v>
      </c>
      <c r="YT10" s="25">
        <v>247.1</v>
      </c>
      <c r="YU10" s="1">
        <v>244.8</v>
      </c>
      <c r="YV10" s="1">
        <v>235.7</v>
      </c>
      <c r="YW10" s="1">
        <v>239.9</v>
      </c>
      <c r="YX10" s="1">
        <v>234</v>
      </c>
      <c r="YY10" s="1">
        <v>235.6</v>
      </c>
      <c r="YZ10" s="1">
        <v>235.8</v>
      </c>
      <c r="ZA10" s="1">
        <v>235.2</v>
      </c>
      <c r="ZB10" s="1">
        <v>238.8</v>
      </c>
      <c r="ZC10" s="26">
        <v>244.6</v>
      </c>
      <c r="ZD10" s="1">
        <v>227.2</v>
      </c>
      <c r="ZE10" s="21">
        <v>222.3</v>
      </c>
      <c r="ZF10" s="1">
        <v>240.5</v>
      </c>
      <c r="ZG10" s="1">
        <v>238.3</v>
      </c>
      <c r="ZH10" s="1">
        <v>238.5</v>
      </c>
      <c r="ZI10" s="1">
        <v>236.1</v>
      </c>
      <c r="ZJ10" s="1">
        <v>235.7</v>
      </c>
      <c r="ZK10" s="1">
        <v>239.6</v>
      </c>
      <c r="ZL10" s="1">
        <v>234.9</v>
      </c>
      <c r="ZM10" s="26">
        <v>240.3</v>
      </c>
      <c r="ZN10" s="26">
        <v>241</v>
      </c>
      <c r="ZO10" s="25">
        <v>224.9</v>
      </c>
      <c r="ZP10" s="25">
        <v>249.5</v>
      </c>
      <c r="ZQ10" s="1">
        <v>239.2</v>
      </c>
      <c r="ZR10" s="1">
        <v>235.9</v>
      </c>
      <c r="ZS10" s="1">
        <v>233.8</v>
      </c>
      <c r="ZT10" s="26">
        <v>239.6</v>
      </c>
      <c r="ZU10" s="25">
        <v>225.1</v>
      </c>
      <c r="ZV10" s="25">
        <v>249.3</v>
      </c>
      <c r="ZW10" s="25">
        <v>250.5</v>
      </c>
      <c r="ZX10" s="20">
        <v>237.5</v>
      </c>
      <c r="ZY10" s="20">
        <v>239.9</v>
      </c>
      <c r="ZZ10" s="1">
        <v>235.5</v>
      </c>
      <c r="AAA10" s="1">
        <v>240</v>
      </c>
      <c r="AAB10" s="26">
        <v>243.1</v>
      </c>
      <c r="AAC10" s="25">
        <v>227.4</v>
      </c>
      <c r="AAD10" s="1">
        <v>229.5</v>
      </c>
      <c r="AAE10" s="1">
        <v>233.4</v>
      </c>
      <c r="AAF10" s="26">
        <v>244.3</v>
      </c>
      <c r="AAG10" s="1">
        <v>242.8</v>
      </c>
      <c r="AAH10" s="25">
        <v>250.3</v>
      </c>
      <c r="AAI10" s="20">
        <v>232.3</v>
      </c>
      <c r="AAJ10" s="21">
        <v>224.1</v>
      </c>
      <c r="AAK10" s="26">
        <v>245.5</v>
      </c>
      <c r="AAL10" s="26">
        <v>244.5</v>
      </c>
      <c r="AAM10" s="26">
        <v>244.6</v>
      </c>
      <c r="AAN10" s="26">
        <v>243.3</v>
      </c>
      <c r="AAO10" s="25">
        <v>225.1</v>
      </c>
      <c r="AAP10" s="25">
        <v>246.7</v>
      </c>
      <c r="AAQ10" s="26">
        <v>239.2</v>
      </c>
      <c r="AAR10" s="26">
        <v>239.5</v>
      </c>
      <c r="AAS10" s="1">
        <v>245.6</v>
      </c>
      <c r="AAT10" s="25">
        <v>226.4</v>
      </c>
      <c r="AAU10" s="25">
        <v>226</v>
      </c>
      <c r="AAV10" s="25">
        <v>226.1</v>
      </c>
      <c r="AAW10" s="25">
        <v>249.2</v>
      </c>
      <c r="AAX10" s="1">
        <v>238.1</v>
      </c>
      <c r="AAY10" s="20">
        <v>232.5</v>
      </c>
      <c r="AAZ10" s="21">
        <v>234.5</v>
      </c>
      <c r="ABA10" s="26">
        <v>239.4</v>
      </c>
      <c r="ABB10" s="26">
        <v>239.9</v>
      </c>
      <c r="ABC10" s="25">
        <v>224.7</v>
      </c>
      <c r="ABD10" s="25">
        <v>225.9</v>
      </c>
      <c r="ABE10" s="25">
        <v>225</v>
      </c>
      <c r="ABF10" s="25">
        <v>249.8</v>
      </c>
      <c r="ABG10" s="1">
        <v>235.4</v>
      </c>
      <c r="ABH10" s="1">
        <v>229.3</v>
      </c>
      <c r="ABI10" s="21">
        <v>233.2</v>
      </c>
      <c r="ABJ10" s="1">
        <v>239.5</v>
      </c>
      <c r="ABK10" s="26">
        <v>245.6</v>
      </c>
      <c r="ABL10" s="26">
        <v>239.1</v>
      </c>
      <c r="ABM10" s="25">
        <v>227.8</v>
      </c>
      <c r="ABN10" s="1">
        <v>230.8</v>
      </c>
      <c r="ABO10" s="20">
        <v>235</v>
      </c>
      <c r="ABP10" s="20">
        <v>239.6</v>
      </c>
      <c r="ABQ10" s="1">
        <v>238.8</v>
      </c>
      <c r="ABR10" s="26">
        <v>238.5</v>
      </c>
      <c r="ABS10" s="26">
        <v>238.7</v>
      </c>
      <c r="ABT10" s="26">
        <v>239.5</v>
      </c>
      <c r="ABU10" s="25">
        <v>226.3</v>
      </c>
      <c r="ABV10" s="25">
        <v>226.1</v>
      </c>
      <c r="ABW10" s="25">
        <v>226.7</v>
      </c>
      <c r="ABX10" s="1">
        <v>228.4</v>
      </c>
      <c r="ABY10" s="21">
        <v>214.1</v>
      </c>
      <c r="ABZ10" s="25">
        <v>226.6</v>
      </c>
      <c r="ACA10" s="25">
        <v>225.2</v>
      </c>
      <c r="ACB10" s="1">
        <v>235.5</v>
      </c>
      <c r="ACC10" s="1">
        <v>226.8</v>
      </c>
      <c r="ACD10" s="20">
        <v>232.4</v>
      </c>
      <c r="ACE10" s="20">
        <v>239.4</v>
      </c>
      <c r="ACF10" s="25">
        <v>226.5</v>
      </c>
      <c r="ACG10" s="25">
        <v>222.4</v>
      </c>
      <c r="ACH10" s="20">
        <v>233.8</v>
      </c>
      <c r="ACI10" s="1">
        <v>239</v>
      </c>
      <c r="ACJ10" s="1">
        <v>224.6</v>
      </c>
      <c r="ACK10" s="1">
        <v>232.7</v>
      </c>
      <c r="ACL10" s="21">
        <v>225.1</v>
      </c>
      <c r="ACM10" s="21">
        <v>225.7</v>
      </c>
      <c r="ACN10" s="21">
        <v>228.6</v>
      </c>
      <c r="ACO10" s="1">
        <v>234.5</v>
      </c>
      <c r="ACP10" s="21">
        <v>223.8</v>
      </c>
      <c r="ACQ10" s="1">
        <v>227.9</v>
      </c>
      <c r="ACR10" s="21">
        <v>223.7</v>
      </c>
      <c r="ACS10" s="21">
        <v>225.3</v>
      </c>
      <c r="ACT10" s="1">
        <v>239.8</v>
      </c>
      <c r="ACU10" s="25">
        <v>241.9</v>
      </c>
      <c r="ACV10" s="21">
        <v>227.1</v>
      </c>
      <c r="ACW10" s="1">
        <v>239.3</v>
      </c>
      <c r="ACX10" s="1">
        <v>239</v>
      </c>
      <c r="ACY10" s="1">
        <v>231.2</v>
      </c>
      <c r="ACZ10" s="1">
        <v>235.7</v>
      </c>
      <c r="ADA10" s="1">
        <v>238.4</v>
      </c>
      <c r="ADB10" s="1">
        <v>234.4</v>
      </c>
      <c r="ADC10" s="20">
        <v>234.7</v>
      </c>
      <c r="ADD10" s="1">
        <v>239</v>
      </c>
      <c r="ADE10" s="1">
        <v>239.2</v>
      </c>
      <c r="ADF10" s="1">
        <v>208.2</v>
      </c>
      <c r="ADG10" s="1">
        <v>226.7</v>
      </c>
      <c r="ADH10" s="1">
        <v>238.9</v>
      </c>
      <c r="ADI10" s="1">
        <v>234.5</v>
      </c>
      <c r="ADJ10" s="1">
        <v>239.2</v>
      </c>
      <c r="ADK10" s="1">
        <v>241.4</v>
      </c>
      <c r="ADL10" s="20">
        <v>232.2</v>
      </c>
      <c r="ADM10" s="1">
        <v>233.8</v>
      </c>
      <c r="ADN10" s="1">
        <v>233.8</v>
      </c>
      <c r="ADO10" s="21">
        <v>226.6</v>
      </c>
      <c r="ADP10" s="21">
        <v>226.6</v>
      </c>
      <c r="ADQ10" s="21">
        <v>214.8</v>
      </c>
      <c r="ADR10" s="25">
        <v>223.7</v>
      </c>
      <c r="ADS10" s="25">
        <v>224.3</v>
      </c>
      <c r="ADT10" s="20">
        <v>234.7</v>
      </c>
      <c r="ADU10" s="21">
        <v>230.7</v>
      </c>
      <c r="ADV10" s="21">
        <v>234.3</v>
      </c>
      <c r="ADW10" s="1">
        <v>238.7</v>
      </c>
      <c r="ADX10" s="25">
        <v>224.4</v>
      </c>
      <c r="ADY10" s="21">
        <v>227.8</v>
      </c>
      <c r="ADZ10" s="21">
        <v>223.1</v>
      </c>
      <c r="AEA10" s="21">
        <v>225.3</v>
      </c>
      <c r="AEB10" s="21">
        <v>227.7</v>
      </c>
      <c r="AEC10" s="1">
        <v>238.5</v>
      </c>
      <c r="AED10" s="1">
        <v>238.5</v>
      </c>
      <c r="AEE10" s="1">
        <v>227.9</v>
      </c>
      <c r="AEF10" s="20">
        <v>231.3</v>
      </c>
      <c r="AEG10" s="1">
        <v>238.9</v>
      </c>
      <c r="AEH10" s="1">
        <v>239.2</v>
      </c>
      <c r="AEI10" s="1">
        <v>245.8</v>
      </c>
      <c r="AEJ10" s="1">
        <v>234</v>
      </c>
      <c r="AEK10" s="1">
        <v>244.9</v>
      </c>
      <c r="AEL10" s="20">
        <v>224.6</v>
      </c>
      <c r="AEM10" s="21">
        <v>230.4</v>
      </c>
      <c r="AEN10" s="21">
        <v>229.4</v>
      </c>
      <c r="AEO10" s="21">
        <v>230.5</v>
      </c>
      <c r="AEP10" s="21">
        <v>225.7</v>
      </c>
      <c r="AEQ10" s="20">
        <v>233.1</v>
      </c>
      <c r="AER10" s="1">
        <v>233.1</v>
      </c>
      <c r="AES10" s="1">
        <v>237.8</v>
      </c>
      <c r="AET10" s="20">
        <v>241.3</v>
      </c>
      <c r="AEU10" s="20">
        <v>237.5</v>
      </c>
      <c r="AEV10" s="1">
        <v>238.4</v>
      </c>
      <c r="AEW10" s="1">
        <v>239.1</v>
      </c>
      <c r="AEX10" s="1">
        <v>235.5</v>
      </c>
      <c r="AEY10" s="1">
        <v>226.2</v>
      </c>
      <c r="AEZ10" s="1">
        <v>241.7</v>
      </c>
      <c r="AFA10" s="1">
        <v>242.3</v>
      </c>
      <c r="AFB10" s="1">
        <v>220.4</v>
      </c>
      <c r="AFC10" s="1">
        <v>225.5</v>
      </c>
      <c r="AFD10" s="20">
        <v>223.6</v>
      </c>
      <c r="AFE10" s="25">
        <v>246.3</v>
      </c>
      <c r="AFF10" s="20">
        <v>237.9</v>
      </c>
      <c r="AFG10" s="1">
        <v>235.8</v>
      </c>
      <c r="AFH10" s="1">
        <v>234.6</v>
      </c>
      <c r="AFI10" s="20">
        <v>237</v>
      </c>
      <c r="AFJ10" s="1">
        <v>229.3</v>
      </c>
      <c r="AFK10" s="1">
        <v>231.8</v>
      </c>
      <c r="AFL10" s="1">
        <v>228.3</v>
      </c>
      <c r="AFM10" s="21">
        <v>227.2</v>
      </c>
      <c r="AFN10" s="21">
        <v>232.9</v>
      </c>
      <c r="AFO10" s="1">
        <v>228.8</v>
      </c>
      <c r="AFP10" s="1">
        <v>218.1</v>
      </c>
      <c r="AFQ10" s="1">
        <v>228.5</v>
      </c>
      <c r="AFR10" s="1">
        <v>229.3</v>
      </c>
      <c r="AFS10" s="1">
        <v>228.4</v>
      </c>
      <c r="AFT10" s="1">
        <v>225.1</v>
      </c>
      <c r="AFU10" s="1">
        <v>226.9</v>
      </c>
      <c r="AFV10" s="25">
        <v>247.3</v>
      </c>
      <c r="AFW10" s="20">
        <v>227.2</v>
      </c>
      <c r="AFX10" s="1">
        <v>227.5</v>
      </c>
      <c r="AFY10" s="1">
        <v>231.5</v>
      </c>
      <c r="AFZ10" s="22">
        <v>232.8</v>
      </c>
      <c r="AGA10" s="26">
        <v>227.2</v>
      </c>
      <c r="AGB10" s="1">
        <v>228.5</v>
      </c>
      <c r="AGC10" s="1">
        <v>230</v>
      </c>
      <c r="AGD10" s="1">
        <v>236.8</v>
      </c>
      <c r="AGE10" s="1">
        <v>237</v>
      </c>
      <c r="AGF10" s="20">
        <v>227.6</v>
      </c>
      <c r="AGG10" s="20">
        <v>227.6</v>
      </c>
      <c r="AGH10" s="21">
        <v>231.3</v>
      </c>
      <c r="AGI10" s="1">
        <v>228.4</v>
      </c>
      <c r="AGJ10" s="26">
        <v>233.5</v>
      </c>
      <c r="AGK10" s="1">
        <v>230.1</v>
      </c>
      <c r="AGL10" s="1">
        <v>230</v>
      </c>
      <c r="AGM10" s="20">
        <v>225.9</v>
      </c>
      <c r="AGN10" s="26">
        <v>231.9</v>
      </c>
      <c r="AGO10" s="21">
        <v>229</v>
      </c>
      <c r="AGP10" s="25">
        <v>226.6</v>
      </c>
      <c r="AGQ10" s="1">
        <v>212.2</v>
      </c>
      <c r="AGR10" s="26">
        <v>233.1</v>
      </c>
      <c r="AGS10" s="1">
        <v>235.1</v>
      </c>
      <c r="AGT10" s="20">
        <v>228.4</v>
      </c>
      <c r="AGU10" s="26">
        <v>230.3</v>
      </c>
      <c r="AGV10" s="26">
        <v>230.2</v>
      </c>
      <c r="AGW10" s="1">
        <v>228.9</v>
      </c>
      <c r="AGX10" s="26">
        <v>234.4</v>
      </c>
      <c r="AGY10" s="26">
        <v>234.4</v>
      </c>
      <c r="AGZ10" s="22">
        <v>235.3</v>
      </c>
      <c r="AHA10" s="25">
        <v>247</v>
      </c>
      <c r="AHB10" s="20">
        <v>242.8</v>
      </c>
      <c r="AHC10" s="26">
        <v>234.1</v>
      </c>
      <c r="AHD10" s="26">
        <v>234.9</v>
      </c>
      <c r="AHE10" s="1">
        <v>232.6</v>
      </c>
      <c r="AHF10" s="1">
        <v>230.9</v>
      </c>
      <c r="AHG10" s="20">
        <v>229</v>
      </c>
      <c r="AHH10" s="20">
        <v>231.8</v>
      </c>
      <c r="AHI10" s="26">
        <v>232</v>
      </c>
      <c r="AHJ10" s="26">
        <v>233.1</v>
      </c>
      <c r="AHK10" s="26">
        <v>236.7</v>
      </c>
      <c r="AHL10" s="1">
        <v>227.6</v>
      </c>
      <c r="AHM10" s="25">
        <v>235.8</v>
      </c>
      <c r="AHN10" s="25">
        <v>235.9</v>
      </c>
      <c r="AHO10" s="25">
        <v>236.5</v>
      </c>
      <c r="AHP10" s="25">
        <v>236.2</v>
      </c>
      <c r="AHQ10" s="25">
        <v>236.7</v>
      </c>
      <c r="AHR10" s="20">
        <v>235.4</v>
      </c>
      <c r="AHS10" s="20">
        <v>230.9</v>
      </c>
      <c r="AHT10" s="20">
        <v>227.6</v>
      </c>
      <c r="AHU10" s="26">
        <v>234</v>
      </c>
      <c r="AHV10" s="1">
        <v>227.4</v>
      </c>
      <c r="AHW10" s="1">
        <v>232.8</v>
      </c>
      <c r="AHX10" s="1">
        <v>233.1</v>
      </c>
      <c r="AHY10" s="1">
        <v>236.1</v>
      </c>
      <c r="AHZ10" s="1">
        <v>229.6</v>
      </c>
      <c r="AIA10" s="26">
        <v>234</v>
      </c>
      <c r="AIB10" s="1">
        <v>214.2</v>
      </c>
      <c r="AIC10" s="1">
        <v>232.4</v>
      </c>
      <c r="AID10" s="26">
        <v>230.3</v>
      </c>
      <c r="AIE10" s="26">
        <v>236.5</v>
      </c>
      <c r="AIF10" s="21">
        <v>235.5</v>
      </c>
      <c r="AIG10" s="1">
        <v>234.7</v>
      </c>
      <c r="AIH10" s="1">
        <v>233.2</v>
      </c>
      <c r="AII10" s="1">
        <v>230.4</v>
      </c>
      <c r="AIJ10" s="20">
        <v>227.2</v>
      </c>
      <c r="AIK10" s="20">
        <v>233.2</v>
      </c>
      <c r="AIL10" s="26">
        <v>236.6</v>
      </c>
      <c r="AIM10" s="1">
        <v>232.7</v>
      </c>
      <c r="AIN10" s="1">
        <v>230.5</v>
      </c>
      <c r="AIO10" s="1">
        <v>230</v>
      </c>
      <c r="AIP10" s="20">
        <v>234</v>
      </c>
      <c r="AIQ10" s="20">
        <v>230.5</v>
      </c>
      <c r="AIR10" s="26">
        <v>233.9</v>
      </c>
      <c r="AIS10" s="1">
        <v>233</v>
      </c>
      <c r="AIT10" s="20">
        <v>232.9</v>
      </c>
      <c r="AIU10" s="20">
        <v>230.5</v>
      </c>
      <c r="AIV10" s="20">
        <v>233.4</v>
      </c>
      <c r="AIW10" s="20">
        <v>233.9</v>
      </c>
      <c r="AIX10" s="26">
        <v>234</v>
      </c>
      <c r="AIY10" s="26">
        <v>233.7</v>
      </c>
      <c r="AIZ10" s="22">
        <v>232.1</v>
      </c>
      <c r="AJA10" s="1">
        <v>224.7</v>
      </c>
      <c r="AJB10" s="1">
        <v>215.1</v>
      </c>
      <c r="AJC10" s="1">
        <v>229.6</v>
      </c>
      <c r="AJD10" s="1">
        <v>234.2</v>
      </c>
      <c r="AJE10" s="1">
        <v>232.7</v>
      </c>
      <c r="AJF10" s="1">
        <v>220.9</v>
      </c>
      <c r="AJG10" s="1">
        <v>224.6</v>
      </c>
      <c r="AJH10" s="26">
        <v>231.9</v>
      </c>
      <c r="AJI10" s="26">
        <v>237.4</v>
      </c>
      <c r="AJJ10" s="1">
        <v>240.5</v>
      </c>
      <c r="AJK10" s="21">
        <v>231.7</v>
      </c>
      <c r="AJL10" s="25">
        <v>229.5</v>
      </c>
      <c r="AJM10" s="1">
        <v>235</v>
      </c>
      <c r="AJN10" s="1">
        <v>228.9</v>
      </c>
      <c r="AJO10" s="20">
        <v>226.7</v>
      </c>
      <c r="AJP10" s="20">
        <v>231.3</v>
      </c>
      <c r="AJQ10" s="26">
        <v>233.4</v>
      </c>
      <c r="AJR10" s="26">
        <v>235.9</v>
      </c>
      <c r="AJS10" s="26">
        <v>231.3</v>
      </c>
      <c r="AJT10" s="20">
        <v>231.4</v>
      </c>
      <c r="AJU10" s="26">
        <v>234</v>
      </c>
      <c r="AJV10" s="26">
        <v>234.6</v>
      </c>
      <c r="AJW10" s="1">
        <v>236</v>
      </c>
      <c r="AJX10" s="1">
        <v>235.6</v>
      </c>
      <c r="AJY10" s="1">
        <v>231.5</v>
      </c>
      <c r="AJZ10" s="1">
        <v>210.2</v>
      </c>
      <c r="AKA10" s="21">
        <v>237.2</v>
      </c>
      <c r="AKB10" s="20">
        <v>228.2</v>
      </c>
      <c r="AKC10" s="1">
        <v>238.6</v>
      </c>
      <c r="AKD10" s="25">
        <v>230.3</v>
      </c>
      <c r="AKE10" s="1">
        <v>222.3</v>
      </c>
      <c r="AKF10" s="1">
        <v>236.2</v>
      </c>
      <c r="AKG10" s="20">
        <v>231.7</v>
      </c>
      <c r="AKH10" s="20">
        <v>227.9</v>
      </c>
      <c r="AKI10" s="1">
        <v>235.6</v>
      </c>
      <c r="AKJ10" s="1">
        <v>238.6</v>
      </c>
      <c r="AKK10" s="1">
        <v>212.8</v>
      </c>
      <c r="AKL10" s="1">
        <v>238.7</v>
      </c>
      <c r="AKM10" s="1">
        <v>244.8</v>
      </c>
      <c r="AKN10" s="1">
        <v>244.2</v>
      </c>
      <c r="AKO10" s="20">
        <v>226.9</v>
      </c>
      <c r="AKP10" s="26">
        <v>233.9</v>
      </c>
      <c r="AKQ10" s="26">
        <v>239.3</v>
      </c>
      <c r="AKR10" s="26">
        <v>237.8</v>
      </c>
      <c r="AKS10" s="26">
        <v>236.4</v>
      </c>
      <c r="AKT10" s="1">
        <v>236.1</v>
      </c>
      <c r="AKU10" s="1">
        <v>231.6</v>
      </c>
      <c r="AKV10" s="1">
        <v>226.8</v>
      </c>
      <c r="AKW10" s="20">
        <v>236.3</v>
      </c>
      <c r="AKX10" s="26">
        <v>236.3</v>
      </c>
      <c r="AKY10" s="26">
        <v>232.4</v>
      </c>
      <c r="AKZ10" s="26">
        <v>232.3</v>
      </c>
      <c r="ALA10" s="1">
        <v>230.9</v>
      </c>
      <c r="ALB10" s="1">
        <v>239.6</v>
      </c>
      <c r="ALC10" s="20">
        <v>223.3</v>
      </c>
      <c r="ALD10" s="26">
        <v>235.3</v>
      </c>
      <c r="ALE10" s="26">
        <v>233.8</v>
      </c>
      <c r="ALF10" s="26">
        <v>231.6</v>
      </c>
      <c r="ALG10" s="26">
        <v>229.5</v>
      </c>
      <c r="ALH10" s="26">
        <v>235.5</v>
      </c>
      <c r="ALI10" s="25">
        <v>248</v>
      </c>
      <c r="ALJ10" s="25">
        <v>229.9</v>
      </c>
      <c r="ALK10" s="20">
        <v>232.6</v>
      </c>
      <c r="ALL10" s="26">
        <v>235.7</v>
      </c>
      <c r="ALM10" s="21">
        <v>234.7</v>
      </c>
      <c r="ALN10" s="1">
        <v>228</v>
      </c>
      <c r="ALO10" s="20">
        <v>225.9</v>
      </c>
      <c r="ALP10" s="26">
        <v>234.5</v>
      </c>
      <c r="ALQ10" s="26">
        <v>236.9</v>
      </c>
      <c r="ALR10" s="26">
        <v>235.1</v>
      </c>
      <c r="ALS10" s="1">
        <v>214.3</v>
      </c>
      <c r="ALT10" s="21">
        <v>229.2</v>
      </c>
      <c r="ALU10" s="1">
        <v>236.3</v>
      </c>
      <c r="ALV10" s="1">
        <v>230.2</v>
      </c>
      <c r="ALW10" s="1">
        <v>228.8</v>
      </c>
      <c r="ALX10" s="1">
        <v>234.8</v>
      </c>
      <c r="ALY10" s="20">
        <v>231.5</v>
      </c>
      <c r="ALZ10" s="26">
        <v>235.6</v>
      </c>
      <c r="AMA10" s="26">
        <v>237.4</v>
      </c>
      <c r="AMB10" s="1">
        <v>234.4</v>
      </c>
      <c r="AMC10" s="1">
        <v>225.6</v>
      </c>
      <c r="AMD10" s="1">
        <v>232.4</v>
      </c>
      <c r="AME10" s="26">
        <v>235.8</v>
      </c>
      <c r="AMF10" s="26">
        <v>236.4</v>
      </c>
      <c r="AMG10" s="26">
        <v>235.2</v>
      </c>
      <c r="AMH10" s="1">
        <v>238.8</v>
      </c>
      <c r="AMI10" s="1">
        <v>239.5</v>
      </c>
      <c r="AMJ10" s="1">
        <v>237.6</v>
      </c>
      <c r="AMK10" s="1">
        <v>248.3</v>
      </c>
      <c r="AML10" s="1">
        <v>218.8</v>
      </c>
      <c r="AMM10" s="1">
        <v>236.6</v>
      </c>
      <c r="AMN10" s="1">
        <v>237</v>
      </c>
      <c r="AMO10" s="1">
        <v>238.3</v>
      </c>
      <c r="AMP10" s="20">
        <v>231.7</v>
      </c>
      <c r="AMQ10" s="26">
        <v>231.9</v>
      </c>
      <c r="AMR10" s="26">
        <v>238.5</v>
      </c>
      <c r="AMS10" s="26">
        <v>237.5</v>
      </c>
      <c r="AMT10" s="26">
        <v>235.2</v>
      </c>
      <c r="AMU10" s="1">
        <v>235.7</v>
      </c>
      <c r="AMV10" s="1">
        <v>228.5</v>
      </c>
      <c r="AMW10" s="20">
        <v>225</v>
      </c>
      <c r="AMX10" s="26">
        <v>233.6</v>
      </c>
      <c r="AMY10" s="26">
        <v>230.9</v>
      </c>
      <c r="AMZ10" s="26">
        <v>238.3</v>
      </c>
      <c r="ANA10" s="26">
        <v>235.2</v>
      </c>
      <c r="ANB10" s="1">
        <v>229</v>
      </c>
      <c r="ANC10" s="20">
        <v>233.8</v>
      </c>
      <c r="AND10" s="26">
        <v>235.3</v>
      </c>
      <c r="ANE10" s="1">
        <v>231.3</v>
      </c>
      <c r="ANF10" s="26">
        <v>233.8</v>
      </c>
      <c r="ANG10" s="26">
        <v>237</v>
      </c>
      <c r="ANH10" s="26">
        <v>231.6</v>
      </c>
      <c r="ANI10" s="21">
        <v>236.5</v>
      </c>
      <c r="ANJ10" s="1">
        <v>239.6</v>
      </c>
      <c r="ANK10" s="26">
        <v>236.1</v>
      </c>
      <c r="ANL10" s="1">
        <v>230.7</v>
      </c>
      <c r="ANM10" s="20">
        <v>227.6</v>
      </c>
      <c r="ANN10" s="20">
        <v>225.1</v>
      </c>
      <c r="ANO10" s="26">
        <v>230.3</v>
      </c>
      <c r="ANP10" s="26">
        <v>236.1</v>
      </c>
      <c r="ANQ10" s="26">
        <v>237</v>
      </c>
      <c r="ANR10" s="26">
        <v>236.1</v>
      </c>
      <c r="ANS10" s="1">
        <v>232.3</v>
      </c>
      <c r="ANT10" s="1">
        <v>234.6</v>
      </c>
      <c r="ANU10" s="20">
        <v>231.5</v>
      </c>
      <c r="ANV10" s="20">
        <v>234.3</v>
      </c>
      <c r="ANW10" s="26">
        <v>233.7</v>
      </c>
      <c r="ANX10" s="26">
        <v>238.6</v>
      </c>
      <c r="ANY10" s="26">
        <v>238</v>
      </c>
      <c r="ANZ10" s="26">
        <v>233.4</v>
      </c>
      <c r="AOA10" s="22">
        <v>235.2</v>
      </c>
      <c r="AOB10" s="22">
        <v>235.2</v>
      </c>
      <c r="AOC10" s="26">
        <v>237.6</v>
      </c>
      <c r="AOD10" s="1">
        <v>236.9</v>
      </c>
      <c r="AOE10" s="1">
        <v>212.3</v>
      </c>
      <c r="AOF10" s="1">
        <v>238.3</v>
      </c>
      <c r="AOG10" s="20">
        <v>230.1</v>
      </c>
      <c r="AOH10" s="20">
        <v>233.2</v>
      </c>
      <c r="AOI10" s="20">
        <v>234.4</v>
      </c>
      <c r="AOJ10" s="26">
        <v>232.6</v>
      </c>
      <c r="AOK10" s="26">
        <v>233.3</v>
      </c>
      <c r="AOL10" s="22">
        <v>237.4</v>
      </c>
      <c r="AOM10" s="1">
        <v>240.6</v>
      </c>
      <c r="AON10" s="1">
        <v>240.6</v>
      </c>
      <c r="AOO10" s="1">
        <v>228.2</v>
      </c>
      <c r="AOP10" s="1">
        <v>235.7</v>
      </c>
      <c r="AOQ10" s="1">
        <v>234.7</v>
      </c>
      <c r="AOR10" s="1">
        <v>227.8</v>
      </c>
      <c r="AOS10" s="26">
        <v>232.6</v>
      </c>
      <c r="AOT10" s="22">
        <v>232.6</v>
      </c>
      <c r="AOU10" s="26">
        <v>236.1</v>
      </c>
      <c r="AOV10" s="26">
        <v>236.4</v>
      </c>
      <c r="AOW10" s="1">
        <v>233</v>
      </c>
      <c r="AOX10" s="1">
        <v>237.4</v>
      </c>
      <c r="AOY10" s="1">
        <v>236.3</v>
      </c>
      <c r="AOZ10" s="1">
        <v>213</v>
      </c>
      <c r="APA10" s="1">
        <v>215.4</v>
      </c>
      <c r="APB10" s="1">
        <v>238.2</v>
      </c>
      <c r="APC10" s="20">
        <v>228.4</v>
      </c>
      <c r="APD10" s="20">
        <v>228.4</v>
      </c>
      <c r="APE10" s="20">
        <v>239.5</v>
      </c>
      <c r="APF10" s="26">
        <v>237.1</v>
      </c>
      <c r="APG10" s="26">
        <v>236</v>
      </c>
      <c r="APH10" s="26">
        <v>233.5</v>
      </c>
      <c r="API10" s="1">
        <v>236.9</v>
      </c>
      <c r="APJ10" s="20">
        <v>230.8</v>
      </c>
      <c r="APK10" s="20">
        <v>231.9</v>
      </c>
      <c r="APL10" s="26">
        <v>235.4</v>
      </c>
      <c r="APM10" s="26">
        <v>233.6</v>
      </c>
      <c r="APN10" s="26">
        <v>230.9</v>
      </c>
      <c r="APO10" s="1">
        <v>236</v>
      </c>
      <c r="APP10" s="1">
        <v>237</v>
      </c>
      <c r="APQ10" s="1">
        <v>214.5</v>
      </c>
      <c r="APR10" s="1">
        <v>227.6</v>
      </c>
      <c r="APS10" s="1">
        <v>232.5</v>
      </c>
      <c r="APT10" s="20">
        <v>228.8</v>
      </c>
      <c r="APU10" s="26">
        <v>234.3</v>
      </c>
      <c r="APV10" s="26">
        <v>233.1</v>
      </c>
      <c r="APW10" s="26">
        <v>237.4</v>
      </c>
      <c r="APX10" s="26">
        <v>228.4</v>
      </c>
      <c r="APY10" s="26">
        <v>237.9</v>
      </c>
      <c r="APZ10" s="26">
        <v>232.2</v>
      </c>
      <c r="AQA10" s="26">
        <v>236.2</v>
      </c>
      <c r="AQB10" s="1">
        <v>217.9</v>
      </c>
      <c r="AQC10" s="1">
        <v>227.7</v>
      </c>
      <c r="AQD10" s="1">
        <v>231.3</v>
      </c>
      <c r="AQE10" s="20">
        <v>230.6</v>
      </c>
      <c r="AQF10" s="26">
        <v>233.9</v>
      </c>
      <c r="AQG10" s="26">
        <v>233.1</v>
      </c>
      <c r="AQH10" s="26">
        <v>237</v>
      </c>
      <c r="AQI10" s="21">
        <v>230.9</v>
      </c>
      <c r="AQJ10" s="1">
        <v>226.9</v>
      </c>
      <c r="AQK10" s="25">
        <v>240.4</v>
      </c>
      <c r="AQL10" s="26">
        <v>233.1</v>
      </c>
      <c r="AQM10" s="26">
        <v>237</v>
      </c>
      <c r="AQN10" s="1">
        <v>236.1</v>
      </c>
      <c r="AQO10" s="1">
        <v>212.8</v>
      </c>
      <c r="AQP10" s="1">
        <v>210.1</v>
      </c>
      <c r="AQQ10" s="21">
        <v>237.7</v>
      </c>
      <c r="AQR10" s="1">
        <v>232.6</v>
      </c>
      <c r="AQS10" s="1">
        <v>236.9</v>
      </c>
      <c r="AQT10" s="1">
        <v>234.1</v>
      </c>
      <c r="AQU10" s="20">
        <v>230.2</v>
      </c>
      <c r="AQV10" s="26">
        <v>236.8</v>
      </c>
      <c r="AQW10" s="26">
        <v>237.7</v>
      </c>
      <c r="AQX10" s="1">
        <v>236.3</v>
      </c>
      <c r="AQY10" s="21">
        <v>241.4</v>
      </c>
      <c r="AQZ10" s="21">
        <v>240.3</v>
      </c>
      <c r="ARA10" s="1">
        <v>226.9</v>
      </c>
      <c r="ARB10" s="20">
        <v>228.4</v>
      </c>
      <c r="ARC10" s="20">
        <v>240.3</v>
      </c>
      <c r="ARD10" s="26">
        <v>234.5</v>
      </c>
      <c r="ARE10" s="26">
        <v>237.1</v>
      </c>
      <c r="ARF10" s="26">
        <v>237.6</v>
      </c>
      <c r="ARG10" s="1">
        <v>237.5</v>
      </c>
      <c r="ARH10" s="21">
        <v>238.1</v>
      </c>
      <c r="ARI10" s="21">
        <v>238.4</v>
      </c>
      <c r="ARJ10" s="1">
        <v>226.6</v>
      </c>
      <c r="ARK10" s="20">
        <v>233.3</v>
      </c>
      <c r="ARL10" s="26">
        <v>238.3</v>
      </c>
      <c r="ARM10" s="26">
        <v>233.7</v>
      </c>
      <c r="ARN10" s="1">
        <v>241.9</v>
      </c>
      <c r="ARO10" s="1">
        <v>215.6</v>
      </c>
      <c r="ARP10" s="26">
        <v>230</v>
      </c>
      <c r="ARQ10" s="26">
        <v>232.3</v>
      </c>
      <c r="ARR10" s="1">
        <v>237.5</v>
      </c>
      <c r="ARS10" s="1">
        <v>213.8</v>
      </c>
      <c r="ART10" s="1">
        <v>210.8</v>
      </c>
      <c r="ARU10" s="21">
        <v>238.9</v>
      </c>
      <c r="ARV10" s="20">
        <v>229.8</v>
      </c>
      <c r="ARW10" s="20">
        <v>231.8</v>
      </c>
      <c r="ARX10" s="20">
        <v>235.2</v>
      </c>
      <c r="ARY10" s="26">
        <v>233.8</v>
      </c>
      <c r="ARZ10" s="26">
        <v>237.7</v>
      </c>
      <c r="ASA10" s="1">
        <v>236.5</v>
      </c>
      <c r="ASB10" s="1">
        <v>233.2</v>
      </c>
      <c r="ASC10" s="1">
        <v>239.9</v>
      </c>
      <c r="ASD10" s="1">
        <v>237.4</v>
      </c>
      <c r="ASE10" s="1">
        <v>236.1</v>
      </c>
      <c r="ASF10" s="1">
        <v>212.4</v>
      </c>
      <c r="ASG10" s="21">
        <v>240.9</v>
      </c>
      <c r="ASH10" s="1">
        <v>235.9</v>
      </c>
      <c r="ASI10" s="1">
        <v>236.4</v>
      </c>
      <c r="ASJ10" s="20">
        <v>227.9</v>
      </c>
      <c r="ASK10" s="20">
        <v>230.6</v>
      </c>
      <c r="ASL10" s="20">
        <v>238.7</v>
      </c>
      <c r="ASM10" s="22">
        <v>232.4</v>
      </c>
      <c r="ASN10" s="26">
        <v>227.9</v>
      </c>
      <c r="ASO10" s="26">
        <v>234.4</v>
      </c>
      <c r="ASP10" s="22">
        <v>237.2</v>
      </c>
      <c r="ASQ10" s="22">
        <v>237.2</v>
      </c>
      <c r="ASR10" s="1">
        <v>234</v>
      </c>
      <c r="ASS10" s="26">
        <v>230</v>
      </c>
      <c r="AST10" s="26">
        <v>238.3</v>
      </c>
      <c r="ASU10" s="26">
        <v>234.1</v>
      </c>
      <c r="ASV10" s="22">
        <v>227.2</v>
      </c>
      <c r="ASW10" s="26">
        <v>236.8</v>
      </c>
      <c r="ASX10" s="26">
        <v>238.3</v>
      </c>
      <c r="ASY10" s="1">
        <v>231.5</v>
      </c>
      <c r="ASZ10" s="1">
        <v>232.6</v>
      </c>
      <c r="ATA10" s="20">
        <v>226.4</v>
      </c>
      <c r="ATB10" s="26">
        <v>228.6</v>
      </c>
      <c r="ATC10" s="1">
        <v>238.3</v>
      </c>
      <c r="ATD10" s="1">
        <v>237.9</v>
      </c>
      <c r="ATE10" s="1">
        <v>234.1</v>
      </c>
      <c r="ATF10" s="1">
        <v>212.9</v>
      </c>
      <c r="ATG10" s="21">
        <v>239.8</v>
      </c>
      <c r="ATH10" s="20">
        <v>233</v>
      </c>
      <c r="ATI10" s="26">
        <v>236.6</v>
      </c>
      <c r="ATJ10" s="22">
        <v>235.4</v>
      </c>
      <c r="ATK10" s="25">
        <v>239.2</v>
      </c>
      <c r="ATL10" s="25">
        <v>239.6</v>
      </c>
      <c r="ATM10" s="26">
        <v>236</v>
      </c>
      <c r="ATN10" s="22">
        <v>234.5</v>
      </c>
      <c r="ATO10" s="26">
        <v>238.2</v>
      </c>
      <c r="ATP10" s="25">
        <v>239.4</v>
      </c>
      <c r="ATQ10" s="1">
        <v>237</v>
      </c>
      <c r="ATR10" s="1">
        <v>231.8</v>
      </c>
      <c r="ATS10" s="20">
        <v>240.5</v>
      </c>
      <c r="ATT10" s="20">
        <v>239.8</v>
      </c>
      <c r="ATU10" s="26">
        <v>235.5</v>
      </c>
      <c r="ATV10" s="26">
        <v>236.4</v>
      </c>
      <c r="ATW10" s="22">
        <v>237.2</v>
      </c>
      <c r="ATX10" s="26">
        <v>238.2</v>
      </c>
      <c r="ATY10" s="1">
        <v>238.5</v>
      </c>
      <c r="ATZ10" s="1">
        <v>230.8</v>
      </c>
      <c r="AUA10" s="20">
        <v>234</v>
      </c>
      <c r="AUB10" s="20">
        <v>225.6</v>
      </c>
      <c r="AUC10" s="20">
        <v>232.7</v>
      </c>
      <c r="AUD10" s="26">
        <v>234.3</v>
      </c>
      <c r="AUE10" s="26">
        <v>236.1</v>
      </c>
      <c r="AUF10" s="26">
        <v>231.5</v>
      </c>
      <c r="AUG10" s="20">
        <v>228</v>
      </c>
      <c r="AUH10" s="22">
        <v>237.5</v>
      </c>
      <c r="AUI10" s="22">
        <v>237.5</v>
      </c>
      <c r="AUJ10" s="26">
        <v>236.3</v>
      </c>
      <c r="AUK10" s="1">
        <v>240.8</v>
      </c>
      <c r="AUL10" s="21">
        <v>241.4</v>
      </c>
      <c r="AUM10" s="1">
        <v>234.5</v>
      </c>
      <c r="AUN10" s="20">
        <v>239.5</v>
      </c>
      <c r="AUO10" s="26">
        <v>234.1</v>
      </c>
      <c r="AUP10" s="1">
        <v>211.4</v>
      </c>
      <c r="AUQ10" s="1">
        <v>230.7</v>
      </c>
      <c r="AUR10" s="20">
        <v>235.9</v>
      </c>
      <c r="AUS10" s="20">
        <v>235.8</v>
      </c>
      <c r="AUT10" s="26">
        <v>230.4</v>
      </c>
      <c r="AUU10" s="26">
        <v>238.1</v>
      </c>
      <c r="AUV10" s="26">
        <v>237.4</v>
      </c>
      <c r="AUW10" s="25">
        <v>239.5</v>
      </c>
      <c r="AUX10" s="26">
        <v>236.4</v>
      </c>
      <c r="AUY10" s="26">
        <v>233.5</v>
      </c>
      <c r="AUZ10" s="26">
        <v>234.4</v>
      </c>
      <c r="AVA10" s="1">
        <v>244.9</v>
      </c>
      <c r="AVB10" s="1">
        <v>213.9</v>
      </c>
      <c r="AVC10" s="25">
        <v>240.4</v>
      </c>
      <c r="AVD10" s="20">
        <v>239.2</v>
      </c>
      <c r="AVE10" s="22">
        <v>231.6</v>
      </c>
      <c r="AVF10" s="26">
        <v>236.7</v>
      </c>
      <c r="AVG10" s="1">
        <v>214.6</v>
      </c>
      <c r="AVH10" s="21">
        <v>238.8</v>
      </c>
      <c r="AVI10" s="1">
        <v>236.3</v>
      </c>
      <c r="AVJ10" s="20">
        <v>234.3</v>
      </c>
      <c r="AVK10" s="26">
        <v>230.1</v>
      </c>
      <c r="AVL10" s="26">
        <v>236.7</v>
      </c>
      <c r="AVM10" s="1">
        <v>236.5</v>
      </c>
      <c r="AVN10" s="20">
        <v>232.9</v>
      </c>
      <c r="AVO10" s="26">
        <v>236.1</v>
      </c>
      <c r="AVP10" s="26">
        <v>237.6</v>
      </c>
      <c r="AVQ10" s="1">
        <v>239.7</v>
      </c>
      <c r="AVR10" s="1">
        <v>211.3</v>
      </c>
      <c r="AVS10" s="1">
        <v>212.8</v>
      </c>
      <c r="AVT10" s="1">
        <v>216</v>
      </c>
      <c r="AVU10" s="26">
        <v>237.2</v>
      </c>
      <c r="AVV10" s="26">
        <v>235.7</v>
      </c>
      <c r="AVW10" s="22">
        <v>239.3</v>
      </c>
      <c r="AVX10" s="22">
        <v>235.6</v>
      </c>
      <c r="AVY10" s="22">
        <v>235.6</v>
      </c>
      <c r="AVZ10" s="26">
        <v>235.3</v>
      </c>
      <c r="AWA10" s="1">
        <v>212.8</v>
      </c>
      <c r="AWB10" s="26">
        <v>237.4</v>
      </c>
      <c r="AWC10" s="22">
        <v>238.7</v>
      </c>
      <c r="AWD10" s="22">
        <v>238.7</v>
      </c>
      <c r="AWE10" s="26">
        <v>238.4</v>
      </c>
      <c r="AWF10" s="1">
        <v>213.4</v>
      </c>
      <c r="AWG10" s="1">
        <v>211.6</v>
      </c>
      <c r="AWH10" s="20">
        <v>235</v>
      </c>
      <c r="AWI10" s="26">
        <v>239.2</v>
      </c>
      <c r="AWJ10" s="26">
        <v>235.1</v>
      </c>
      <c r="AWK10" s="26">
        <v>236.1</v>
      </c>
      <c r="AWL10" s="26">
        <v>236.8</v>
      </c>
      <c r="AWM10" s="26">
        <v>234.6</v>
      </c>
      <c r="AWN10" s="26">
        <v>234</v>
      </c>
      <c r="AWO10" s="26">
        <v>234</v>
      </c>
      <c r="AWP10" s="26">
        <v>236.3</v>
      </c>
      <c r="AWQ10" s="26">
        <v>238.8</v>
      </c>
      <c r="AWR10" s="26">
        <v>239.5</v>
      </c>
      <c r="AWS10" s="1">
        <v>238.4</v>
      </c>
      <c r="AWT10" s="1">
        <v>236.1</v>
      </c>
      <c r="AWU10" s="20">
        <v>227.1</v>
      </c>
      <c r="AWV10" s="20">
        <v>233.7</v>
      </c>
      <c r="AWW10" s="26">
        <v>237.9</v>
      </c>
      <c r="AWX10" s="1">
        <v>239.3</v>
      </c>
      <c r="AWY10" s="1">
        <v>230.4</v>
      </c>
      <c r="AWZ10" s="1">
        <v>236.8</v>
      </c>
      <c r="AXA10" s="1">
        <v>235.6</v>
      </c>
      <c r="AXB10" s="20">
        <v>229.8</v>
      </c>
      <c r="AXC10" s="22">
        <v>235.5</v>
      </c>
      <c r="AXD10" s="26">
        <v>238.1</v>
      </c>
      <c r="AXE10" s="1">
        <v>238.7</v>
      </c>
      <c r="AXF10" s="26">
        <v>239.3</v>
      </c>
      <c r="AXG10" s="1">
        <v>236.7</v>
      </c>
      <c r="AXH10" s="26">
        <v>236</v>
      </c>
      <c r="AXI10" s="26">
        <v>240.2</v>
      </c>
      <c r="AXJ10" s="26">
        <v>237.3</v>
      </c>
      <c r="AXK10" s="1">
        <v>234.4</v>
      </c>
      <c r="AXL10" s="1">
        <v>230.6</v>
      </c>
      <c r="AXM10" s="26">
        <v>236.3</v>
      </c>
      <c r="AXN10" s="26">
        <v>234.4</v>
      </c>
      <c r="AXO10" s="22">
        <v>234.5</v>
      </c>
      <c r="AXP10" s="26">
        <v>235</v>
      </c>
      <c r="AXQ10" s="22">
        <v>234.5</v>
      </c>
      <c r="AXR10" s="26">
        <v>235</v>
      </c>
      <c r="AXS10" s="1">
        <v>236.4</v>
      </c>
      <c r="AXT10" s="1">
        <v>232</v>
      </c>
      <c r="AXU10" s="1">
        <v>231</v>
      </c>
      <c r="AXV10" s="20">
        <v>235</v>
      </c>
      <c r="AXW10" s="20">
        <v>235.9</v>
      </c>
      <c r="AXX10" s="26">
        <v>238.3</v>
      </c>
      <c r="AXY10" s="26">
        <v>237.2</v>
      </c>
      <c r="AXZ10" s="26">
        <v>240.3</v>
      </c>
      <c r="AYA10" s="1">
        <v>234</v>
      </c>
      <c r="AYB10" s="1">
        <v>237.2</v>
      </c>
      <c r="AYC10" s="1">
        <v>241.3</v>
      </c>
      <c r="AYD10" s="1">
        <v>236.5</v>
      </c>
      <c r="AYE10" s="26">
        <v>236.5</v>
      </c>
      <c r="AYF10" s="26">
        <v>238.1</v>
      </c>
      <c r="AYG10" s="26">
        <v>234.8</v>
      </c>
      <c r="AYH10" s="22">
        <v>235.7</v>
      </c>
      <c r="AYI10" s="26">
        <v>235.1</v>
      </c>
      <c r="AYJ10" s="26">
        <v>236.3</v>
      </c>
      <c r="AYK10" s="26">
        <v>238.6</v>
      </c>
      <c r="AYL10" s="26">
        <v>235.3</v>
      </c>
      <c r="AYM10" s="26">
        <v>237.6</v>
      </c>
      <c r="AYN10" s="26">
        <v>239</v>
      </c>
      <c r="AYO10" s="26">
        <v>232.7</v>
      </c>
      <c r="AYP10" s="26">
        <v>236.6</v>
      </c>
      <c r="AYQ10" s="1">
        <v>236.1</v>
      </c>
      <c r="AYR10" s="1">
        <v>237.2</v>
      </c>
      <c r="AYS10" s="1">
        <v>229.2</v>
      </c>
      <c r="AYT10" s="26">
        <v>237.4</v>
      </c>
      <c r="AYU10" s="26">
        <v>236.4</v>
      </c>
      <c r="AYV10" s="26">
        <v>241</v>
      </c>
      <c r="AYW10" s="26">
        <v>237</v>
      </c>
      <c r="AYX10" s="26">
        <v>237</v>
      </c>
      <c r="AYY10" s="26">
        <v>237</v>
      </c>
      <c r="AYZ10" s="1">
        <v>237.4</v>
      </c>
      <c r="AZA10" s="1">
        <v>213.1</v>
      </c>
      <c r="AZB10" s="1">
        <v>212.8</v>
      </c>
      <c r="AZC10" s="1">
        <v>214.7</v>
      </c>
      <c r="AZD10" s="20">
        <v>226.3</v>
      </c>
      <c r="AZE10" s="26">
        <v>234.6</v>
      </c>
      <c r="AZF10" s="22">
        <v>239.6</v>
      </c>
      <c r="AZG10" s="22">
        <v>239.6</v>
      </c>
      <c r="AZH10" s="26">
        <v>240.9</v>
      </c>
      <c r="AZI10" s="21">
        <v>228.9</v>
      </c>
      <c r="AZJ10" s="1">
        <v>236.3</v>
      </c>
      <c r="AZK10" s="26">
        <v>237.5</v>
      </c>
      <c r="AZL10" s="26">
        <v>234.9</v>
      </c>
      <c r="AZM10" s="22">
        <v>238.5</v>
      </c>
      <c r="AZN10" s="22">
        <v>238.5</v>
      </c>
      <c r="AZO10" s="1">
        <v>215.5</v>
      </c>
      <c r="AZP10" s="20">
        <v>230.6</v>
      </c>
      <c r="AZQ10" s="1">
        <v>239.4</v>
      </c>
      <c r="AZR10" s="1">
        <v>211.9</v>
      </c>
      <c r="AZS10" s="26">
        <v>238</v>
      </c>
      <c r="AZT10" s="26">
        <v>235.3</v>
      </c>
      <c r="AZU10" s="26">
        <v>240.7</v>
      </c>
      <c r="AZV10" s="1">
        <v>239.3</v>
      </c>
      <c r="AZW10" s="1">
        <v>212.4</v>
      </c>
      <c r="AZX10" s="1">
        <v>237</v>
      </c>
      <c r="AZY10" s="1">
        <v>236.2</v>
      </c>
      <c r="AZZ10" s="20">
        <v>230.5</v>
      </c>
      <c r="BAA10" s="26">
        <v>236.6</v>
      </c>
      <c r="BAB10" s="26">
        <v>235.8</v>
      </c>
      <c r="BAC10" s="26">
        <v>238.9</v>
      </c>
      <c r="BAD10" s="1">
        <v>238.3</v>
      </c>
      <c r="BAE10" s="1">
        <v>236.1</v>
      </c>
      <c r="BAF10" s="26">
        <v>236.3</v>
      </c>
      <c r="BAG10" s="26">
        <v>238</v>
      </c>
      <c r="BAH10" s="26">
        <v>238.6</v>
      </c>
      <c r="BAI10" s="26">
        <v>239.1</v>
      </c>
      <c r="BAJ10" s="22">
        <v>236.5</v>
      </c>
      <c r="BAK10" s="22">
        <v>236.5</v>
      </c>
      <c r="BAL10" s="26">
        <v>233.3</v>
      </c>
      <c r="BAM10" s="1">
        <v>238.3</v>
      </c>
      <c r="BAN10" s="21">
        <v>241.7</v>
      </c>
      <c r="BAO10" s="26">
        <v>240.7</v>
      </c>
      <c r="BAP10" s="22">
        <v>237.2</v>
      </c>
      <c r="BAQ10" s="26">
        <v>237.8</v>
      </c>
      <c r="BAR10" s="26">
        <v>236.8</v>
      </c>
      <c r="BAS10" s="26">
        <v>239.9</v>
      </c>
      <c r="BAT10" s="26">
        <v>237.5</v>
      </c>
      <c r="BAU10" s="26">
        <v>239.8</v>
      </c>
      <c r="BAV10" s="1">
        <v>237.5</v>
      </c>
      <c r="BAW10" s="26">
        <v>235.7</v>
      </c>
      <c r="BAX10" s="1">
        <v>212.9</v>
      </c>
      <c r="BAY10" s="21">
        <v>243</v>
      </c>
      <c r="BAZ10" s="26">
        <v>239.4</v>
      </c>
      <c r="BBA10" s="26">
        <v>235.5</v>
      </c>
      <c r="BBB10" s="26">
        <v>236.6</v>
      </c>
      <c r="BBC10" s="1">
        <v>240</v>
      </c>
      <c r="BBD10" s="26">
        <v>240</v>
      </c>
      <c r="BBE10" s="26">
        <v>237.1</v>
      </c>
      <c r="BBF10" s="26">
        <v>236.5</v>
      </c>
      <c r="BBG10" s="26">
        <v>240.6</v>
      </c>
      <c r="BBH10" s="26">
        <v>239.5</v>
      </c>
      <c r="BBI10" s="26">
        <v>236.7</v>
      </c>
      <c r="BBJ10" s="26">
        <v>235.8</v>
      </c>
      <c r="BBK10" s="22">
        <v>237.2</v>
      </c>
      <c r="BBL10" s="22">
        <v>239.3</v>
      </c>
      <c r="BBM10" s="22">
        <v>239.3</v>
      </c>
      <c r="BBN10" s="26">
        <v>238.4</v>
      </c>
      <c r="BBO10" s="26">
        <v>237.6</v>
      </c>
      <c r="BBP10" s="26">
        <v>238.8</v>
      </c>
      <c r="BBQ10" s="26">
        <v>239.1</v>
      </c>
      <c r="BBR10" s="22">
        <v>238.2</v>
      </c>
      <c r="BBS10" s="26">
        <v>238.5</v>
      </c>
      <c r="BBT10" s="26">
        <v>236.7</v>
      </c>
      <c r="BBU10" s="26">
        <v>241.8</v>
      </c>
      <c r="BBV10" s="26">
        <v>238</v>
      </c>
      <c r="BBW10" s="26">
        <v>236.1</v>
      </c>
      <c r="BBX10" s="26">
        <v>238.8</v>
      </c>
      <c r="BBY10" s="26">
        <v>239.5</v>
      </c>
      <c r="BBZ10" s="1">
        <v>238.4</v>
      </c>
      <c r="BCA10" s="21">
        <v>236.1</v>
      </c>
      <c r="BCB10" s="26">
        <v>237.4</v>
      </c>
      <c r="BCC10" s="22">
        <v>240.3</v>
      </c>
      <c r="BCD10" s="22">
        <v>240.3</v>
      </c>
      <c r="BCE10" s="26">
        <v>239.9</v>
      </c>
      <c r="BCF10" s="26">
        <v>240.7</v>
      </c>
      <c r="BCG10" s="26">
        <v>238.2</v>
      </c>
      <c r="BCH10" s="21">
        <v>239.6</v>
      </c>
      <c r="BCI10" s="20">
        <v>232.9</v>
      </c>
      <c r="BCJ10" s="26">
        <v>241.1</v>
      </c>
      <c r="BCK10" s="20">
        <v>236.3</v>
      </c>
      <c r="BCL10" s="26">
        <v>239.8</v>
      </c>
      <c r="BCM10" s="26">
        <v>239</v>
      </c>
      <c r="BCN10" s="26">
        <v>238.2</v>
      </c>
      <c r="BCO10" s="26">
        <v>237.5</v>
      </c>
      <c r="BCP10" s="21">
        <v>239.7</v>
      </c>
      <c r="BCQ10" s="20">
        <v>234.1</v>
      </c>
      <c r="BCR10" s="26">
        <v>238.5</v>
      </c>
      <c r="BCS10" s="26">
        <v>240.1</v>
      </c>
      <c r="BCT10" s="26">
        <v>238.9</v>
      </c>
      <c r="BCU10" s="26">
        <v>240.3</v>
      </c>
      <c r="BCV10" s="26">
        <v>238.4</v>
      </c>
      <c r="BCW10" s="26">
        <v>235.8</v>
      </c>
      <c r="BCX10" s="1">
        <v>248.8</v>
      </c>
      <c r="BCY10" s="26">
        <v>236.9</v>
      </c>
      <c r="BCZ10" s="26">
        <v>239.4</v>
      </c>
      <c r="BDA10" s="26">
        <v>238</v>
      </c>
      <c r="BDB10" s="26">
        <v>238</v>
      </c>
      <c r="BDC10" s="20">
        <v>243.9</v>
      </c>
      <c r="BDD10" s="21">
        <v>237.2</v>
      </c>
      <c r="BDE10" s="20">
        <v>243.8</v>
      </c>
      <c r="BDF10" s="20">
        <v>242.7</v>
      </c>
      <c r="BDG10" s="21">
        <v>240.7</v>
      </c>
      <c r="BDH10" s="25">
        <v>241.9</v>
      </c>
      <c r="BDI10" s="25">
        <v>241.8</v>
      </c>
      <c r="BDJ10" s="20">
        <v>235.8</v>
      </c>
      <c r="BDK10" s="25">
        <v>242.5</v>
      </c>
      <c r="BDL10" s="25">
        <v>241.9</v>
      </c>
      <c r="BDM10" s="26">
        <v>239.1</v>
      </c>
      <c r="BDN10" s="25">
        <v>242.1</v>
      </c>
      <c r="BDO10" s="26">
        <v>240.9</v>
      </c>
      <c r="BDP10" s="22">
        <v>241.6</v>
      </c>
      <c r="BDQ10" s="22">
        <v>241.6</v>
      </c>
      <c r="BDR10" s="26">
        <v>238.1</v>
      </c>
      <c r="BDS10" s="26">
        <v>241.1</v>
      </c>
      <c r="BDT10" s="26">
        <v>240.6</v>
      </c>
      <c r="BDU10" s="22">
        <v>240.9</v>
      </c>
      <c r="BDV10" s="22">
        <v>240.9</v>
      </c>
      <c r="BDW10" s="1">
        <v>213.6</v>
      </c>
      <c r="BDX10" s="20">
        <v>246.6</v>
      </c>
      <c r="BDY10" s="26">
        <v>238.8</v>
      </c>
      <c r="BDZ10" s="26">
        <v>241.9</v>
      </c>
      <c r="BEA10" s="22">
        <v>242.7</v>
      </c>
      <c r="BEB10" s="22">
        <v>242.7</v>
      </c>
      <c r="BEC10" s="26">
        <v>238.9</v>
      </c>
      <c r="BED10" s="26">
        <v>239.2</v>
      </c>
      <c r="BEE10" s="26">
        <v>239.6</v>
      </c>
      <c r="BEF10" s="26">
        <v>240.7</v>
      </c>
      <c r="BEG10" s="26">
        <v>240.1</v>
      </c>
    </row>
    <row r="11" spans="1:1489" x14ac:dyDescent="0.25">
      <c r="A11" s="3" t="s">
        <v>18</v>
      </c>
      <c r="B11" s="20">
        <v>250</v>
      </c>
      <c r="C11" s="20">
        <v>251.2</v>
      </c>
      <c r="D11" s="20">
        <v>248.3</v>
      </c>
      <c r="E11" s="1">
        <v>237</v>
      </c>
      <c r="F11" s="1">
        <v>240.9</v>
      </c>
      <c r="G11" s="21">
        <v>242</v>
      </c>
      <c r="H11" s="21">
        <v>242.1</v>
      </c>
      <c r="I11" s="20">
        <v>268.5</v>
      </c>
      <c r="J11" s="26">
        <v>259.60000000000002</v>
      </c>
      <c r="K11" s="20">
        <v>271.3</v>
      </c>
      <c r="L11" s="20">
        <v>263.39999999999998</v>
      </c>
      <c r="M11" s="26">
        <v>259.7</v>
      </c>
      <c r="N11" s="26">
        <v>258.7</v>
      </c>
      <c r="O11" s="20">
        <v>267.10000000000002</v>
      </c>
      <c r="P11" s="26">
        <v>251.3</v>
      </c>
      <c r="Q11" s="25">
        <v>235.7</v>
      </c>
      <c r="R11" s="26">
        <v>259.5</v>
      </c>
      <c r="S11" s="25">
        <v>236.2</v>
      </c>
      <c r="T11" s="25">
        <v>236.9</v>
      </c>
      <c r="U11" s="25">
        <v>236.4</v>
      </c>
      <c r="V11" s="26">
        <v>259.60000000000002</v>
      </c>
      <c r="W11" s="26">
        <v>260.7</v>
      </c>
      <c r="X11" s="26">
        <v>254.6</v>
      </c>
      <c r="Y11" s="25">
        <v>249.6</v>
      </c>
      <c r="Z11" s="20">
        <v>277.60000000000002</v>
      </c>
      <c r="AA11" s="26">
        <v>253.2</v>
      </c>
      <c r="AB11" s="25">
        <v>257</v>
      </c>
      <c r="AC11" s="25">
        <v>250.1</v>
      </c>
      <c r="AD11" s="25">
        <v>249.8</v>
      </c>
      <c r="AE11" s="20">
        <v>273.5</v>
      </c>
      <c r="AF11" s="25">
        <v>267.60000000000002</v>
      </c>
      <c r="AG11" s="26">
        <v>251.3</v>
      </c>
      <c r="AH11" s="20">
        <v>269.39999999999998</v>
      </c>
      <c r="AI11" s="1">
        <v>270.89999999999998</v>
      </c>
      <c r="AJ11" s="21">
        <v>263.3</v>
      </c>
      <c r="AK11" s="25">
        <v>276.60000000000002</v>
      </c>
      <c r="AL11" s="25">
        <v>268</v>
      </c>
      <c r="AM11" s="25">
        <v>276.2</v>
      </c>
      <c r="AN11" s="25">
        <v>266.89999999999998</v>
      </c>
      <c r="AO11" s="25">
        <v>266.5</v>
      </c>
      <c r="AP11" s="20">
        <v>271.89999999999998</v>
      </c>
      <c r="AQ11" s="26">
        <v>247.8</v>
      </c>
      <c r="AR11" s="26">
        <v>248.9</v>
      </c>
      <c r="AS11" s="25">
        <v>276.8</v>
      </c>
      <c r="AT11" s="20">
        <v>268.10000000000002</v>
      </c>
      <c r="AU11" s="26">
        <v>249.1</v>
      </c>
      <c r="AV11" s="26">
        <v>248</v>
      </c>
      <c r="AW11" s="20">
        <v>276.3</v>
      </c>
      <c r="AX11" s="20">
        <v>275.8</v>
      </c>
      <c r="AY11" s="1">
        <v>257.39999999999998</v>
      </c>
      <c r="AZ11" s="1">
        <v>254</v>
      </c>
      <c r="BA11" s="1">
        <v>274.39999999999998</v>
      </c>
      <c r="BB11" s="1">
        <v>274.89999999999998</v>
      </c>
      <c r="BC11" s="1">
        <v>274.3</v>
      </c>
      <c r="BD11" s="1">
        <v>273.89999999999998</v>
      </c>
      <c r="BE11" s="25">
        <v>249.4</v>
      </c>
      <c r="BF11" s="25">
        <v>253.7</v>
      </c>
      <c r="BG11" s="25">
        <v>267</v>
      </c>
      <c r="BH11" s="20">
        <v>275.89999999999998</v>
      </c>
      <c r="BI11" s="1">
        <v>275.2</v>
      </c>
      <c r="BJ11" s="25">
        <v>248.7</v>
      </c>
      <c r="BK11" s="25">
        <v>275.10000000000002</v>
      </c>
      <c r="BL11" s="25">
        <v>253.3</v>
      </c>
      <c r="BM11" s="25">
        <v>266.7</v>
      </c>
      <c r="BN11" s="1">
        <v>272.7</v>
      </c>
      <c r="BO11" s="1">
        <v>274.10000000000002</v>
      </c>
      <c r="BP11" s="1">
        <v>254</v>
      </c>
      <c r="BQ11" s="26">
        <v>249.2</v>
      </c>
      <c r="BR11" s="26">
        <v>253</v>
      </c>
      <c r="BS11" s="25">
        <v>251.7</v>
      </c>
      <c r="BT11" s="25">
        <v>260.60000000000002</v>
      </c>
      <c r="BU11" s="25">
        <v>252.9</v>
      </c>
      <c r="BV11" s="1">
        <v>273</v>
      </c>
      <c r="BW11" s="1">
        <v>272.7</v>
      </c>
      <c r="BX11" s="1">
        <v>254.5</v>
      </c>
      <c r="BY11" s="1">
        <v>257.39999999999998</v>
      </c>
      <c r="BZ11" s="25">
        <v>254.5</v>
      </c>
      <c r="CA11" s="25">
        <v>254.7</v>
      </c>
      <c r="CB11" s="25">
        <v>257.10000000000002</v>
      </c>
      <c r="CC11" s="25">
        <v>256.60000000000002</v>
      </c>
      <c r="CD11" s="25">
        <v>251.4</v>
      </c>
      <c r="CE11" s="1">
        <v>275.8</v>
      </c>
      <c r="CF11" s="1">
        <v>278.5</v>
      </c>
      <c r="CG11" s="1">
        <v>274.39999999999998</v>
      </c>
      <c r="CH11" s="1">
        <v>276.8</v>
      </c>
      <c r="CI11" s="1">
        <v>276.8</v>
      </c>
      <c r="CJ11" s="1">
        <v>277.10000000000002</v>
      </c>
      <c r="CK11" s="1">
        <v>276.8</v>
      </c>
      <c r="CL11" s="1">
        <v>276.5</v>
      </c>
      <c r="CM11" s="1">
        <v>276.10000000000002</v>
      </c>
      <c r="CN11" s="1">
        <v>275.5</v>
      </c>
      <c r="CO11" s="1">
        <v>278.3</v>
      </c>
      <c r="CP11" s="25">
        <v>253.7</v>
      </c>
      <c r="CQ11" s="25">
        <v>253.3</v>
      </c>
      <c r="CR11" s="1">
        <v>271.39999999999998</v>
      </c>
      <c r="CS11" s="1">
        <v>274.10000000000002</v>
      </c>
      <c r="CT11" s="1">
        <v>274.8</v>
      </c>
      <c r="CU11" s="1">
        <v>274.10000000000002</v>
      </c>
      <c r="CV11" s="1">
        <v>277.39999999999998</v>
      </c>
      <c r="CW11" s="1">
        <v>278.5</v>
      </c>
      <c r="CX11" s="1">
        <v>275</v>
      </c>
      <c r="CY11" s="1">
        <v>273</v>
      </c>
      <c r="CZ11" s="26">
        <v>249.3</v>
      </c>
      <c r="DA11" s="1">
        <v>244.6</v>
      </c>
      <c r="DB11" s="1">
        <v>271.60000000000002</v>
      </c>
      <c r="DC11" s="1">
        <v>272.2</v>
      </c>
      <c r="DD11" s="26">
        <v>247.8</v>
      </c>
      <c r="DE11" s="25">
        <v>266.89999999999998</v>
      </c>
      <c r="DF11" s="25">
        <v>253.7</v>
      </c>
      <c r="DG11" s="25">
        <v>252.6</v>
      </c>
      <c r="DH11" s="20">
        <v>267.60000000000002</v>
      </c>
      <c r="DI11" s="1">
        <v>278.39999999999998</v>
      </c>
      <c r="DJ11" s="26">
        <v>248.2</v>
      </c>
      <c r="DK11" s="26">
        <v>247.9</v>
      </c>
      <c r="DL11" s="25">
        <v>267.5</v>
      </c>
      <c r="DM11" s="25">
        <v>266.5</v>
      </c>
      <c r="DN11" s="1">
        <v>273.8</v>
      </c>
      <c r="DO11" s="1">
        <v>271.39999999999998</v>
      </c>
      <c r="DP11" s="1">
        <v>269.8</v>
      </c>
      <c r="DQ11" s="1">
        <v>273.39999999999998</v>
      </c>
      <c r="DR11" s="1">
        <v>274.89999999999998</v>
      </c>
      <c r="DS11" s="1">
        <v>271.89999999999998</v>
      </c>
      <c r="DT11" s="1">
        <v>273.2</v>
      </c>
      <c r="DU11" s="1">
        <v>272.39999999999998</v>
      </c>
      <c r="DV11" s="26">
        <v>245.8</v>
      </c>
      <c r="DW11" s="26">
        <v>246</v>
      </c>
      <c r="DX11" s="26">
        <v>247.3</v>
      </c>
      <c r="DY11" s="1">
        <v>271.3</v>
      </c>
      <c r="DZ11" s="1">
        <v>271.7</v>
      </c>
      <c r="EA11" s="1">
        <v>274.7</v>
      </c>
      <c r="EB11" s="1">
        <v>272.89999999999998</v>
      </c>
      <c r="EC11" s="26">
        <v>245.7</v>
      </c>
      <c r="ED11" s="26">
        <v>245.6</v>
      </c>
      <c r="EE11" s="25">
        <v>265.7</v>
      </c>
      <c r="EF11" s="25">
        <v>262</v>
      </c>
      <c r="EG11" s="1">
        <v>261.89999999999998</v>
      </c>
      <c r="EH11" s="1">
        <v>268.5</v>
      </c>
      <c r="EI11" s="1">
        <v>272.5</v>
      </c>
      <c r="EJ11" s="25">
        <v>267.2</v>
      </c>
      <c r="EK11" s="1">
        <v>262.3</v>
      </c>
      <c r="EL11" s="25">
        <v>258.8</v>
      </c>
      <c r="EM11" s="25">
        <v>253.7</v>
      </c>
      <c r="EN11" s="1">
        <v>259.5</v>
      </c>
      <c r="EO11" s="1">
        <v>272.39999999999998</v>
      </c>
      <c r="EP11" s="1">
        <v>273.8</v>
      </c>
      <c r="EQ11" s="1">
        <v>262.89999999999998</v>
      </c>
      <c r="ER11" s="1">
        <v>261.7</v>
      </c>
      <c r="ES11" s="25">
        <v>260.60000000000002</v>
      </c>
      <c r="ET11" s="1">
        <v>263.2</v>
      </c>
      <c r="EU11" s="1">
        <v>263.2</v>
      </c>
      <c r="EV11" s="1">
        <v>261.60000000000002</v>
      </c>
      <c r="EW11" s="1">
        <v>260.39999999999998</v>
      </c>
      <c r="EX11" s="1">
        <v>257.7</v>
      </c>
      <c r="EY11" s="1">
        <v>257.5</v>
      </c>
      <c r="EZ11" s="26">
        <v>249.1</v>
      </c>
      <c r="FA11" s="25">
        <v>266.3</v>
      </c>
      <c r="FB11" s="20">
        <v>282.2</v>
      </c>
      <c r="FC11" s="20">
        <v>276.7</v>
      </c>
      <c r="FD11" s="1">
        <v>263.10000000000002</v>
      </c>
      <c r="FE11" s="1">
        <v>261.60000000000002</v>
      </c>
      <c r="FF11" s="1">
        <v>257.7</v>
      </c>
      <c r="FG11" s="1">
        <v>257.39999999999998</v>
      </c>
      <c r="FH11" s="1">
        <v>257.39999999999998</v>
      </c>
      <c r="FI11" s="1">
        <v>276</v>
      </c>
      <c r="FJ11" s="26">
        <v>247</v>
      </c>
      <c r="FK11" s="20">
        <v>276.7</v>
      </c>
      <c r="FL11" s="1">
        <v>277.8</v>
      </c>
      <c r="FM11" s="26">
        <v>246.7</v>
      </c>
      <c r="FN11" s="25">
        <v>252.5</v>
      </c>
      <c r="FO11" s="1">
        <v>246.1</v>
      </c>
      <c r="FP11" s="20">
        <v>281.39999999999998</v>
      </c>
      <c r="FQ11" s="20">
        <v>264.60000000000002</v>
      </c>
      <c r="FR11" s="1">
        <v>262.5</v>
      </c>
      <c r="FS11" s="20">
        <v>267.60000000000002</v>
      </c>
      <c r="FT11" s="20">
        <v>255.7</v>
      </c>
      <c r="FU11" s="1">
        <v>262.39999999999998</v>
      </c>
      <c r="FV11" s="1">
        <v>248</v>
      </c>
      <c r="FW11" s="1">
        <v>247.6</v>
      </c>
      <c r="FX11" s="20">
        <v>252.8</v>
      </c>
      <c r="FY11" s="20">
        <v>255.4</v>
      </c>
      <c r="FZ11" s="20">
        <v>255.6</v>
      </c>
      <c r="GA11" s="1">
        <v>259.10000000000002</v>
      </c>
      <c r="GB11" s="1">
        <v>253.4</v>
      </c>
      <c r="GC11" s="1">
        <v>253.8</v>
      </c>
      <c r="GD11" s="1">
        <v>253.2</v>
      </c>
      <c r="GE11" s="1">
        <v>252.3</v>
      </c>
      <c r="GF11" s="1">
        <v>253.6</v>
      </c>
      <c r="GG11" s="1">
        <v>262.7</v>
      </c>
      <c r="GH11" s="1">
        <v>249.8</v>
      </c>
      <c r="GI11" s="1">
        <v>245.3</v>
      </c>
      <c r="GJ11" s="1">
        <v>245.3</v>
      </c>
      <c r="GK11" s="1">
        <v>254.7</v>
      </c>
      <c r="GL11" s="1">
        <v>253.4</v>
      </c>
      <c r="GM11" s="1">
        <v>252.6</v>
      </c>
      <c r="GN11" s="1">
        <v>254</v>
      </c>
      <c r="GO11" s="1">
        <v>253.1</v>
      </c>
      <c r="GP11" s="1">
        <v>252.8</v>
      </c>
      <c r="GQ11" s="1">
        <v>253.5</v>
      </c>
      <c r="GR11" s="1">
        <v>253</v>
      </c>
      <c r="GS11" s="25">
        <v>266.10000000000002</v>
      </c>
      <c r="GT11" s="25">
        <v>276.5</v>
      </c>
      <c r="GU11" s="1">
        <v>253.2</v>
      </c>
      <c r="GV11" s="1">
        <v>252.7</v>
      </c>
      <c r="GW11" s="1">
        <v>262.5</v>
      </c>
      <c r="GX11" s="25">
        <v>276.39999999999998</v>
      </c>
      <c r="GY11" s="25">
        <v>275.60000000000002</v>
      </c>
      <c r="GZ11" s="25">
        <v>276.89999999999998</v>
      </c>
      <c r="HA11" s="25">
        <v>264.39999999999998</v>
      </c>
      <c r="HB11" s="20">
        <v>281.7</v>
      </c>
      <c r="HC11" s="25">
        <v>277.2</v>
      </c>
      <c r="HD11" s="25">
        <v>275.89999999999998</v>
      </c>
      <c r="HE11" s="20">
        <v>256.5</v>
      </c>
      <c r="HF11" s="20">
        <v>257</v>
      </c>
      <c r="HG11" s="25">
        <v>272.8</v>
      </c>
      <c r="HH11" s="25">
        <v>265.39999999999998</v>
      </c>
      <c r="HI11" s="1">
        <v>244.4</v>
      </c>
      <c r="HJ11" s="1">
        <v>245</v>
      </c>
      <c r="HK11" s="1">
        <v>245.9</v>
      </c>
      <c r="HL11" s="1">
        <v>245.9</v>
      </c>
      <c r="HM11" s="26">
        <v>249.4</v>
      </c>
      <c r="HN11" s="1">
        <v>262.7</v>
      </c>
      <c r="HO11" s="1">
        <v>266.60000000000002</v>
      </c>
      <c r="HP11" s="25">
        <v>266.10000000000002</v>
      </c>
      <c r="HQ11" s="25">
        <v>266.5</v>
      </c>
      <c r="HR11" s="25">
        <v>256.7</v>
      </c>
      <c r="HS11" s="1">
        <v>246.8</v>
      </c>
      <c r="HT11" s="1">
        <v>254.5</v>
      </c>
      <c r="HU11" s="1">
        <v>253.6</v>
      </c>
      <c r="HV11" s="1">
        <v>254.3</v>
      </c>
      <c r="HW11" s="1">
        <v>244.6</v>
      </c>
      <c r="HX11" s="1">
        <v>244.1</v>
      </c>
      <c r="HY11" s="1">
        <v>246</v>
      </c>
      <c r="HZ11" s="1">
        <v>249.2</v>
      </c>
      <c r="IA11" s="20">
        <v>258.10000000000002</v>
      </c>
      <c r="IB11" s="20">
        <v>259.2</v>
      </c>
      <c r="IC11" s="1">
        <v>273.89999999999998</v>
      </c>
      <c r="ID11" s="1">
        <v>247.7</v>
      </c>
      <c r="IE11" s="1">
        <v>255.1</v>
      </c>
      <c r="IF11" s="1">
        <v>262.8</v>
      </c>
      <c r="IG11" s="1">
        <v>261.89999999999998</v>
      </c>
      <c r="IH11" s="1">
        <v>261.7</v>
      </c>
      <c r="II11" s="1">
        <v>261</v>
      </c>
      <c r="IJ11" s="25">
        <v>274.10000000000002</v>
      </c>
      <c r="IK11" s="25">
        <v>267.60000000000002</v>
      </c>
      <c r="IL11" s="25">
        <v>266.3</v>
      </c>
      <c r="IM11" s="1">
        <v>247.5</v>
      </c>
      <c r="IN11" s="1">
        <v>263.3</v>
      </c>
      <c r="IO11" s="1">
        <v>262</v>
      </c>
      <c r="IP11" s="1">
        <v>262.10000000000002</v>
      </c>
      <c r="IQ11" s="1">
        <v>263.39999999999998</v>
      </c>
      <c r="IR11" s="1">
        <v>263.10000000000002</v>
      </c>
      <c r="IS11" s="1">
        <v>263.39999999999998</v>
      </c>
      <c r="IT11" s="1">
        <v>262.39999999999998</v>
      </c>
      <c r="IU11" s="1">
        <v>262.3</v>
      </c>
      <c r="IV11" s="1">
        <v>263.39999999999998</v>
      </c>
      <c r="IW11" s="1">
        <v>263</v>
      </c>
      <c r="IX11" s="1">
        <v>262.5</v>
      </c>
      <c r="IY11" s="26">
        <v>250.2</v>
      </c>
      <c r="IZ11" s="25">
        <v>276.89999999999998</v>
      </c>
      <c r="JA11" s="25">
        <v>268.39999999999998</v>
      </c>
      <c r="JB11" s="1">
        <v>246.5</v>
      </c>
      <c r="JC11" s="1">
        <v>247.8</v>
      </c>
      <c r="JD11" s="1">
        <v>266.8</v>
      </c>
      <c r="JE11" s="25">
        <v>276.7</v>
      </c>
      <c r="JF11" s="25">
        <v>271.5</v>
      </c>
      <c r="JG11" s="1">
        <v>251.1</v>
      </c>
      <c r="JH11" s="1">
        <v>246.7</v>
      </c>
      <c r="JI11" s="1">
        <v>245.9</v>
      </c>
      <c r="JJ11" s="26">
        <v>251.5</v>
      </c>
      <c r="JK11" s="25">
        <v>276.5</v>
      </c>
      <c r="JL11" s="25">
        <v>276.89999999999998</v>
      </c>
      <c r="JM11" s="1">
        <v>247.7</v>
      </c>
      <c r="JN11" s="26">
        <v>257.10000000000002</v>
      </c>
      <c r="JO11" s="26">
        <v>256.10000000000002</v>
      </c>
      <c r="JP11" s="26">
        <v>253.1</v>
      </c>
      <c r="JQ11" s="25">
        <v>274.8</v>
      </c>
      <c r="JR11" s="25">
        <v>274.7</v>
      </c>
      <c r="JS11" s="25">
        <v>274.8</v>
      </c>
      <c r="JT11" s="25">
        <v>270</v>
      </c>
      <c r="JU11" s="25">
        <v>275.8</v>
      </c>
      <c r="JV11" s="20">
        <v>260.3</v>
      </c>
      <c r="JW11" s="1">
        <v>263.89999999999998</v>
      </c>
      <c r="JX11" s="1">
        <v>263.7</v>
      </c>
      <c r="JY11" s="1">
        <v>273.10000000000002</v>
      </c>
      <c r="JZ11" s="26">
        <v>254.6</v>
      </c>
      <c r="KA11" s="25">
        <v>274.39999999999998</v>
      </c>
      <c r="KB11" s="25">
        <v>268.89999999999998</v>
      </c>
      <c r="KC11" s="25">
        <v>272</v>
      </c>
      <c r="KD11" s="25">
        <v>276.2</v>
      </c>
      <c r="KE11" s="1">
        <v>266.89999999999998</v>
      </c>
      <c r="KF11" s="1">
        <v>264.39999999999998</v>
      </c>
      <c r="KG11" s="1">
        <v>264.39999999999998</v>
      </c>
      <c r="KH11" s="1">
        <v>263.39999999999998</v>
      </c>
      <c r="KI11" s="1">
        <v>252.9</v>
      </c>
      <c r="KJ11" s="26">
        <v>254</v>
      </c>
      <c r="KK11" s="25">
        <v>263</v>
      </c>
      <c r="KL11" s="25">
        <v>268.10000000000002</v>
      </c>
      <c r="KM11" s="25">
        <v>259</v>
      </c>
      <c r="KN11" s="25">
        <v>271.89999999999998</v>
      </c>
      <c r="KO11" s="25">
        <v>271.2</v>
      </c>
      <c r="KP11" s="25">
        <v>271.60000000000002</v>
      </c>
      <c r="KQ11" s="25">
        <v>268.60000000000002</v>
      </c>
      <c r="KR11" s="20">
        <v>256</v>
      </c>
      <c r="KS11" s="1">
        <v>272.5</v>
      </c>
      <c r="KT11" s="1">
        <v>268.60000000000002</v>
      </c>
      <c r="KU11" s="1">
        <v>268</v>
      </c>
      <c r="KV11" s="26">
        <v>255.9</v>
      </c>
      <c r="KW11" s="1">
        <v>267.5</v>
      </c>
      <c r="KX11" s="25">
        <v>261.5</v>
      </c>
      <c r="KY11" s="25">
        <v>266</v>
      </c>
      <c r="KZ11" s="1">
        <v>257.7</v>
      </c>
      <c r="LA11" s="25">
        <v>257.2</v>
      </c>
      <c r="LB11" s="25">
        <v>276.10000000000002</v>
      </c>
      <c r="LC11" s="25">
        <v>266.60000000000002</v>
      </c>
      <c r="LD11" s="1">
        <v>251.1</v>
      </c>
      <c r="LE11" s="20">
        <v>270.7</v>
      </c>
      <c r="LF11" s="20">
        <v>257.7</v>
      </c>
      <c r="LG11" s="1">
        <v>262.8</v>
      </c>
      <c r="LH11" s="1">
        <v>266.8</v>
      </c>
      <c r="LI11" s="25">
        <v>267</v>
      </c>
      <c r="LJ11" s="1">
        <v>262.10000000000002</v>
      </c>
      <c r="LK11" s="25">
        <v>266.60000000000002</v>
      </c>
      <c r="LL11" s="1">
        <v>251</v>
      </c>
      <c r="LM11" s="1">
        <v>262</v>
      </c>
      <c r="LN11" s="1">
        <v>265.2</v>
      </c>
      <c r="LO11" s="1">
        <v>265.39999999999998</v>
      </c>
      <c r="LP11" s="1">
        <v>263.89999999999998</v>
      </c>
      <c r="LQ11" s="1">
        <v>265.89999999999998</v>
      </c>
      <c r="LR11" s="1">
        <v>274.7</v>
      </c>
      <c r="LS11" s="1">
        <v>278.3</v>
      </c>
      <c r="LT11" s="1">
        <v>256.60000000000002</v>
      </c>
      <c r="LU11" s="20">
        <v>260.89999999999998</v>
      </c>
      <c r="LV11" s="20">
        <v>266.60000000000002</v>
      </c>
      <c r="LW11" s="1">
        <v>268.10000000000002</v>
      </c>
      <c r="LX11" s="1">
        <v>264.2</v>
      </c>
      <c r="LY11" s="1">
        <v>265.2</v>
      </c>
      <c r="LZ11" s="1">
        <v>251.1</v>
      </c>
      <c r="MA11" s="1">
        <v>260.89999999999998</v>
      </c>
      <c r="MB11" s="26">
        <v>260</v>
      </c>
      <c r="MC11" s="25">
        <v>271.39999999999998</v>
      </c>
      <c r="MD11" s="25">
        <v>265.8</v>
      </c>
      <c r="ME11" s="26">
        <v>256.89999999999998</v>
      </c>
      <c r="MF11" s="26">
        <v>261.8</v>
      </c>
      <c r="MG11" s="25">
        <v>266.60000000000002</v>
      </c>
      <c r="MH11" s="25">
        <v>266</v>
      </c>
      <c r="MI11" s="1">
        <v>262.10000000000002</v>
      </c>
      <c r="MJ11" s="1">
        <v>267</v>
      </c>
      <c r="MK11" s="26">
        <v>263</v>
      </c>
      <c r="ML11" s="26">
        <v>262.89999999999998</v>
      </c>
      <c r="MM11" s="26">
        <v>261.7</v>
      </c>
      <c r="MN11" s="26">
        <v>262.7</v>
      </c>
      <c r="MO11" s="26">
        <v>263.2</v>
      </c>
      <c r="MP11" s="26">
        <v>263.60000000000002</v>
      </c>
      <c r="MQ11" s="25">
        <v>274.60000000000002</v>
      </c>
      <c r="MR11" s="25">
        <v>276.3</v>
      </c>
      <c r="MS11" s="25">
        <v>266.3</v>
      </c>
      <c r="MT11" s="25">
        <v>270.39999999999998</v>
      </c>
      <c r="MU11" s="20">
        <v>265.5</v>
      </c>
      <c r="MV11" s="1">
        <v>272.5</v>
      </c>
      <c r="MW11" s="1">
        <v>274.5</v>
      </c>
      <c r="MX11" s="1">
        <v>264.2</v>
      </c>
      <c r="MY11" s="1">
        <v>260.10000000000002</v>
      </c>
      <c r="MZ11" s="1">
        <v>259.39999999999998</v>
      </c>
      <c r="NA11" s="26">
        <v>257.39999999999998</v>
      </c>
      <c r="NB11" s="26">
        <v>257.7</v>
      </c>
      <c r="NC11" s="26">
        <v>262.60000000000002</v>
      </c>
      <c r="ND11" s="26">
        <v>263.5</v>
      </c>
      <c r="NE11" s="25">
        <v>256.7</v>
      </c>
      <c r="NF11" s="1">
        <v>264</v>
      </c>
      <c r="NG11" s="1">
        <v>264.7</v>
      </c>
      <c r="NH11" s="26">
        <v>264.7</v>
      </c>
      <c r="NI11" s="25">
        <v>266.3</v>
      </c>
      <c r="NJ11" s="1">
        <v>264.39999999999998</v>
      </c>
      <c r="NK11" s="1">
        <v>264.60000000000002</v>
      </c>
      <c r="NL11" s="1">
        <v>256.60000000000002</v>
      </c>
      <c r="NM11" s="26">
        <v>262.89999999999998</v>
      </c>
      <c r="NN11" s="26">
        <v>263.10000000000002</v>
      </c>
      <c r="NO11" s="25">
        <v>273</v>
      </c>
      <c r="NP11" s="25">
        <v>265.3</v>
      </c>
      <c r="NQ11" s="25">
        <v>276.3</v>
      </c>
      <c r="NR11" s="20">
        <v>262.7</v>
      </c>
      <c r="NS11" s="20">
        <v>260.39999999999998</v>
      </c>
      <c r="NT11" s="1">
        <v>264.8</v>
      </c>
      <c r="NU11" s="1">
        <v>256.10000000000002</v>
      </c>
      <c r="NV11" s="1">
        <v>264.3</v>
      </c>
      <c r="NW11" s="26">
        <v>262.89999999999998</v>
      </c>
      <c r="NX11" s="26">
        <v>264.2</v>
      </c>
      <c r="NY11" s="26">
        <v>263.3</v>
      </c>
      <c r="NZ11" s="26">
        <v>264</v>
      </c>
      <c r="OA11" s="26">
        <v>264</v>
      </c>
      <c r="OB11" s="26">
        <v>263.5</v>
      </c>
      <c r="OC11" s="26">
        <v>263.8</v>
      </c>
      <c r="OD11" s="26">
        <v>263.5</v>
      </c>
      <c r="OE11" s="26">
        <v>263.2</v>
      </c>
      <c r="OF11" s="21">
        <v>254.5</v>
      </c>
      <c r="OG11" s="1">
        <v>261.3</v>
      </c>
      <c r="OH11" s="1">
        <v>264.39999999999998</v>
      </c>
      <c r="OI11" s="1">
        <v>264.2</v>
      </c>
      <c r="OJ11" s="1">
        <v>264.39999999999998</v>
      </c>
      <c r="OK11" s="1">
        <v>264.60000000000002</v>
      </c>
      <c r="OL11" s="1">
        <v>264.3</v>
      </c>
      <c r="OM11" s="1">
        <v>262.89999999999998</v>
      </c>
      <c r="ON11" s="1">
        <v>264.3</v>
      </c>
      <c r="OO11" s="1">
        <v>266.5</v>
      </c>
      <c r="OP11" s="1">
        <v>265.8</v>
      </c>
      <c r="OQ11" s="1">
        <v>265.7</v>
      </c>
      <c r="OR11" s="1">
        <v>266.39999999999998</v>
      </c>
      <c r="OS11" s="1">
        <v>254.5</v>
      </c>
      <c r="OT11" s="26">
        <v>258.7</v>
      </c>
      <c r="OU11" s="26">
        <v>263.89999999999998</v>
      </c>
      <c r="OV11" s="26">
        <v>263.8</v>
      </c>
      <c r="OW11" s="26">
        <v>264.3</v>
      </c>
      <c r="OX11" s="25">
        <v>253.9</v>
      </c>
      <c r="OY11" s="25">
        <v>266.60000000000002</v>
      </c>
      <c r="OZ11" s="20">
        <v>260.2</v>
      </c>
      <c r="PA11" s="21">
        <v>246.1</v>
      </c>
      <c r="PB11" s="1">
        <v>264.39999999999998</v>
      </c>
      <c r="PC11" s="1">
        <v>264.39999999999998</v>
      </c>
      <c r="PD11" s="1">
        <v>266.7</v>
      </c>
      <c r="PE11" s="1">
        <v>263.89999999999998</v>
      </c>
      <c r="PF11" s="1">
        <v>267</v>
      </c>
      <c r="PG11" s="1">
        <v>266.2</v>
      </c>
      <c r="PH11" s="1">
        <v>265.8</v>
      </c>
      <c r="PI11" s="1">
        <v>264.60000000000002</v>
      </c>
      <c r="PJ11" s="1">
        <v>256.89999999999998</v>
      </c>
      <c r="PK11" s="1">
        <v>261</v>
      </c>
      <c r="PL11" s="1">
        <v>267</v>
      </c>
      <c r="PM11" s="26">
        <v>263.3</v>
      </c>
      <c r="PN11" s="26">
        <v>262.3</v>
      </c>
      <c r="PO11" s="26">
        <v>262.8</v>
      </c>
      <c r="PP11" s="26">
        <v>268.39999999999998</v>
      </c>
      <c r="PQ11" s="25">
        <v>268.60000000000002</v>
      </c>
      <c r="PR11" s="25">
        <v>277.3</v>
      </c>
      <c r="PS11" s="25">
        <v>267.3</v>
      </c>
      <c r="PT11" s="1">
        <v>248.9</v>
      </c>
      <c r="PU11" s="20">
        <v>271.89999999999998</v>
      </c>
      <c r="PV11" s="20">
        <v>262.7</v>
      </c>
      <c r="PW11" s="20">
        <v>269.89999999999998</v>
      </c>
      <c r="PX11" s="1">
        <v>263.5</v>
      </c>
      <c r="PY11" s="1">
        <v>264.39999999999998</v>
      </c>
      <c r="PZ11" s="1">
        <v>266.39999999999998</v>
      </c>
      <c r="QA11" s="1">
        <v>256.5</v>
      </c>
      <c r="QB11" s="1">
        <v>265.5</v>
      </c>
      <c r="QC11" s="1">
        <v>266.39999999999998</v>
      </c>
      <c r="QD11" s="26">
        <v>268.89999999999998</v>
      </c>
      <c r="QE11" s="25">
        <v>251.1</v>
      </c>
      <c r="QF11" s="25">
        <v>269</v>
      </c>
      <c r="QG11" s="25">
        <v>269.8</v>
      </c>
      <c r="QH11" s="25">
        <v>270.10000000000002</v>
      </c>
      <c r="QI11" s="1">
        <v>276.5</v>
      </c>
      <c r="QJ11" s="1">
        <v>262.2</v>
      </c>
      <c r="QK11" s="1">
        <v>263.89999999999998</v>
      </c>
      <c r="QL11" s="1">
        <v>260.3</v>
      </c>
      <c r="QM11" s="1">
        <v>256.7</v>
      </c>
      <c r="QN11" s="1">
        <v>265.2</v>
      </c>
      <c r="QO11" s="1">
        <v>265.7</v>
      </c>
      <c r="QP11" s="1">
        <v>265.5</v>
      </c>
      <c r="QQ11" s="26">
        <v>263.60000000000002</v>
      </c>
      <c r="QR11" s="25">
        <v>268.5</v>
      </c>
      <c r="QS11" s="25">
        <v>268.7</v>
      </c>
      <c r="QT11" s="25">
        <v>253.9</v>
      </c>
      <c r="QU11" s="20">
        <v>269.60000000000002</v>
      </c>
      <c r="QV11" s="1">
        <v>257.7</v>
      </c>
      <c r="QW11" s="1">
        <v>265.8</v>
      </c>
      <c r="QX11" s="1">
        <v>263.2</v>
      </c>
      <c r="QY11" s="1">
        <v>257.60000000000002</v>
      </c>
      <c r="QZ11" s="1">
        <v>264</v>
      </c>
      <c r="RA11" s="1">
        <v>263.7</v>
      </c>
      <c r="RB11" s="1">
        <v>264.3</v>
      </c>
      <c r="RC11" s="26">
        <v>260</v>
      </c>
      <c r="RD11" s="25">
        <v>249.9</v>
      </c>
      <c r="RE11" s="25">
        <v>269</v>
      </c>
      <c r="RF11" s="25">
        <v>258.5</v>
      </c>
      <c r="RG11" s="1">
        <v>264.39999999999998</v>
      </c>
      <c r="RH11" s="1">
        <v>264.5</v>
      </c>
      <c r="RI11" s="1">
        <v>264</v>
      </c>
      <c r="RJ11" s="1">
        <v>263.10000000000002</v>
      </c>
      <c r="RK11" s="1">
        <v>263.89999999999998</v>
      </c>
      <c r="RL11" s="1">
        <v>264.7</v>
      </c>
      <c r="RM11" s="1">
        <v>263.3</v>
      </c>
      <c r="RN11" s="1">
        <v>264.39999999999998</v>
      </c>
      <c r="RO11" s="1">
        <v>263.39999999999998</v>
      </c>
      <c r="RP11" s="1">
        <v>257.89999999999998</v>
      </c>
      <c r="RQ11" s="1">
        <v>263.8</v>
      </c>
      <c r="RR11" s="1">
        <v>264.5</v>
      </c>
      <c r="RS11" s="25">
        <v>250.5</v>
      </c>
      <c r="RT11" s="25">
        <v>253.1</v>
      </c>
      <c r="RU11" s="25">
        <v>267.5</v>
      </c>
      <c r="RV11" s="20">
        <v>262.10000000000002</v>
      </c>
      <c r="RW11" s="1">
        <v>260.89999999999998</v>
      </c>
      <c r="RX11" s="1">
        <v>263.39999999999998</v>
      </c>
      <c r="RY11" s="1">
        <v>264.10000000000002</v>
      </c>
      <c r="RZ11" s="1">
        <v>262.60000000000002</v>
      </c>
      <c r="SA11" s="1">
        <v>263.5</v>
      </c>
      <c r="SB11" s="1">
        <v>260.8</v>
      </c>
      <c r="SC11" s="1">
        <v>262.60000000000002</v>
      </c>
      <c r="SD11" s="1">
        <v>259.2</v>
      </c>
      <c r="SE11" s="1">
        <v>258.39999999999998</v>
      </c>
      <c r="SF11" s="1">
        <v>256.39999999999998</v>
      </c>
      <c r="SG11" s="1">
        <v>256.60000000000002</v>
      </c>
      <c r="SH11" s="1">
        <v>264</v>
      </c>
      <c r="SI11" s="25">
        <v>248.8</v>
      </c>
      <c r="SJ11" s="25">
        <v>270.8</v>
      </c>
      <c r="SK11" s="25">
        <v>255.9</v>
      </c>
      <c r="SL11" s="25">
        <v>254.1</v>
      </c>
      <c r="SM11" s="25">
        <v>254</v>
      </c>
      <c r="SN11" s="1">
        <v>247.6</v>
      </c>
      <c r="SO11" s="1">
        <v>260.39999999999998</v>
      </c>
      <c r="SP11" s="1">
        <v>257.5</v>
      </c>
      <c r="SQ11" s="1">
        <v>266</v>
      </c>
      <c r="SR11" s="26">
        <v>263.60000000000002</v>
      </c>
      <c r="SS11" s="25">
        <v>273.2</v>
      </c>
      <c r="ST11" s="25">
        <v>273.10000000000002</v>
      </c>
      <c r="SU11" s="25">
        <v>269.8</v>
      </c>
      <c r="SV11" s="20">
        <v>266.8</v>
      </c>
      <c r="SW11" s="1">
        <v>263.7</v>
      </c>
      <c r="SX11" s="1">
        <v>257.5</v>
      </c>
      <c r="SY11" s="1">
        <v>264.60000000000002</v>
      </c>
      <c r="SZ11" s="1">
        <v>255.1</v>
      </c>
      <c r="TA11" s="1">
        <v>266.60000000000002</v>
      </c>
      <c r="TB11" s="25">
        <v>270.5</v>
      </c>
      <c r="TC11" s="25">
        <v>271.2</v>
      </c>
      <c r="TD11" s="25">
        <v>270.60000000000002</v>
      </c>
      <c r="TE11" s="25">
        <v>270.8</v>
      </c>
      <c r="TF11" s="1">
        <v>266</v>
      </c>
      <c r="TG11" s="1">
        <v>263.39999999999998</v>
      </c>
      <c r="TH11" s="1">
        <v>256.3</v>
      </c>
      <c r="TI11" s="1">
        <v>264.7</v>
      </c>
      <c r="TJ11" s="1">
        <v>264.5</v>
      </c>
      <c r="TK11" s="1">
        <v>262.89999999999998</v>
      </c>
      <c r="TL11" s="1">
        <v>263.2</v>
      </c>
      <c r="TM11" s="1">
        <v>265.89999999999998</v>
      </c>
      <c r="TN11" s="1">
        <v>259.89999999999998</v>
      </c>
      <c r="TO11" s="1">
        <v>259.3</v>
      </c>
      <c r="TP11" s="1">
        <v>265.8</v>
      </c>
      <c r="TQ11" s="26">
        <v>252.6</v>
      </c>
      <c r="TR11" s="26">
        <v>261.2</v>
      </c>
      <c r="TS11" s="25">
        <v>254.1</v>
      </c>
      <c r="TT11" s="20">
        <v>266.2</v>
      </c>
      <c r="TU11" s="1">
        <v>265.10000000000002</v>
      </c>
      <c r="TV11" s="1">
        <v>262.89999999999998</v>
      </c>
      <c r="TW11" s="1">
        <v>250.4</v>
      </c>
      <c r="TX11" s="1">
        <v>260.7</v>
      </c>
      <c r="TY11" s="1">
        <v>263.8</v>
      </c>
      <c r="TZ11" s="1">
        <v>265.5</v>
      </c>
      <c r="UA11" s="1">
        <v>261.7</v>
      </c>
      <c r="UB11" s="26">
        <v>263.3</v>
      </c>
      <c r="UC11" s="25">
        <v>273.89999999999998</v>
      </c>
      <c r="UD11" s="25">
        <v>271.60000000000002</v>
      </c>
      <c r="UE11" s="25">
        <v>271.39999999999998</v>
      </c>
      <c r="UF11" s="25">
        <v>273.5</v>
      </c>
      <c r="UG11" s="25">
        <v>273.2</v>
      </c>
      <c r="UH11" s="1">
        <v>271.8</v>
      </c>
      <c r="UI11" s="1">
        <v>247.6</v>
      </c>
      <c r="UJ11" s="1">
        <v>253.6</v>
      </c>
      <c r="UK11" s="20">
        <v>267.8</v>
      </c>
      <c r="UL11" s="1">
        <v>251.5</v>
      </c>
      <c r="UM11" s="1">
        <v>253.6</v>
      </c>
      <c r="UN11" s="1">
        <v>254</v>
      </c>
      <c r="UO11" s="26">
        <v>269</v>
      </c>
      <c r="UP11" s="25">
        <v>266.5</v>
      </c>
      <c r="UQ11" s="1">
        <v>273.2</v>
      </c>
      <c r="UR11" s="1">
        <v>271.8</v>
      </c>
      <c r="US11" s="25">
        <v>273.8</v>
      </c>
      <c r="UT11" s="25">
        <v>271.8</v>
      </c>
      <c r="UU11" s="1">
        <v>257.5</v>
      </c>
      <c r="UV11" s="1">
        <v>258.8</v>
      </c>
      <c r="UW11" s="1">
        <v>252.9</v>
      </c>
      <c r="UX11" s="1">
        <v>254.5</v>
      </c>
      <c r="UY11" s="1">
        <v>254.4</v>
      </c>
      <c r="UZ11" s="26">
        <v>260.89999999999998</v>
      </c>
      <c r="VA11" s="25">
        <v>274.3</v>
      </c>
      <c r="VB11" s="25">
        <v>272.60000000000002</v>
      </c>
      <c r="VC11" s="25">
        <v>273.60000000000002</v>
      </c>
      <c r="VD11" s="25">
        <v>272.3</v>
      </c>
      <c r="VE11" s="25">
        <v>272.39999999999998</v>
      </c>
      <c r="VF11" s="1">
        <v>264.8</v>
      </c>
      <c r="VG11" s="1">
        <v>263.60000000000002</v>
      </c>
      <c r="VH11" s="1">
        <v>250.2</v>
      </c>
      <c r="VI11" s="1">
        <v>254.6</v>
      </c>
      <c r="VJ11" s="26">
        <v>260.60000000000002</v>
      </c>
      <c r="VK11" s="26">
        <v>260.8</v>
      </c>
      <c r="VL11" s="26">
        <v>260.60000000000002</v>
      </c>
      <c r="VM11" s="26">
        <v>259.60000000000002</v>
      </c>
      <c r="VN11" s="26">
        <v>260</v>
      </c>
      <c r="VO11" s="26">
        <v>261.10000000000002</v>
      </c>
      <c r="VP11" s="26">
        <v>260.8</v>
      </c>
      <c r="VQ11" s="25">
        <v>271.7</v>
      </c>
      <c r="VR11" s="1">
        <v>263.7</v>
      </c>
      <c r="VS11" s="1">
        <v>261.8</v>
      </c>
      <c r="VT11" s="1">
        <v>265.7</v>
      </c>
      <c r="VU11" s="1">
        <v>252.7</v>
      </c>
      <c r="VV11" s="26">
        <v>262.10000000000002</v>
      </c>
      <c r="VW11" s="26">
        <v>261.89999999999998</v>
      </c>
      <c r="VX11" s="26">
        <v>260.10000000000002</v>
      </c>
      <c r="VY11" s="26">
        <v>262</v>
      </c>
      <c r="VZ11" s="26">
        <v>260.8</v>
      </c>
      <c r="WA11" s="26">
        <v>260.60000000000002</v>
      </c>
      <c r="WB11" s="26">
        <v>261</v>
      </c>
      <c r="WC11" s="25">
        <v>265</v>
      </c>
      <c r="WD11" s="25">
        <v>273.39999999999998</v>
      </c>
      <c r="WE11" s="25">
        <v>272.7</v>
      </c>
      <c r="WF11" s="20">
        <v>258</v>
      </c>
      <c r="WG11" s="1">
        <v>263.7</v>
      </c>
      <c r="WH11" s="1">
        <v>264.2</v>
      </c>
      <c r="WI11" s="26">
        <v>261.5</v>
      </c>
      <c r="WJ11" s="25">
        <v>248.3</v>
      </c>
      <c r="WK11" s="25">
        <v>274</v>
      </c>
      <c r="WL11" s="25">
        <v>272.5</v>
      </c>
      <c r="WM11" s="1">
        <v>246.8</v>
      </c>
      <c r="WN11" s="1">
        <v>246.1</v>
      </c>
      <c r="WO11" s="20">
        <v>258.3</v>
      </c>
      <c r="WP11" s="20">
        <v>262.7</v>
      </c>
      <c r="WQ11" s="1">
        <v>262.2</v>
      </c>
      <c r="WR11" s="1">
        <v>255.2</v>
      </c>
      <c r="WS11" s="1">
        <v>257.8</v>
      </c>
      <c r="WT11" s="25">
        <v>273.10000000000002</v>
      </c>
      <c r="WU11" s="25">
        <v>272.89999999999998</v>
      </c>
      <c r="WV11" s="25">
        <v>272.39999999999998</v>
      </c>
      <c r="WW11" s="20">
        <v>258.10000000000002</v>
      </c>
      <c r="WX11" s="26">
        <v>268.89999999999998</v>
      </c>
      <c r="WY11" s="25">
        <v>271.7</v>
      </c>
      <c r="WZ11" s="21">
        <v>249.3</v>
      </c>
      <c r="XA11" s="25">
        <v>273.2</v>
      </c>
      <c r="XB11" s="25">
        <v>271.8</v>
      </c>
      <c r="XC11" s="1">
        <v>261.3</v>
      </c>
      <c r="XD11" s="1">
        <v>263.7</v>
      </c>
      <c r="XE11" s="1">
        <v>263.3</v>
      </c>
      <c r="XF11" s="1">
        <v>261.2</v>
      </c>
      <c r="XG11" s="1">
        <v>261.60000000000002</v>
      </c>
      <c r="XH11" s="1">
        <v>261.5</v>
      </c>
      <c r="XI11" s="1">
        <v>263.39999999999998</v>
      </c>
      <c r="XJ11" s="1">
        <v>261.5</v>
      </c>
      <c r="XK11" s="1">
        <v>261.3</v>
      </c>
      <c r="XL11" s="1">
        <v>260.89999999999998</v>
      </c>
      <c r="XM11" s="26">
        <v>260.7</v>
      </c>
      <c r="XN11" s="26">
        <v>263.60000000000002</v>
      </c>
      <c r="XO11" s="25">
        <v>270.2</v>
      </c>
      <c r="XP11" s="25">
        <v>273.39999999999998</v>
      </c>
      <c r="XQ11" s="20">
        <v>255.9</v>
      </c>
      <c r="XR11" s="21">
        <v>249.3</v>
      </c>
      <c r="XS11" s="21">
        <v>256.3</v>
      </c>
      <c r="XT11" s="1">
        <v>261.10000000000002</v>
      </c>
      <c r="XU11" s="1">
        <v>260.39999999999998</v>
      </c>
      <c r="XV11" s="26">
        <v>260.7</v>
      </c>
      <c r="XW11" s="20">
        <v>260.8</v>
      </c>
      <c r="XX11" s="20">
        <v>265.3</v>
      </c>
      <c r="XY11" s="20">
        <v>257.89999999999998</v>
      </c>
      <c r="XZ11" s="1">
        <v>261.7</v>
      </c>
      <c r="YA11" s="21">
        <v>248.8</v>
      </c>
      <c r="YB11" s="1">
        <v>257.60000000000002</v>
      </c>
      <c r="YC11" s="25">
        <v>247.3</v>
      </c>
      <c r="YD11" s="25">
        <v>272</v>
      </c>
      <c r="YE11" s="25">
        <v>272.60000000000002</v>
      </c>
      <c r="YF11" s="20">
        <v>260.8</v>
      </c>
      <c r="YG11" s="20">
        <v>261.39999999999998</v>
      </c>
      <c r="YH11" s="1">
        <v>264.3</v>
      </c>
      <c r="YI11" s="1">
        <v>261.3</v>
      </c>
      <c r="YJ11" s="1">
        <v>260.10000000000002</v>
      </c>
      <c r="YK11" s="1">
        <v>259.89999999999998</v>
      </c>
      <c r="YL11" s="26">
        <v>261.60000000000002</v>
      </c>
      <c r="YM11" s="26">
        <v>266</v>
      </c>
      <c r="YN11" s="26">
        <v>270</v>
      </c>
      <c r="YO11" s="25">
        <v>258.89999999999998</v>
      </c>
      <c r="YP11" s="1">
        <v>248.9</v>
      </c>
      <c r="YQ11" s="1">
        <v>264.3</v>
      </c>
      <c r="YR11" s="1">
        <v>261</v>
      </c>
      <c r="YS11" s="1">
        <v>260.2</v>
      </c>
      <c r="YT11" s="25">
        <v>272.10000000000002</v>
      </c>
      <c r="YU11" s="1">
        <v>267.8</v>
      </c>
      <c r="YV11" s="1">
        <v>264.60000000000002</v>
      </c>
      <c r="YW11" s="1">
        <v>264</v>
      </c>
      <c r="YX11" s="1">
        <v>262</v>
      </c>
      <c r="YY11" s="1">
        <v>264.39999999999998</v>
      </c>
      <c r="YZ11" s="1">
        <v>264.2</v>
      </c>
      <c r="ZA11" s="1">
        <v>260.8</v>
      </c>
      <c r="ZB11" s="1">
        <v>260.3</v>
      </c>
      <c r="ZC11" s="26">
        <v>266.5</v>
      </c>
      <c r="ZD11" s="1">
        <v>246.3</v>
      </c>
      <c r="ZE11" s="21">
        <v>243.5</v>
      </c>
      <c r="ZF11" s="1">
        <v>263.89999999999998</v>
      </c>
      <c r="ZG11" s="1">
        <v>263.3</v>
      </c>
      <c r="ZH11" s="1">
        <v>263.5</v>
      </c>
      <c r="ZI11" s="1">
        <v>264.5</v>
      </c>
      <c r="ZJ11" s="1">
        <v>265.3</v>
      </c>
      <c r="ZK11" s="1">
        <v>262.8</v>
      </c>
      <c r="ZL11" s="1">
        <v>261.7</v>
      </c>
      <c r="ZM11" s="26">
        <v>261.7</v>
      </c>
      <c r="ZN11" s="26">
        <v>262</v>
      </c>
      <c r="ZO11" s="25">
        <v>247</v>
      </c>
      <c r="ZP11" s="25">
        <v>273.3</v>
      </c>
      <c r="ZQ11" s="1">
        <v>263.8</v>
      </c>
      <c r="ZR11" s="1">
        <v>264</v>
      </c>
      <c r="ZS11" s="1">
        <v>255.9</v>
      </c>
      <c r="ZT11" s="26">
        <v>261.5</v>
      </c>
      <c r="ZU11" s="25">
        <v>252.6</v>
      </c>
      <c r="ZV11" s="25">
        <v>273.10000000000002</v>
      </c>
      <c r="ZW11" s="25">
        <v>274.10000000000002</v>
      </c>
      <c r="ZX11" s="20">
        <v>259</v>
      </c>
      <c r="ZY11" s="20">
        <v>265.3</v>
      </c>
      <c r="ZZ11" s="1">
        <v>263</v>
      </c>
      <c r="AAA11" s="1">
        <v>263.39999999999998</v>
      </c>
      <c r="AAB11" s="26">
        <v>266.89999999999998</v>
      </c>
      <c r="AAC11" s="25">
        <v>255.5</v>
      </c>
      <c r="AAD11" s="1">
        <v>249.7</v>
      </c>
      <c r="AAE11" s="1">
        <v>264.60000000000002</v>
      </c>
      <c r="AAF11" s="26">
        <v>266.89999999999998</v>
      </c>
      <c r="AAG11" s="1">
        <v>266.5</v>
      </c>
      <c r="AAH11" s="25">
        <v>274.5</v>
      </c>
      <c r="AAI11" s="20">
        <v>257.7</v>
      </c>
      <c r="AAJ11" s="21">
        <v>240.1</v>
      </c>
      <c r="AAK11" s="26">
        <v>266.8</v>
      </c>
      <c r="AAL11" s="26">
        <v>267.10000000000002</v>
      </c>
      <c r="AAM11" s="26">
        <v>267.7</v>
      </c>
      <c r="AAN11" s="26">
        <v>266.89999999999998</v>
      </c>
      <c r="AAO11" s="25">
        <v>251.7</v>
      </c>
      <c r="AAP11" s="25">
        <v>272</v>
      </c>
      <c r="AAQ11" s="26">
        <v>263.89999999999998</v>
      </c>
      <c r="AAR11" s="26">
        <v>263.39999999999998</v>
      </c>
      <c r="AAS11" s="1">
        <v>265.2</v>
      </c>
      <c r="AAT11" s="25">
        <v>250.1</v>
      </c>
      <c r="AAU11" s="25">
        <v>254.2</v>
      </c>
      <c r="AAV11" s="25">
        <v>252.1</v>
      </c>
      <c r="AAW11" s="25">
        <v>272.8</v>
      </c>
      <c r="AAX11" s="1">
        <v>259.10000000000002</v>
      </c>
      <c r="AAY11" s="20">
        <v>255.1</v>
      </c>
      <c r="AAZ11" s="21">
        <v>252.8</v>
      </c>
      <c r="ABA11" s="26">
        <v>263.10000000000002</v>
      </c>
      <c r="ABB11" s="26">
        <v>264.10000000000002</v>
      </c>
      <c r="ABC11" s="25">
        <v>250.4</v>
      </c>
      <c r="ABD11" s="25">
        <v>250.4</v>
      </c>
      <c r="ABE11" s="25">
        <v>250.2</v>
      </c>
      <c r="ABF11" s="25">
        <v>273.5</v>
      </c>
      <c r="ABG11" s="1">
        <v>255.7</v>
      </c>
      <c r="ABH11" s="1">
        <v>250.2</v>
      </c>
      <c r="ABI11" s="21">
        <v>253.1</v>
      </c>
      <c r="ABJ11" s="1">
        <v>261.2</v>
      </c>
      <c r="ABK11" s="26">
        <v>267.89999999999998</v>
      </c>
      <c r="ABL11" s="26">
        <v>263.2</v>
      </c>
      <c r="ABM11" s="25">
        <v>253.2</v>
      </c>
      <c r="ABN11" s="1">
        <v>250.8</v>
      </c>
      <c r="ABO11" s="20">
        <v>257.5</v>
      </c>
      <c r="ABP11" s="20">
        <v>262.60000000000002</v>
      </c>
      <c r="ABQ11" s="1">
        <v>259.60000000000002</v>
      </c>
      <c r="ABR11" s="26">
        <v>262.89999999999998</v>
      </c>
      <c r="ABS11" s="26">
        <v>262.10000000000002</v>
      </c>
      <c r="ABT11" s="26">
        <v>263.8</v>
      </c>
      <c r="ABU11" s="25">
        <v>255.2</v>
      </c>
      <c r="ABV11" s="25">
        <v>246.9</v>
      </c>
      <c r="ABW11" s="25">
        <v>248.4</v>
      </c>
      <c r="ABX11" s="1">
        <v>249.3</v>
      </c>
      <c r="ABY11" s="21">
        <v>235.4</v>
      </c>
      <c r="ABZ11" s="25">
        <v>248.8</v>
      </c>
      <c r="ACA11" s="25">
        <v>252.6</v>
      </c>
      <c r="ACB11" s="1">
        <v>256.3</v>
      </c>
      <c r="ACC11" s="1">
        <v>247.8</v>
      </c>
      <c r="ACD11" s="20">
        <v>255.2</v>
      </c>
      <c r="ACE11" s="20">
        <v>260.39999999999998</v>
      </c>
      <c r="ACF11" s="25">
        <v>248</v>
      </c>
      <c r="ACG11" s="25">
        <v>252.4</v>
      </c>
      <c r="ACH11" s="20">
        <v>256.2</v>
      </c>
      <c r="ACI11" s="1">
        <v>263.39999999999998</v>
      </c>
      <c r="ACJ11" s="1">
        <v>246.5</v>
      </c>
      <c r="ACK11" s="1">
        <v>254.8</v>
      </c>
      <c r="ACL11" s="21">
        <v>242.9</v>
      </c>
      <c r="ACM11" s="21">
        <v>245.4</v>
      </c>
      <c r="ACN11" s="21">
        <v>254.4</v>
      </c>
      <c r="ACO11" s="1">
        <v>253.7</v>
      </c>
      <c r="ACP11" s="21">
        <v>240.9</v>
      </c>
      <c r="ACQ11" s="1">
        <v>247.6</v>
      </c>
      <c r="ACR11" s="21">
        <v>242</v>
      </c>
      <c r="ACS11" s="21">
        <v>241.8</v>
      </c>
      <c r="ACT11" s="1">
        <v>260.39999999999998</v>
      </c>
      <c r="ACU11" s="25">
        <v>265.5</v>
      </c>
      <c r="ACV11" s="21">
        <v>246.4</v>
      </c>
      <c r="ACW11" s="1">
        <v>259.8</v>
      </c>
      <c r="ACX11" s="1">
        <v>260.2</v>
      </c>
      <c r="ACY11" s="1">
        <v>250.4</v>
      </c>
      <c r="ACZ11" s="1">
        <v>254.5</v>
      </c>
      <c r="ADA11" s="1">
        <v>265.5</v>
      </c>
      <c r="ADB11" s="1">
        <v>256.10000000000002</v>
      </c>
      <c r="ADC11" s="20">
        <v>264.10000000000002</v>
      </c>
      <c r="ADD11" s="1">
        <v>259.5</v>
      </c>
      <c r="ADE11" s="1">
        <v>260</v>
      </c>
      <c r="ADF11" s="1">
        <v>230.8</v>
      </c>
      <c r="ADG11" s="1">
        <v>245.1</v>
      </c>
      <c r="ADH11" s="1">
        <v>260.5</v>
      </c>
      <c r="ADI11" s="1">
        <v>254.5</v>
      </c>
      <c r="ADJ11" s="1">
        <v>258.2</v>
      </c>
      <c r="ADK11" s="1">
        <v>266.5</v>
      </c>
      <c r="ADL11" s="20">
        <v>255.9</v>
      </c>
      <c r="ADM11" s="1">
        <v>263.3</v>
      </c>
      <c r="ADN11" s="1">
        <v>263.3</v>
      </c>
      <c r="ADO11" s="21">
        <v>245.8</v>
      </c>
      <c r="ADP11" s="21">
        <v>245.8</v>
      </c>
      <c r="ADQ11" s="21">
        <v>237.6</v>
      </c>
      <c r="ADR11" s="25">
        <v>251</v>
      </c>
      <c r="ADS11" s="25">
        <v>251.6</v>
      </c>
      <c r="ADT11" s="20">
        <v>255.2</v>
      </c>
      <c r="ADU11" s="21">
        <v>249.8</v>
      </c>
      <c r="ADV11" s="21">
        <v>251.8</v>
      </c>
      <c r="ADW11" s="1">
        <v>257.3</v>
      </c>
      <c r="ADX11" s="25">
        <v>252.1</v>
      </c>
      <c r="ADY11" s="21">
        <v>246.8</v>
      </c>
      <c r="ADZ11" s="21">
        <v>240</v>
      </c>
      <c r="AEA11" s="21">
        <v>265.10000000000002</v>
      </c>
      <c r="AEB11" s="21">
        <v>250.4</v>
      </c>
      <c r="AEC11" s="1">
        <v>257.2</v>
      </c>
      <c r="AED11" s="1">
        <v>257.7</v>
      </c>
      <c r="AEE11" s="1">
        <v>247.2</v>
      </c>
      <c r="AEF11" s="20">
        <v>249.6</v>
      </c>
      <c r="AEG11" s="1">
        <v>257.89999999999998</v>
      </c>
      <c r="AEH11" s="1">
        <v>257.39999999999998</v>
      </c>
      <c r="AEI11" s="25">
        <v>269</v>
      </c>
      <c r="AEJ11" s="1">
        <v>254.5</v>
      </c>
      <c r="AEK11" s="1">
        <v>266.5</v>
      </c>
      <c r="AEL11" s="20">
        <v>241.9</v>
      </c>
      <c r="AEM11" s="21">
        <v>248.8</v>
      </c>
      <c r="AEN11" s="21">
        <v>246.1</v>
      </c>
      <c r="AEO11" s="21">
        <v>250.1</v>
      </c>
      <c r="AEP11" s="21">
        <v>243.6</v>
      </c>
      <c r="AEQ11" s="20">
        <v>257.5</v>
      </c>
      <c r="AER11" s="1">
        <v>252</v>
      </c>
      <c r="AES11" s="1">
        <v>257.2</v>
      </c>
      <c r="AET11" s="20">
        <v>266.2</v>
      </c>
      <c r="AEU11" s="20">
        <v>259.39999999999998</v>
      </c>
      <c r="AEV11" s="1">
        <v>255.1</v>
      </c>
      <c r="AEW11" s="1">
        <v>256.5</v>
      </c>
      <c r="AEX11" s="1">
        <v>254.4</v>
      </c>
      <c r="AEY11" s="1">
        <v>245.1</v>
      </c>
      <c r="AEZ11" s="1">
        <v>266.7</v>
      </c>
      <c r="AFA11" s="1">
        <v>266.60000000000002</v>
      </c>
      <c r="AFB11" s="1">
        <v>242.6</v>
      </c>
      <c r="AFC11" s="1">
        <v>245.1</v>
      </c>
      <c r="AFD11" s="20">
        <v>244.3</v>
      </c>
      <c r="AFE11" s="25">
        <v>274.10000000000002</v>
      </c>
      <c r="AFF11" s="20">
        <v>257.8</v>
      </c>
      <c r="AFG11" s="1">
        <v>254.8</v>
      </c>
      <c r="AFH11" s="1">
        <v>254.6</v>
      </c>
      <c r="AFI11" s="20">
        <v>259.10000000000002</v>
      </c>
      <c r="AFJ11" s="1">
        <v>255</v>
      </c>
      <c r="AFK11" s="1">
        <v>251.5</v>
      </c>
      <c r="AFL11" s="1">
        <v>249.2</v>
      </c>
      <c r="AFM11" s="21">
        <v>246.8</v>
      </c>
      <c r="AFN11" s="21">
        <v>250.2</v>
      </c>
      <c r="AFO11" s="1">
        <v>250.7</v>
      </c>
      <c r="AFP11" s="1">
        <v>241.1</v>
      </c>
      <c r="AFQ11" s="1">
        <v>247.6</v>
      </c>
      <c r="AFR11" s="1">
        <v>249.7</v>
      </c>
      <c r="AFS11" s="1">
        <v>249.2</v>
      </c>
      <c r="AFT11" s="1">
        <v>245.5</v>
      </c>
      <c r="AFU11" s="1">
        <v>247.2</v>
      </c>
      <c r="AFV11" s="25">
        <v>274.5</v>
      </c>
      <c r="AFW11" s="20">
        <v>249.8</v>
      </c>
      <c r="AFX11" s="1">
        <v>246.4</v>
      </c>
      <c r="AFY11" s="1">
        <v>251.9</v>
      </c>
      <c r="AFZ11" s="22">
        <v>252.6</v>
      </c>
      <c r="AGA11" s="26">
        <v>245.8</v>
      </c>
      <c r="AGB11" s="1">
        <v>249.9</v>
      </c>
      <c r="AGC11" s="1">
        <v>253.3</v>
      </c>
      <c r="AGD11" s="1">
        <v>256.7</v>
      </c>
      <c r="AGE11" s="1">
        <v>256.2</v>
      </c>
      <c r="AGF11" s="20">
        <v>245.8</v>
      </c>
      <c r="AGG11" s="20">
        <v>249.4</v>
      </c>
      <c r="AGH11" s="21">
        <v>248</v>
      </c>
      <c r="AGI11" s="1">
        <v>249.6</v>
      </c>
      <c r="AGJ11" s="26">
        <v>252.8</v>
      </c>
      <c r="AGK11" s="1">
        <v>252.7</v>
      </c>
      <c r="AGL11" s="1">
        <v>252.7</v>
      </c>
      <c r="AGM11" s="20">
        <v>244.6</v>
      </c>
      <c r="AGN11" s="26">
        <v>249.7</v>
      </c>
      <c r="AGO11" s="21">
        <v>248.5</v>
      </c>
      <c r="AGP11" s="25">
        <v>254.3</v>
      </c>
      <c r="AGQ11" s="1">
        <v>233</v>
      </c>
      <c r="AGR11" s="26">
        <v>253.9</v>
      </c>
      <c r="AGS11" s="1">
        <v>257.39999999999998</v>
      </c>
      <c r="AGT11" s="20">
        <v>244</v>
      </c>
      <c r="AGU11" s="26">
        <v>249.9</v>
      </c>
      <c r="AGV11" s="26">
        <v>251.3</v>
      </c>
      <c r="AGW11" s="1">
        <v>247.5</v>
      </c>
      <c r="AGX11" s="26">
        <v>253</v>
      </c>
      <c r="AGY11" s="26">
        <v>255.6</v>
      </c>
      <c r="AGZ11" s="22">
        <v>253.6</v>
      </c>
      <c r="AHA11" s="1">
        <v>268.60000000000002</v>
      </c>
      <c r="AHB11" s="20">
        <v>267.10000000000002</v>
      </c>
      <c r="AHC11" s="26">
        <v>253.5</v>
      </c>
      <c r="AHD11" s="26">
        <v>254.8</v>
      </c>
      <c r="AHE11" s="1">
        <v>252.6</v>
      </c>
      <c r="AHF11" s="1">
        <v>249.8</v>
      </c>
      <c r="AHG11" s="20">
        <v>251.8</v>
      </c>
      <c r="AHH11" s="20">
        <v>250.7</v>
      </c>
      <c r="AHI11" s="26">
        <v>252.3</v>
      </c>
      <c r="AHJ11" s="26">
        <v>254.4</v>
      </c>
      <c r="AHK11" s="26">
        <v>255.3</v>
      </c>
      <c r="AHL11" s="1">
        <v>247.7</v>
      </c>
      <c r="AHM11" s="25">
        <v>257.39999999999998</v>
      </c>
      <c r="AHN11" s="25">
        <v>256.5</v>
      </c>
      <c r="AHO11" s="25">
        <v>257.39999999999998</v>
      </c>
      <c r="AHP11" s="25">
        <v>256.2</v>
      </c>
      <c r="AHQ11" s="25">
        <v>257.7</v>
      </c>
      <c r="AHR11" s="20">
        <v>252.9</v>
      </c>
      <c r="AHS11" s="20">
        <v>248.4</v>
      </c>
      <c r="AHT11" s="20">
        <v>243.8</v>
      </c>
      <c r="AHU11" s="26">
        <v>252.3</v>
      </c>
      <c r="AHV11" s="1">
        <v>247.6</v>
      </c>
      <c r="AHW11" s="1">
        <v>255.6</v>
      </c>
      <c r="AHX11" s="1">
        <v>251.9</v>
      </c>
      <c r="AHY11" s="1">
        <v>256.89999999999998</v>
      </c>
      <c r="AHZ11" s="1">
        <v>249.9</v>
      </c>
      <c r="AIA11" s="26">
        <v>256</v>
      </c>
      <c r="AIB11" s="1">
        <v>233.5</v>
      </c>
      <c r="AIC11" s="1">
        <v>251.4</v>
      </c>
      <c r="AID11" s="26">
        <v>251.4</v>
      </c>
      <c r="AIE11" s="26">
        <v>260</v>
      </c>
      <c r="AIF11" s="21">
        <v>253.2</v>
      </c>
      <c r="AIG11" s="1">
        <v>253</v>
      </c>
      <c r="AIH11" s="1">
        <v>253.9</v>
      </c>
      <c r="AII11" s="1">
        <v>251.9</v>
      </c>
      <c r="AIJ11" s="20">
        <v>242.6</v>
      </c>
      <c r="AIK11" s="20">
        <v>251.1</v>
      </c>
      <c r="AIL11" s="26">
        <v>255.6</v>
      </c>
      <c r="AIM11" s="1">
        <v>252.6</v>
      </c>
      <c r="AIN11" s="1">
        <v>250</v>
      </c>
      <c r="AIO11" s="1">
        <v>250</v>
      </c>
      <c r="AIP11" s="20">
        <v>252.8</v>
      </c>
      <c r="AIQ11" s="20">
        <v>246.6</v>
      </c>
      <c r="AIR11" s="26">
        <v>259.39999999999998</v>
      </c>
      <c r="AIS11" s="1">
        <v>254.8</v>
      </c>
      <c r="AIT11" s="20">
        <v>253.6</v>
      </c>
      <c r="AIU11" s="20">
        <v>250.1</v>
      </c>
      <c r="AIV11" s="20">
        <v>250.8</v>
      </c>
      <c r="AIW11" s="20">
        <v>254.6</v>
      </c>
      <c r="AIX11" s="26">
        <v>254.2</v>
      </c>
      <c r="AIY11" s="26">
        <v>260</v>
      </c>
      <c r="AIZ11" s="22">
        <v>251.9</v>
      </c>
      <c r="AJA11" s="1">
        <v>245</v>
      </c>
      <c r="AJB11" s="1">
        <v>235.8</v>
      </c>
      <c r="AJC11" s="1">
        <v>247.7</v>
      </c>
      <c r="AJD11" s="1">
        <v>253.1</v>
      </c>
      <c r="AJE11" s="1">
        <v>253.3</v>
      </c>
      <c r="AJF11" s="1">
        <v>297.39999999999998</v>
      </c>
      <c r="AJG11" s="1">
        <v>244.3</v>
      </c>
      <c r="AJH11" s="26">
        <v>251.2</v>
      </c>
      <c r="AJI11" s="26">
        <v>257.39999999999998</v>
      </c>
      <c r="AJJ11" s="1">
        <v>271.10000000000002</v>
      </c>
      <c r="AJK11" s="21">
        <v>250.7</v>
      </c>
      <c r="AJL11" s="25">
        <v>254.1</v>
      </c>
      <c r="AJM11" s="1">
        <v>257.60000000000002</v>
      </c>
      <c r="AJN11" s="1">
        <v>250.7</v>
      </c>
      <c r="AJO11" s="20">
        <v>244.9</v>
      </c>
      <c r="AJP11" s="20">
        <v>255.2</v>
      </c>
      <c r="AJQ11" s="26">
        <v>255.2</v>
      </c>
      <c r="AJR11" s="26">
        <v>255.1</v>
      </c>
      <c r="AJS11" s="26">
        <v>250.5</v>
      </c>
      <c r="AJT11" s="20">
        <v>253.4</v>
      </c>
      <c r="AJU11" s="26">
        <v>253.3</v>
      </c>
      <c r="AJV11" s="26">
        <v>255</v>
      </c>
      <c r="AJW11" s="1">
        <v>262.3</v>
      </c>
      <c r="AJX11" s="1">
        <v>265.2</v>
      </c>
      <c r="AJY11" s="1">
        <v>260.89999999999998</v>
      </c>
      <c r="AJZ11" s="1">
        <v>237.7</v>
      </c>
      <c r="AKA11" s="21">
        <v>253.8</v>
      </c>
      <c r="AKB11" s="20">
        <v>245.3</v>
      </c>
      <c r="AKC11" s="1">
        <v>262.10000000000002</v>
      </c>
      <c r="AKD11" s="25">
        <v>255.7</v>
      </c>
      <c r="AKE11" s="1">
        <v>243</v>
      </c>
      <c r="AKF11" s="1">
        <v>258</v>
      </c>
      <c r="AKG11" s="20">
        <v>248.4</v>
      </c>
      <c r="AKH11" s="20">
        <v>248.9</v>
      </c>
      <c r="AKI11" s="1">
        <v>268.60000000000002</v>
      </c>
      <c r="AKJ11" s="1">
        <v>266.8</v>
      </c>
      <c r="AKK11" s="1">
        <v>239.1</v>
      </c>
      <c r="AKL11" s="1">
        <v>262.7</v>
      </c>
      <c r="AKM11" s="1">
        <v>266.8</v>
      </c>
      <c r="AKN11" s="1">
        <v>267.3</v>
      </c>
      <c r="AKO11" s="20">
        <v>244.6</v>
      </c>
      <c r="AKP11" s="26">
        <v>254</v>
      </c>
      <c r="AKQ11" s="26">
        <v>264.8</v>
      </c>
      <c r="AKR11" s="26">
        <v>257.89999999999998</v>
      </c>
      <c r="AKS11" s="26">
        <v>255.6</v>
      </c>
      <c r="AKT11" s="1">
        <v>266.60000000000002</v>
      </c>
      <c r="AKU11" s="1">
        <v>252.8</v>
      </c>
      <c r="AKV11" s="1">
        <v>247.5</v>
      </c>
      <c r="AKW11" s="20">
        <v>256.3</v>
      </c>
      <c r="AKX11" s="26">
        <v>254.6</v>
      </c>
      <c r="AKY11" s="26">
        <v>254.1</v>
      </c>
      <c r="AKZ11" s="26">
        <v>252.7</v>
      </c>
      <c r="ALA11" s="1">
        <v>260.7</v>
      </c>
      <c r="ALB11" s="1">
        <v>259.8</v>
      </c>
      <c r="ALC11" s="20">
        <v>242.7</v>
      </c>
      <c r="ALD11" s="26">
        <v>256.89999999999998</v>
      </c>
      <c r="ALE11" s="26">
        <v>254.5</v>
      </c>
      <c r="ALF11" s="26">
        <v>250.6</v>
      </c>
      <c r="ALG11" s="26">
        <v>248.1</v>
      </c>
      <c r="ALH11" s="26">
        <v>258.5</v>
      </c>
      <c r="ALI11" s="1">
        <v>268.8</v>
      </c>
      <c r="ALJ11" s="25">
        <v>255.1</v>
      </c>
      <c r="ALK11" s="20">
        <v>249.5</v>
      </c>
      <c r="ALL11" s="26">
        <v>256.2</v>
      </c>
      <c r="ALM11" s="21">
        <v>251.7</v>
      </c>
      <c r="ALN11" s="1">
        <v>247.2</v>
      </c>
      <c r="ALO11" s="20">
        <v>242.7</v>
      </c>
      <c r="ALP11" s="26">
        <v>255.3</v>
      </c>
      <c r="ALQ11" s="26">
        <v>254.9</v>
      </c>
      <c r="ALR11" s="26">
        <v>259.2</v>
      </c>
      <c r="ALS11" s="1">
        <v>245.6</v>
      </c>
      <c r="ALT11" s="21">
        <v>247</v>
      </c>
      <c r="ALU11" s="1">
        <v>260.5</v>
      </c>
      <c r="ALV11" s="1">
        <v>249.2</v>
      </c>
      <c r="ALW11" s="1">
        <v>249.3</v>
      </c>
      <c r="ALX11" s="1">
        <v>251.8</v>
      </c>
      <c r="ALY11" s="20">
        <v>250.5</v>
      </c>
      <c r="ALZ11" s="26">
        <v>254.5</v>
      </c>
      <c r="AMA11" s="26">
        <v>256.3</v>
      </c>
      <c r="AMB11" s="1">
        <v>262.5</v>
      </c>
      <c r="AMC11" s="1">
        <v>245.7</v>
      </c>
      <c r="AMD11" s="1">
        <v>253.1</v>
      </c>
      <c r="AME11" s="26">
        <v>257.2</v>
      </c>
      <c r="AMF11" s="26">
        <v>255</v>
      </c>
      <c r="AMG11" s="26">
        <v>257.60000000000002</v>
      </c>
      <c r="AMH11" s="1">
        <v>262.8</v>
      </c>
      <c r="AMI11" s="1">
        <v>263</v>
      </c>
      <c r="AMJ11" s="1">
        <v>263</v>
      </c>
      <c r="AMK11" s="1">
        <v>269.7</v>
      </c>
      <c r="AML11" s="1">
        <v>240.9</v>
      </c>
      <c r="AMM11" s="1">
        <v>256.39999999999998</v>
      </c>
      <c r="AMN11" s="1">
        <v>257</v>
      </c>
      <c r="AMO11" s="1">
        <v>258.39999999999998</v>
      </c>
      <c r="AMP11" s="20">
        <v>251.6</v>
      </c>
      <c r="AMQ11" s="26">
        <v>249.5</v>
      </c>
      <c r="AMR11" s="26">
        <v>263.89999999999998</v>
      </c>
      <c r="AMS11" s="26">
        <v>256</v>
      </c>
      <c r="AMT11" s="26">
        <v>260</v>
      </c>
      <c r="AMU11" s="1">
        <v>256.5</v>
      </c>
      <c r="AMV11" s="1">
        <v>249.3</v>
      </c>
      <c r="AMW11" s="20">
        <v>242.3</v>
      </c>
      <c r="AMX11" s="26">
        <v>254.4</v>
      </c>
      <c r="AMY11" s="26">
        <v>248.6</v>
      </c>
      <c r="AMZ11" s="26">
        <v>256.5</v>
      </c>
      <c r="ANA11" s="26">
        <v>254.4</v>
      </c>
      <c r="ANB11" s="1">
        <v>247.9</v>
      </c>
      <c r="ANC11" s="20">
        <v>253.6</v>
      </c>
      <c r="AND11" s="26">
        <v>254</v>
      </c>
      <c r="ANE11" s="1">
        <v>251.8</v>
      </c>
      <c r="ANF11" s="26">
        <v>254.5</v>
      </c>
      <c r="ANG11" s="26">
        <v>255.8</v>
      </c>
      <c r="ANH11" s="26">
        <v>248</v>
      </c>
      <c r="ANI11" s="21">
        <v>253.8</v>
      </c>
      <c r="ANJ11" s="1">
        <v>260.89999999999998</v>
      </c>
      <c r="ANK11" s="26">
        <v>259.39999999999998</v>
      </c>
      <c r="ANL11" s="1">
        <v>251</v>
      </c>
      <c r="ANM11" s="20">
        <v>248</v>
      </c>
      <c r="ANN11" s="20">
        <v>242.7</v>
      </c>
      <c r="ANO11" s="26">
        <v>250.1</v>
      </c>
      <c r="ANP11" s="26">
        <v>259.10000000000002</v>
      </c>
      <c r="ANQ11" s="26">
        <v>258.8</v>
      </c>
      <c r="ANR11" s="26">
        <v>258.8</v>
      </c>
      <c r="ANS11" s="1">
        <v>251.1</v>
      </c>
      <c r="ANT11" s="1">
        <v>253.9</v>
      </c>
      <c r="ANU11" s="20">
        <v>249.2</v>
      </c>
      <c r="ANV11" s="20">
        <v>251.7</v>
      </c>
      <c r="ANW11" s="26">
        <v>255.6</v>
      </c>
      <c r="ANX11" s="26">
        <v>258.8</v>
      </c>
      <c r="ANY11" s="26">
        <v>257.2</v>
      </c>
      <c r="ANZ11" s="26">
        <v>255.9</v>
      </c>
      <c r="AOA11" s="22">
        <v>259.5</v>
      </c>
      <c r="AOB11" s="22">
        <v>259.5</v>
      </c>
      <c r="AOC11" s="26">
        <v>257.8</v>
      </c>
      <c r="AOD11" s="1">
        <v>259.5</v>
      </c>
      <c r="AOE11" s="1">
        <v>239.6</v>
      </c>
      <c r="AOF11" s="1">
        <v>258</v>
      </c>
      <c r="AOG11" s="20">
        <v>248.8</v>
      </c>
      <c r="AOH11" s="20">
        <v>255.8</v>
      </c>
      <c r="AOI11" s="20">
        <v>253.7</v>
      </c>
      <c r="AOJ11" s="26">
        <v>251.7</v>
      </c>
      <c r="AOK11" s="26">
        <v>252.8</v>
      </c>
      <c r="AOL11" s="22">
        <v>261.39999999999998</v>
      </c>
      <c r="AOM11" s="1">
        <v>271.10000000000002</v>
      </c>
      <c r="AON11" s="1">
        <v>271.10000000000002</v>
      </c>
      <c r="AOO11" s="1">
        <v>247.7</v>
      </c>
      <c r="AOP11" s="1">
        <v>257.7</v>
      </c>
      <c r="AOQ11" s="1">
        <v>253.3</v>
      </c>
      <c r="AOR11" s="1">
        <v>248.7</v>
      </c>
      <c r="AOS11" s="26">
        <v>253.2</v>
      </c>
      <c r="AOT11" s="22">
        <v>252.5</v>
      </c>
      <c r="AOU11" s="26">
        <v>256.2</v>
      </c>
      <c r="AOV11" s="26">
        <v>255.8</v>
      </c>
      <c r="AOW11" s="1">
        <v>262</v>
      </c>
      <c r="AOX11" s="1">
        <v>265.39999999999998</v>
      </c>
      <c r="AOY11" s="1">
        <v>257.3</v>
      </c>
      <c r="AOZ11" s="1">
        <v>242.6</v>
      </c>
      <c r="APA11" s="1">
        <v>286.8</v>
      </c>
      <c r="APB11" s="1">
        <v>258.5</v>
      </c>
      <c r="APC11" s="20">
        <v>245.9</v>
      </c>
      <c r="APD11" s="20">
        <v>250.8</v>
      </c>
      <c r="APE11" s="20">
        <v>273.89999999999998</v>
      </c>
      <c r="APF11" s="26">
        <v>255.5</v>
      </c>
      <c r="APG11" s="26">
        <v>254.7</v>
      </c>
      <c r="APH11" s="26">
        <v>252.8</v>
      </c>
      <c r="API11" s="1">
        <v>256.89999999999998</v>
      </c>
      <c r="APJ11" s="20">
        <v>249.9</v>
      </c>
      <c r="APK11" s="20">
        <v>250.5</v>
      </c>
      <c r="APL11" s="26">
        <v>257.8</v>
      </c>
      <c r="APM11" s="26">
        <v>256</v>
      </c>
      <c r="APN11" s="26">
        <v>249.7</v>
      </c>
      <c r="APO11" s="1">
        <v>259.89999999999998</v>
      </c>
      <c r="APP11" s="1">
        <v>250.5</v>
      </c>
      <c r="APQ11" s="1">
        <v>239.6</v>
      </c>
      <c r="APR11" s="1">
        <v>246.7</v>
      </c>
      <c r="APS11" s="1">
        <v>253.4</v>
      </c>
      <c r="APT11" s="20">
        <v>246.2</v>
      </c>
      <c r="APU11" s="26">
        <v>254.1</v>
      </c>
      <c r="APV11" s="26">
        <v>252.9</v>
      </c>
      <c r="APW11" s="26">
        <v>256.2</v>
      </c>
      <c r="APX11" s="26">
        <v>247.5</v>
      </c>
      <c r="APY11" s="26">
        <v>257.8</v>
      </c>
      <c r="APZ11" s="26">
        <v>249.7</v>
      </c>
      <c r="AQA11" s="26">
        <v>260.39999999999998</v>
      </c>
      <c r="AQB11" s="1">
        <v>265.60000000000002</v>
      </c>
      <c r="AQC11" s="1">
        <v>247.4</v>
      </c>
      <c r="AQD11" s="1">
        <v>251.4</v>
      </c>
      <c r="AQE11" s="20">
        <v>246.6</v>
      </c>
      <c r="AQF11" s="26">
        <v>255.6</v>
      </c>
      <c r="AQG11" s="26">
        <v>253.1</v>
      </c>
      <c r="AQH11" s="26">
        <v>257.5</v>
      </c>
      <c r="AQI11" s="21">
        <v>247.8</v>
      </c>
      <c r="AQJ11" s="1">
        <v>246.2</v>
      </c>
      <c r="AQK11" s="25">
        <v>261.3</v>
      </c>
      <c r="AQL11" s="26">
        <v>255.8</v>
      </c>
      <c r="AQM11" s="26">
        <v>255.4</v>
      </c>
      <c r="AQN11" s="1">
        <v>257.2</v>
      </c>
      <c r="AQO11" s="1">
        <v>261.8</v>
      </c>
      <c r="AQP11" s="1">
        <v>235.5</v>
      </c>
      <c r="AQQ11" s="21">
        <v>256.60000000000002</v>
      </c>
      <c r="AQR11" s="1">
        <v>258.5</v>
      </c>
      <c r="AQS11" s="1">
        <v>257.3</v>
      </c>
      <c r="AQT11" s="1">
        <v>251</v>
      </c>
      <c r="AQU11" s="20">
        <v>251.9</v>
      </c>
      <c r="AQV11" s="26">
        <v>254.5</v>
      </c>
      <c r="AQW11" s="26">
        <v>255.8</v>
      </c>
      <c r="AQX11" s="1">
        <v>265.8</v>
      </c>
      <c r="AQY11" s="21">
        <v>257.39999999999998</v>
      </c>
      <c r="AQZ11" s="21">
        <v>258.5</v>
      </c>
      <c r="ARA11" s="1">
        <v>246.8</v>
      </c>
      <c r="ARB11" s="20">
        <v>245.1</v>
      </c>
      <c r="ARC11" s="20">
        <v>274.8</v>
      </c>
      <c r="ARD11" s="26">
        <v>253.7</v>
      </c>
      <c r="ARE11" s="26">
        <v>255.5</v>
      </c>
      <c r="ARF11" s="26">
        <v>255.5</v>
      </c>
      <c r="ARG11" s="1">
        <v>269.39999999999998</v>
      </c>
      <c r="ARH11" s="21">
        <v>260.60000000000002</v>
      </c>
      <c r="ARI11" s="21">
        <v>256</v>
      </c>
      <c r="ARJ11" s="1">
        <v>245.8</v>
      </c>
      <c r="ARK11" s="20">
        <v>251.2</v>
      </c>
      <c r="ARL11" s="26">
        <v>256.3</v>
      </c>
      <c r="ARM11" s="26">
        <v>252.9</v>
      </c>
      <c r="ARN11" s="1">
        <v>269.60000000000002</v>
      </c>
      <c r="ARO11" s="1">
        <v>269.60000000000002</v>
      </c>
      <c r="ARP11" s="26">
        <v>246.6</v>
      </c>
      <c r="ARQ11" s="26">
        <v>250</v>
      </c>
      <c r="ARR11" s="1">
        <v>265.10000000000002</v>
      </c>
      <c r="ARS11" s="1">
        <v>248.4</v>
      </c>
      <c r="ART11" s="1">
        <v>237.6</v>
      </c>
      <c r="ARU11" s="21">
        <v>254.4</v>
      </c>
      <c r="ARV11" s="20">
        <v>244.5</v>
      </c>
      <c r="ARW11" s="20">
        <v>250.9</v>
      </c>
      <c r="ARX11" s="20">
        <v>255</v>
      </c>
      <c r="ARY11" s="26">
        <v>251</v>
      </c>
      <c r="ARZ11" s="26">
        <v>259.60000000000002</v>
      </c>
      <c r="ASA11" s="1">
        <v>269.39999999999998</v>
      </c>
      <c r="ASB11" s="1">
        <v>261.60000000000002</v>
      </c>
      <c r="ASC11" s="1">
        <v>270.10000000000002</v>
      </c>
      <c r="ASD11" s="1">
        <v>259.5</v>
      </c>
      <c r="ASE11" s="1">
        <v>264.89999999999998</v>
      </c>
      <c r="ASF11" s="1">
        <v>237.7</v>
      </c>
      <c r="ASG11" s="21">
        <v>258.7</v>
      </c>
      <c r="ASH11" s="1">
        <v>257.7</v>
      </c>
      <c r="ASI11" s="1">
        <v>257.2</v>
      </c>
      <c r="ASJ11" s="20">
        <v>246.1</v>
      </c>
      <c r="ASK11" s="20">
        <v>249.4</v>
      </c>
      <c r="ASL11" s="20">
        <v>257.89999999999998</v>
      </c>
      <c r="ASM11" s="22">
        <v>250.8</v>
      </c>
      <c r="ASN11" s="26">
        <v>247.3</v>
      </c>
      <c r="ASO11" s="26">
        <v>251.7</v>
      </c>
      <c r="ASP11" s="22">
        <v>256.5</v>
      </c>
      <c r="ASQ11" s="22">
        <v>256.5</v>
      </c>
      <c r="ASR11" s="1">
        <v>255.4</v>
      </c>
      <c r="ASS11" s="22">
        <v>248.5</v>
      </c>
      <c r="AST11" s="26">
        <v>261.60000000000002</v>
      </c>
      <c r="ASU11" s="26">
        <v>253</v>
      </c>
      <c r="ASV11" s="22">
        <v>245.1</v>
      </c>
      <c r="ASW11" s="26">
        <v>255</v>
      </c>
      <c r="ASX11" s="26">
        <v>255.6</v>
      </c>
      <c r="ASY11" s="1">
        <v>257.10000000000002</v>
      </c>
      <c r="ASZ11" s="1">
        <v>253.4</v>
      </c>
      <c r="ATA11" s="20">
        <v>244.8</v>
      </c>
      <c r="ATB11" s="26">
        <v>246.2</v>
      </c>
      <c r="ATC11" s="1">
        <v>270.8</v>
      </c>
      <c r="ATD11" s="1">
        <v>269.60000000000002</v>
      </c>
      <c r="ATE11" s="1">
        <v>263.7</v>
      </c>
      <c r="ATF11" s="1">
        <v>239.7</v>
      </c>
      <c r="ATG11" s="21">
        <v>256.7</v>
      </c>
      <c r="ATH11" s="20">
        <v>250.1</v>
      </c>
      <c r="ATI11" s="26">
        <v>255.9</v>
      </c>
      <c r="ATJ11" s="22">
        <v>252.3</v>
      </c>
      <c r="ATK11" s="25">
        <v>261.39999999999998</v>
      </c>
      <c r="ATL11" s="25">
        <v>262.3</v>
      </c>
      <c r="ATM11" s="26">
        <v>257.10000000000002</v>
      </c>
      <c r="ATN11" s="26">
        <v>254</v>
      </c>
      <c r="ATO11" s="26">
        <v>255.5</v>
      </c>
      <c r="ATP11" s="25">
        <v>262</v>
      </c>
      <c r="ATQ11" s="1">
        <v>257.60000000000002</v>
      </c>
      <c r="ATR11" s="1">
        <v>250.3</v>
      </c>
      <c r="ATS11" s="20">
        <v>263.7</v>
      </c>
      <c r="ATT11" s="20">
        <v>262.7</v>
      </c>
      <c r="ATU11" s="26">
        <v>252.9</v>
      </c>
      <c r="ATV11" s="26">
        <v>253.7</v>
      </c>
      <c r="ATW11" s="26">
        <v>256</v>
      </c>
      <c r="ATX11" s="26">
        <v>262.5</v>
      </c>
      <c r="ATY11" s="1">
        <v>269.89999999999998</v>
      </c>
      <c r="ATZ11" s="1">
        <v>249.1</v>
      </c>
      <c r="AUA11" s="20">
        <v>250.2</v>
      </c>
      <c r="AUB11" s="20">
        <v>243.1</v>
      </c>
      <c r="AUC11" s="20">
        <v>250.1</v>
      </c>
      <c r="AUD11" s="26">
        <v>257.60000000000002</v>
      </c>
      <c r="AUE11" s="26">
        <v>255.7</v>
      </c>
      <c r="AUF11" s="26">
        <v>249.2</v>
      </c>
      <c r="AUG11" s="20">
        <v>247.8</v>
      </c>
      <c r="AUH11" s="22">
        <v>259.89999999999998</v>
      </c>
      <c r="AUI11" s="22">
        <v>259.89999999999998</v>
      </c>
      <c r="AUJ11" s="26">
        <v>259.3</v>
      </c>
      <c r="AUK11" s="1">
        <v>274.10000000000002</v>
      </c>
      <c r="AUL11" s="21">
        <v>257.8</v>
      </c>
      <c r="AUM11" s="1">
        <v>257.5</v>
      </c>
      <c r="AUN11" s="20">
        <v>257.60000000000002</v>
      </c>
      <c r="AUO11" s="26">
        <v>256</v>
      </c>
      <c r="AUP11" s="1">
        <v>239</v>
      </c>
      <c r="AUQ11" s="1">
        <v>255.3</v>
      </c>
      <c r="AUR11" s="20">
        <v>251.8</v>
      </c>
      <c r="AUS11" s="20">
        <v>254.2</v>
      </c>
      <c r="AUT11" s="26">
        <v>251.8</v>
      </c>
      <c r="AUU11" s="26">
        <v>259.39999999999998</v>
      </c>
      <c r="AUV11" s="26">
        <v>259.39999999999998</v>
      </c>
      <c r="AUW11" s="25">
        <v>261.60000000000002</v>
      </c>
      <c r="AUX11" s="26">
        <v>255.7</v>
      </c>
      <c r="AUY11" s="26">
        <v>253.3</v>
      </c>
      <c r="AUZ11" s="26">
        <v>250.9</v>
      </c>
      <c r="AVA11" s="1">
        <v>273</v>
      </c>
      <c r="AVB11" s="1">
        <v>242.3</v>
      </c>
      <c r="AVC11" s="25">
        <v>261.8</v>
      </c>
      <c r="AVD11" s="20">
        <v>257.60000000000002</v>
      </c>
      <c r="AVE11" s="22">
        <v>251.5</v>
      </c>
      <c r="AVF11" s="26">
        <v>254.9</v>
      </c>
      <c r="AVG11" s="1">
        <v>281.5</v>
      </c>
      <c r="AVH11" s="21">
        <v>263.3</v>
      </c>
      <c r="AVI11" s="1">
        <v>254.6</v>
      </c>
      <c r="AVJ11" s="20">
        <v>251.7</v>
      </c>
      <c r="AVK11" s="26">
        <v>247.2</v>
      </c>
      <c r="AVL11" s="26">
        <v>255.5</v>
      </c>
      <c r="AVM11" s="1">
        <v>256.10000000000002</v>
      </c>
      <c r="AVN11" s="20">
        <v>251.2</v>
      </c>
      <c r="AVO11" s="26">
        <v>252.3</v>
      </c>
      <c r="AVP11" s="26">
        <v>258.2</v>
      </c>
      <c r="AVQ11" s="1">
        <v>271.10000000000002</v>
      </c>
      <c r="AVR11" s="1">
        <v>237.1</v>
      </c>
      <c r="AVS11" s="1">
        <v>238.7</v>
      </c>
      <c r="AVT11" s="1">
        <v>239.2</v>
      </c>
      <c r="AVU11" s="26">
        <v>255.3</v>
      </c>
      <c r="AVV11" s="26">
        <v>253.7</v>
      </c>
      <c r="AVW11" s="22">
        <v>259.7</v>
      </c>
      <c r="AVX11" s="26">
        <v>255</v>
      </c>
      <c r="AVY11" s="26">
        <v>255</v>
      </c>
      <c r="AVZ11" s="26">
        <v>252.5</v>
      </c>
      <c r="AWA11" s="1">
        <v>239.5</v>
      </c>
      <c r="AWB11" s="26">
        <v>256.5</v>
      </c>
      <c r="AWC11" s="22">
        <v>262.2</v>
      </c>
      <c r="AWD11" s="22">
        <v>262.2</v>
      </c>
      <c r="AWE11" s="26">
        <v>257.7</v>
      </c>
      <c r="AWF11" s="1">
        <v>271.39999999999998</v>
      </c>
      <c r="AWG11" s="1">
        <v>237</v>
      </c>
      <c r="AWH11" s="20">
        <v>252.3</v>
      </c>
      <c r="AWI11" s="26">
        <v>261.10000000000002</v>
      </c>
      <c r="AWJ11" s="26">
        <v>257.8</v>
      </c>
      <c r="AWK11" s="26">
        <v>267.7</v>
      </c>
      <c r="AWL11" s="26">
        <v>255.6</v>
      </c>
      <c r="AWM11" s="26">
        <v>254.8</v>
      </c>
      <c r="AWN11" s="22">
        <v>250.2</v>
      </c>
      <c r="AWO11" s="22">
        <v>250.2</v>
      </c>
      <c r="AWP11" s="26">
        <v>252.6</v>
      </c>
      <c r="AWQ11" s="26">
        <v>259.2</v>
      </c>
      <c r="AWR11" s="26">
        <v>258</v>
      </c>
      <c r="AWS11" s="1">
        <v>268.3</v>
      </c>
      <c r="AWT11" s="1">
        <v>265.7</v>
      </c>
      <c r="AWU11" s="20">
        <v>245.9</v>
      </c>
      <c r="AWV11" s="20">
        <v>253.2</v>
      </c>
      <c r="AWW11" s="26">
        <v>255</v>
      </c>
      <c r="AWX11" s="1">
        <v>270.8</v>
      </c>
      <c r="AWY11" s="1">
        <v>254.6</v>
      </c>
      <c r="AWZ11" s="1">
        <v>257.7</v>
      </c>
      <c r="AXA11" s="1">
        <v>257.10000000000002</v>
      </c>
      <c r="AXB11" s="20">
        <v>249.1</v>
      </c>
      <c r="AXC11" s="22">
        <v>253.7</v>
      </c>
      <c r="AXD11" s="26">
        <v>255.4</v>
      </c>
      <c r="AXE11" s="1">
        <v>268</v>
      </c>
      <c r="AXF11" s="26">
        <v>263.5</v>
      </c>
      <c r="AXG11" s="1">
        <v>258.89999999999998</v>
      </c>
      <c r="AXH11" s="26">
        <v>256</v>
      </c>
      <c r="AXI11" s="26">
        <v>258.2</v>
      </c>
      <c r="AXJ11" s="26">
        <v>257.3</v>
      </c>
      <c r="AXK11" s="1">
        <v>254.3</v>
      </c>
      <c r="AXL11" s="1">
        <v>250.6</v>
      </c>
      <c r="AXM11" s="26">
        <v>255.6</v>
      </c>
      <c r="AXN11" s="26">
        <v>253.6</v>
      </c>
      <c r="AXO11" s="22">
        <v>251.1</v>
      </c>
      <c r="AXP11" s="22">
        <v>251.9</v>
      </c>
      <c r="AXQ11" s="22">
        <v>251.1</v>
      </c>
      <c r="AXR11" s="22">
        <v>251.9</v>
      </c>
      <c r="AXS11" s="1">
        <v>266.60000000000002</v>
      </c>
      <c r="AXT11" s="1">
        <v>263.10000000000002</v>
      </c>
      <c r="AXU11" s="1">
        <v>255.1</v>
      </c>
      <c r="AXV11" s="20">
        <v>254.6</v>
      </c>
      <c r="AXW11" s="20">
        <v>253.3</v>
      </c>
      <c r="AXX11" s="26">
        <v>257.7</v>
      </c>
      <c r="AXY11" s="26">
        <v>258.5</v>
      </c>
      <c r="AXZ11" s="26">
        <v>259.2</v>
      </c>
      <c r="AYA11" s="1">
        <v>264.2</v>
      </c>
      <c r="AYB11" s="1">
        <v>266.7</v>
      </c>
      <c r="AYC11" s="1">
        <v>274.60000000000002</v>
      </c>
      <c r="AYD11" s="1">
        <v>257.3</v>
      </c>
      <c r="AYE11" s="26">
        <v>260.2</v>
      </c>
      <c r="AYF11" s="26">
        <v>258.10000000000002</v>
      </c>
      <c r="AYG11" s="26">
        <v>254.5</v>
      </c>
      <c r="AYH11" s="22">
        <v>253.8</v>
      </c>
      <c r="AYI11" s="26">
        <v>251.9</v>
      </c>
      <c r="AYJ11" s="26">
        <v>254.8</v>
      </c>
      <c r="AYK11" s="26">
        <v>258</v>
      </c>
      <c r="AYL11" s="26">
        <v>250.8</v>
      </c>
      <c r="AYM11" s="26">
        <v>257.8</v>
      </c>
      <c r="AYN11" s="26">
        <v>256</v>
      </c>
      <c r="AYO11" s="26">
        <v>250</v>
      </c>
      <c r="AYP11" s="26">
        <v>255.4</v>
      </c>
      <c r="AYQ11" s="1">
        <v>266.3</v>
      </c>
      <c r="AYR11" s="1">
        <v>268.7</v>
      </c>
      <c r="AYS11" s="1">
        <v>251.6</v>
      </c>
      <c r="AYT11" s="26">
        <v>255.3</v>
      </c>
      <c r="AYU11" s="26">
        <v>254.1</v>
      </c>
      <c r="AYV11" s="26">
        <v>264.10000000000002</v>
      </c>
      <c r="AYW11" s="26">
        <v>256.2</v>
      </c>
      <c r="AYX11" s="22">
        <v>255.4</v>
      </c>
      <c r="AYY11" s="22">
        <v>255.4</v>
      </c>
      <c r="AYZ11" s="1">
        <v>266.7</v>
      </c>
      <c r="AZA11" s="1">
        <v>236.6</v>
      </c>
      <c r="AZB11" s="1">
        <v>239</v>
      </c>
      <c r="AZC11" s="1">
        <v>239.2</v>
      </c>
      <c r="AZD11" s="20">
        <v>243.3</v>
      </c>
      <c r="AZE11" s="26">
        <v>253.6</v>
      </c>
      <c r="AZF11" s="22">
        <v>259.2</v>
      </c>
      <c r="AZG11" s="22">
        <v>259.2</v>
      </c>
      <c r="AZH11" s="26">
        <v>259.60000000000002</v>
      </c>
      <c r="AZI11" s="21">
        <v>246.2</v>
      </c>
      <c r="AZJ11" s="1">
        <v>253.7</v>
      </c>
      <c r="AZK11" s="26">
        <v>256.10000000000002</v>
      </c>
      <c r="AZL11" s="26">
        <v>254.6</v>
      </c>
      <c r="AZM11" s="26">
        <v>260</v>
      </c>
      <c r="AZN11" s="26">
        <v>260</v>
      </c>
      <c r="AZO11" s="1">
        <v>241</v>
      </c>
      <c r="AZP11" s="20">
        <v>249.8</v>
      </c>
      <c r="AZQ11" s="1">
        <v>269.60000000000002</v>
      </c>
      <c r="AZR11" s="1">
        <v>243.7</v>
      </c>
      <c r="AZS11" s="26">
        <v>258.5</v>
      </c>
      <c r="AZT11" s="26">
        <v>254.5</v>
      </c>
      <c r="AZU11" s="26">
        <v>259</v>
      </c>
      <c r="AZV11" s="1">
        <v>269.60000000000002</v>
      </c>
      <c r="AZW11" s="1">
        <v>243.1</v>
      </c>
      <c r="AZX11" s="1">
        <v>257</v>
      </c>
      <c r="AZY11" s="1">
        <v>256.3</v>
      </c>
      <c r="AZZ11" s="20">
        <v>251.6</v>
      </c>
      <c r="BAA11" s="26">
        <v>256.10000000000002</v>
      </c>
      <c r="BAB11" s="26">
        <v>253.8</v>
      </c>
      <c r="BAC11" s="26">
        <v>259.3</v>
      </c>
      <c r="BAD11" s="1">
        <v>268.89999999999998</v>
      </c>
      <c r="BAE11" s="1">
        <v>255.9</v>
      </c>
      <c r="BAF11" s="26">
        <v>255.5</v>
      </c>
      <c r="BAG11" s="26">
        <v>257.89999999999998</v>
      </c>
      <c r="BAH11" s="26">
        <v>257.39999999999998</v>
      </c>
      <c r="BAI11" s="26">
        <v>258.2</v>
      </c>
      <c r="BAJ11" s="22">
        <v>256.2</v>
      </c>
      <c r="BAK11" s="22">
        <v>256.2</v>
      </c>
      <c r="BAL11" s="26">
        <v>250.6</v>
      </c>
      <c r="BAM11" s="1">
        <v>268.39999999999998</v>
      </c>
      <c r="BAN11" s="21">
        <v>258.2</v>
      </c>
      <c r="BAO11" s="26">
        <v>259.5</v>
      </c>
      <c r="BAP11" s="22">
        <v>256.39999999999998</v>
      </c>
      <c r="BAQ11" s="26">
        <v>258.8</v>
      </c>
      <c r="BAR11" s="26">
        <v>257</v>
      </c>
      <c r="BAS11" s="26">
        <v>260.39999999999998</v>
      </c>
      <c r="BAT11" s="26">
        <v>255.2</v>
      </c>
      <c r="BAU11" s="26">
        <v>260.10000000000002</v>
      </c>
      <c r="BAV11" s="1">
        <v>268.8</v>
      </c>
      <c r="BAW11" s="26">
        <v>255</v>
      </c>
      <c r="BAX11" s="1">
        <v>238</v>
      </c>
      <c r="BAY11" s="21">
        <v>261.8</v>
      </c>
      <c r="BAZ11" s="26">
        <v>259.60000000000002</v>
      </c>
      <c r="BBA11" s="26">
        <v>254.1</v>
      </c>
      <c r="BBB11" s="26">
        <v>254.8</v>
      </c>
      <c r="BBC11" s="1">
        <v>259.8</v>
      </c>
      <c r="BBD11" s="26">
        <v>257.2</v>
      </c>
      <c r="BBE11" s="26">
        <v>256.89999999999998</v>
      </c>
      <c r="BBF11" s="26">
        <v>254.3</v>
      </c>
      <c r="BBG11" s="26">
        <v>260.5</v>
      </c>
      <c r="BBH11" s="26">
        <v>256.7</v>
      </c>
      <c r="BBI11" s="26">
        <v>256.10000000000002</v>
      </c>
      <c r="BBJ11" s="26">
        <v>255.8</v>
      </c>
      <c r="BBK11" s="26">
        <v>255</v>
      </c>
      <c r="BBL11" s="22">
        <v>258.7</v>
      </c>
      <c r="BBM11" s="22">
        <v>258.7</v>
      </c>
      <c r="BBN11" s="26">
        <v>256.89999999999998</v>
      </c>
      <c r="BBO11" s="26">
        <v>256.3</v>
      </c>
      <c r="BBP11" s="26">
        <v>257.10000000000002</v>
      </c>
      <c r="BBQ11" s="26">
        <v>257.5</v>
      </c>
      <c r="BBR11" s="22">
        <v>257.10000000000002</v>
      </c>
      <c r="BBS11" s="26">
        <v>258.10000000000002</v>
      </c>
      <c r="BBT11" s="26">
        <v>256.10000000000002</v>
      </c>
      <c r="BBU11" s="26">
        <v>262</v>
      </c>
      <c r="BBV11" s="26">
        <v>256.5</v>
      </c>
      <c r="BBW11" s="26">
        <v>255.5</v>
      </c>
      <c r="BBX11" s="26">
        <v>258.2</v>
      </c>
      <c r="BBY11" s="26">
        <v>259.5</v>
      </c>
      <c r="BBZ11" s="1">
        <v>259.10000000000002</v>
      </c>
      <c r="BCA11" s="21">
        <v>265.3</v>
      </c>
      <c r="BCB11" s="26">
        <v>256.10000000000002</v>
      </c>
      <c r="BCC11" s="22">
        <v>258.2</v>
      </c>
      <c r="BCD11" s="22">
        <v>258.2</v>
      </c>
      <c r="BCE11" s="26">
        <v>258.3</v>
      </c>
      <c r="BCF11" s="26">
        <v>257.7</v>
      </c>
      <c r="BCG11" s="26">
        <v>257.39999999999998</v>
      </c>
      <c r="BCH11" s="21">
        <v>256.5</v>
      </c>
      <c r="BCI11" s="20">
        <v>251.1</v>
      </c>
      <c r="BCJ11" s="26">
        <v>259.60000000000002</v>
      </c>
      <c r="BCK11" s="20">
        <v>256.89999999999998</v>
      </c>
      <c r="BCL11" s="26">
        <v>258.2</v>
      </c>
      <c r="BCM11" s="26">
        <v>257.89999999999998</v>
      </c>
      <c r="BCN11" s="26">
        <v>256.7</v>
      </c>
      <c r="BCO11" s="26">
        <v>253.9</v>
      </c>
      <c r="BCP11" s="21">
        <v>258.2</v>
      </c>
      <c r="BCQ11" s="20">
        <v>250.7</v>
      </c>
      <c r="BCR11" s="26">
        <v>257.10000000000002</v>
      </c>
      <c r="BCS11" s="26">
        <v>257.60000000000002</v>
      </c>
      <c r="BCT11" s="26">
        <v>258.39999999999998</v>
      </c>
      <c r="BCU11" s="26">
        <v>260.5</v>
      </c>
      <c r="BCV11" s="26">
        <v>257.8</v>
      </c>
      <c r="BCW11" s="26">
        <v>254.9</v>
      </c>
      <c r="BCX11" s="1">
        <v>271.3</v>
      </c>
      <c r="BCY11" s="26">
        <v>256.8</v>
      </c>
      <c r="BCZ11" s="26">
        <v>258.3</v>
      </c>
      <c r="BDA11" s="22">
        <v>254.7</v>
      </c>
      <c r="BDB11" s="22">
        <v>254.7</v>
      </c>
      <c r="BDC11" s="20">
        <v>278.8</v>
      </c>
      <c r="BDD11" s="21">
        <v>269.60000000000002</v>
      </c>
      <c r="BDE11" s="20">
        <v>276.7</v>
      </c>
      <c r="BDF11" s="20">
        <v>277.39999999999998</v>
      </c>
      <c r="BDG11" s="21">
        <v>256</v>
      </c>
      <c r="BDH11" s="25">
        <v>262.5</v>
      </c>
      <c r="BDI11" s="25">
        <v>261.60000000000002</v>
      </c>
      <c r="BDJ11" s="20">
        <v>253.8</v>
      </c>
      <c r="BDK11" s="25">
        <v>262.3</v>
      </c>
      <c r="BDL11" s="25">
        <v>262.2</v>
      </c>
      <c r="BDM11" s="26">
        <v>258.39999999999998</v>
      </c>
      <c r="BDN11" s="25">
        <v>262.5</v>
      </c>
      <c r="BDO11" s="26">
        <v>259.10000000000002</v>
      </c>
      <c r="BDP11" s="22">
        <v>259.60000000000002</v>
      </c>
      <c r="BDQ11" s="22">
        <v>259.60000000000002</v>
      </c>
      <c r="BDR11" s="26">
        <v>258.89999999999998</v>
      </c>
      <c r="BDS11" s="26">
        <v>259.60000000000002</v>
      </c>
      <c r="BDT11" s="26">
        <v>257.3</v>
      </c>
      <c r="BDU11" s="26">
        <v>259</v>
      </c>
      <c r="BDV11" s="26">
        <v>259</v>
      </c>
      <c r="BDW11" s="1">
        <v>237.4</v>
      </c>
      <c r="BDX11" s="20">
        <v>263.60000000000002</v>
      </c>
      <c r="BDY11" s="26">
        <v>259.3</v>
      </c>
      <c r="BDZ11" s="26">
        <v>258.7</v>
      </c>
      <c r="BEA11" s="22">
        <v>258.89999999999998</v>
      </c>
      <c r="BEB11" s="22">
        <v>258.89999999999998</v>
      </c>
      <c r="BEC11" s="26">
        <v>258.89999999999998</v>
      </c>
      <c r="BED11" s="26">
        <v>257.7</v>
      </c>
      <c r="BEE11" s="26">
        <v>260.3</v>
      </c>
      <c r="BEF11" s="26">
        <v>258.8</v>
      </c>
      <c r="BEG11" s="26">
        <v>259.7</v>
      </c>
    </row>
    <row r="12" spans="1:1489" x14ac:dyDescent="0.25">
      <c r="A12" s="3" t="s">
        <v>19</v>
      </c>
      <c r="B12" s="20">
        <v>39.700000000000003</v>
      </c>
      <c r="C12" s="20">
        <v>39.9</v>
      </c>
      <c r="D12" s="20">
        <v>40.4</v>
      </c>
      <c r="E12" s="1">
        <v>39.5</v>
      </c>
      <c r="F12" s="1">
        <v>39.5</v>
      </c>
      <c r="G12" s="21">
        <v>46.5</v>
      </c>
      <c r="H12" s="21">
        <v>46</v>
      </c>
      <c r="I12" s="20">
        <v>40</v>
      </c>
      <c r="J12" s="26">
        <v>39</v>
      </c>
      <c r="K12" s="20">
        <v>39.1</v>
      </c>
      <c r="L12" s="20">
        <v>41</v>
      </c>
      <c r="M12" s="26">
        <v>38.5</v>
      </c>
      <c r="N12" s="26">
        <v>38.5</v>
      </c>
      <c r="O12" s="20">
        <v>40.299999999999997</v>
      </c>
      <c r="P12" s="26">
        <v>39.5</v>
      </c>
      <c r="Q12" s="25">
        <v>44</v>
      </c>
      <c r="R12" s="26">
        <v>38.5</v>
      </c>
      <c r="S12" s="25">
        <v>43.5</v>
      </c>
      <c r="T12" s="25">
        <v>43</v>
      </c>
      <c r="U12" s="25">
        <v>44</v>
      </c>
      <c r="V12" s="26">
        <v>39</v>
      </c>
      <c r="W12" s="26">
        <v>38.5</v>
      </c>
      <c r="X12" s="26">
        <v>39</v>
      </c>
      <c r="Y12" s="25">
        <v>45.5</v>
      </c>
      <c r="Z12" s="20">
        <v>38.799999999999997</v>
      </c>
      <c r="AA12" s="26">
        <v>39.5</v>
      </c>
      <c r="AB12" s="25">
        <v>41</v>
      </c>
      <c r="AC12" s="25">
        <v>43</v>
      </c>
      <c r="AD12" s="25">
        <v>42.5</v>
      </c>
      <c r="AE12" s="20">
        <v>39.9</v>
      </c>
      <c r="AF12" s="25">
        <v>39</v>
      </c>
      <c r="AG12" s="26">
        <v>40.5</v>
      </c>
      <c r="AH12" s="20">
        <v>39.1</v>
      </c>
      <c r="AI12" s="1">
        <v>39.5</v>
      </c>
      <c r="AJ12" s="21">
        <v>44.5</v>
      </c>
      <c r="AK12" s="25">
        <v>39.5</v>
      </c>
      <c r="AL12" s="25">
        <v>39</v>
      </c>
      <c r="AM12" s="25">
        <v>40.5</v>
      </c>
      <c r="AN12" s="25">
        <v>39.5</v>
      </c>
      <c r="AO12" s="25">
        <v>40</v>
      </c>
      <c r="AP12" s="20">
        <v>39.9</v>
      </c>
      <c r="AQ12" s="26">
        <v>40</v>
      </c>
      <c r="AR12" s="26">
        <v>41</v>
      </c>
      <c r="AS12" s="25">
        <v>40</v>
      </c>
      <c r="AT12" s="20">
        <v>39.1</v>
      </c>
      <c r="AU12" s="26">
        <v>40</v>
      </c>
      <c r="AV12" s="26">
        <v>40.5</v>
      </c>
      <c r="AW12" s="20">
        <v>38.9</v>
      </c>
      <c r="AX12" s="20">
        <v>39.200000000000003</v>
      </c>
      <c r="AY12" s="1">
        <v>43</v>
      </c>
      <c r="AZ12" s="1">
        <v>43</v>
      </c>
      <c r="BA12" s="1">
        <v>38.5</v>
      </c>
      <c r="BB12" s="1">
        <v>39</v>
      </c>
      <c r="BC12" s="1">
        <v>39.5</v>
      </c>
      <c r="BD12" s="1">
        <v>39</v>
      </c>
      <c r="BE12" s="25">
        <v>43</v>
      </c>
      <c r="BF12" s="25">
        <v>41</v>
      </c>
      <c r="BG12" s="25">
        <v>40.5</v>
      </c>
      <c r="BH12" s="20">
        <v>39.700000000000003</v>
      </c>
      <c r="BI12" s="1">
        <v>39</v>
      </c>
      <c r="BJ12" s="25">
        <v>42</v>
      </c>
      <c r="BK12" s="25">
        <v>40</v>
      </c>
      <c r="BL12" s="25">
        <v>40.5</v>
      </c>
      <c r="BM12" s="25">
        <v>39.5</v>
      </c>
      <c r="BN12" s="1">
        <v>39</v>
      </c>
      <c r="BO12" s="1">
        <v>39</v>
      </c>
      <c r="BP12" s="1">
        <v>44</v>
      </c>
      <c r="BQ12" s="26">
        <v>41</v>
      </c>
      <c r="BR12" s="26">
        <v>40.5</v>
      </c>
      <c r="BS12" s="25">
        <v>42.5</v>
      </c>
      <c r="BT12" s="25">
        <v>42</v>
      </c>
      <c r="BU12" s="25">
        <v>42.5</v>
      </c>
      <c r="BV12" s="1">
        <v>38.5</v>
      </c>
      <c r="BW12" s="1">
        <v>39</v>
      </c>
      <c r="BX12" s="1">
        <v>43</v>
      </c>
      <c r="BY12" s="1">
        <v>43.5</v>
      </c>
      <c r="BZ12" s="25">
        <v>40.5</v>
      </c>
      <c r="CA12" s="25">
        <v>40.5</v>
      </c>
      <c r="CB12" s="25">
        <v>39.5</v>
      </c>
      <c r="CC12" s="25">
        <v>40</v>
      </c>
      <c r="CD12" s="25">
        <v>44.5</v>
      </c>
      <c r="CE12" s="1">
        <v>39</v>
      </c>
      <c r="CF12" s="1">
        <v>39</v>
      </c>
      <c r="CG12" s="1">
        <v>38.5</v>
      </c>
      <c r="CH12" s="1">
        <v>39</v>
      </c>
      <c r="CI12" s="1">
        <v>39</v>
      </c>
      <c r="CJ12" s="1">
        <v>38.5</v>
      </c>
      <c r="CK12" s="1">
        <v>39</v>
      </c>
      <c r="CL12" s="1">
        <v>38.5</v>
      </c>
      <c r="CM12" s="1">
        <v>39</v>
      </c>
      <c r="CN12" s="1">
        <v>39</v>
      </c>
      <c r="CO12" s="1">
        <v>39</v>
      </c>
      <c r="CP12" s="25">
        <v>39.5</v>
      </c>
      <c r="CQ12" s="25">
        <v>43</v>
      </c>
      <c r="CR12" s="1">
        <v>39</v>
      </c>
      <c r="CS12" s="1">
        <v>39</v>
      </c>
      <c r="CT12" s="1">
        <v>39</v>
      </c>
      <c r="CU12" s="1">
        <v>39</v>
      </c>
      <c r="CV12" s="1">
        <v>39</v>
      </c>
      <c r="CW12" s="1">
        <v>38.5</v>
      </c>
      <c r="CX12" s="1">
        <v>39.5</v>
      </c>
      <c r="CY12" s="1">
        <v>39.5</v>
      </c>
      <c r="CZ12" s="26">
        <v>43</v>
      </c>
      <c r="DA12" s="1">
        <v>42</v>
      </c>
      <c r="DB12" s="1">
        <v>39</v>
      </c>
      <c r="DC12" s="1">
        <v>39.5</v>
      </c>
      <c r="DD12" s="26">
        <v>43.5</v>
      </c>
      <c r="DE12" s="25">
        <v>40</v>
      </c>
      <c r="DF12" s="25">
        <v>38.5</v>
      </c>
      <c r="DG12" s="25">
        <v>43</v>
      </c>
      <c r="DH12" s="20">
        <v>40.200000000000003</v>
      </c>
      <c r="DI12" s="1">
        <v>39</v>
      </c>
      <c r="DJ12" s="26">
        <v>43.5</v>
      </c>
      <c r="DK12" s="26">
        <v>43.5</v>
      </c>
      <c r="DL12" s="25">
        <v>40</v>
      </c>
      <c r="DM12" s="25">
        <v>41.5</v>
      </c>
      <c r="DN12" s="1">
        <v>39</v>
      </c>
      <c r="DO12" s="1">
        <v>39.5</v>
      </c>
      <c r="DP12" s="1">
        <v>39.5</v>
      </c>
      <c r="DQ12" s="1">
        <v>39</v>
      </c>
      <c r="DR12" s="1">
        <v>39</v>
      </c>
      <c r="DS12" s="1">
        <v>39.5</v>
      </c>
      <c r="DT12" s="1">
        <v>39</v>
      </c>
      <c r="DU12" s="1">
        <v>39</v>
      </c>
      <c r="DV12" s="26">
        <v>43.5</v>
      </c>
      <c r="DW12" s="26">
        <v>44</v>
      </c>
      <c r="DX12" s="26">
        <v>45</v>
      </c>
      <c r="DY12" s="1">
        <v>39</v>
      </c>
      <c r="DZ12" s="1">
        <v>39.5</v>
      </c>
      <c r="EA12" s="1">
        <v>39.5</v>
      </c>
      <c r="EB12" s="1">
        <v>39</v>
      </c>
      <c r="EC12" s="26">
        <v>44</v>
      </c>
      <c r="ED12" s="26">
        <v>44.5</v>
      </c>
      <c r="EE12" s="25">
        <v>40.5</v>
      </c>
      <c r="EF12" s="25">
        <v>41</v>
      </c>
      <c r="EG12" s="1">
        <v>38.5</v>
      </c>
      <c r="EH12" s="1">
        <v>39</v>
      </c>
      <c r="EI12" s="1">
        <v>39.5</v>
      </c>
      <c r="EJ12" s="25">
        <v>41.5</v>
      </c>
      <c r="EK12" s="25">
        <v>40</v>
      </c>
      <c r="EL12" s="25">
        <v>40</v>
      </c>
      <c r="EM12" s="25">
        <v>43</v>
      </c>
      <c r="EN12" s="1">
        <v>43</v>
      </c>
      <c r="EO12" s="1">
        <v>39.5</v>
      </c>
      <c r="EP12" s="1">
        <v>39</v>
      </c>
      <c r="EQ12" s="1">
        <v>38.5</v>
      </c>
      <c r="ER12" s="1">
        <v>39</v>
      </c>
      <c r="ES12" s="25">
        <v>44</v>
      </c>
      <c r="ET12" s="1">
        <v>39</v>
      </c>
      <c r="EU12" s="1">
        <v>39</v>
      </c>
      <c r="EV12" s="1">
        <v>38.5</v>
      </c>
      <c r="EW12" s="1">
        <v>38.5</v>
      </c>
      <c r="EX12" s="1">
        <v>42.5</v>
      </c>
      <c r="EY12" s="1">
        <v>42</v>
      </c>
      <c r="EZ12" s="26">
        <v>43.5</v>
      </c>
      <c r="FA12" s="25">
        <v>40.5</v>
      </c>
      <c r="FB12" s="20">
        <v>41.5</v>
      </c>
      <c r="FC12" s="20">
        <v>40.1</v>
      </c>
      <c r="FD12" s="1">
        <v>39</v>
      </c>
      <c r="FE12" s="1">
        <v>40</v>
      </c>
      <c r="FF12" s="1">
        <v>42</v>
      </c>
      <c r="FG12" s="1">
        <v>41.5</v>
      </c>
      <c r="FH12" s="1">
        <v>41.5</v>
      </c>
      <c r="FI12" s="1">
        <v>41</v>
      </c>
      <c r="FJ12" s="26">
        <v>44.5</v>
      </c>
      <c r="FK12" s="20">
        <v>40.799999999999997</v>
      </c>
      <c r="FL12" s="1">
        <v>39.5</v>
      </c>
      <c r="FM12" s="26">
        <v>44.5</v>
      </c>
      <c r="FN12" s="25">
        <v>43.5</v>
      </c>
      <c r="FO12" s="1">
        <v>42</v>
      </c>
      <c r="FP12" s="20">
        <v>40.1</v>
      </c>
      <c r="FQ12" s="20">
        <v>41.2</v>
      </c>
      <c r="FR12" s="25">
        <v>41</v>
      </c>
      <c r="FS12" s="20">
        <v>42</v>
      </c>
      <c r="FT12" s="20">
        <v>41.1</v>
      </c>
      <c r="FU12" s="25">
        <v>40</v>
      </c>
      <c r="FV12" s="1">
        <v>40.5</v>
      </c>
      <c r="FW12" s="1">
        <v>40.5</v>
      </c>
      <c r="FX12" s="20">
        <v>41.6</v>
      </c>
      <c r="FY12" s="20">
        <v>43.4</v>
      </c>
      <c r="FZ12" s="20">
        <v>42.6</v>
      </c>
      <c r="GA12" s="1">
        <v>42</v>
      </c>
      <c r="GB12" s="1">
        <v>39.5</v>
      </c>
      <c r="GC12" s="1">
        <v>39</v>
      </c>
      <c r="GD12" s="1">
        <v>39</v>
      </c>
      <c r="GE12" s="1">
        <v>39.5</v>
      </c>
      <c r="GF12" s="1">
        <v>39</v>
      </c>
      <c r="GG12" s="25">
        <v>40.5</v>
      </c>
      <c r="GH12" s="1">
        <v>43.5</v>
      </c>
      <c r="GI12" s="1">
        <v>41</v>
      </c>
      <c r="GJ12" s="1">
        <v>41</v>
      </c>
      <c r="GK12" s="1">
        <v>39</v>
      </c>
      <c r="GL12" s="1">
        <v>39</v>
      </c>
      <c r="GM12" s="1">
        <v>39</v>
      </c>
      <c r="GN12" s="1">
        <v>39</v>
      </c>
      <c r="GO12" s="1">
        <v>39.5</v>
      </c>
      <c r="GP12" s="1">
        <v>39.5</v>
      </c>
      <c r="GQ12" s="1">
        <v>38.5</v>
      </c>
      <c r="GR12" s="1">
        <v>39</v>
      </c>
      <c r="GS12" s="25">
        <v>42</v>
      </c>
      <c r="GT12" s="25">
        <v>40.5</v>
      </c>
      <c r="GU12" s="1">
        <v>39</v>
      </c>
      <c r="GV12" s="1">
        <v>39</v>
      </c>
      <c r="GW12" s="25">
        <v>42.5</v>
      </c>
      <c r="GX12" s="25">
        <v>41</v>
      </c>
      <c r="GY12" s="25">
        <v>41.5</v>
      </c>
      <c r="GZ12" s="25">
        <v>41</v>
      </c>
      <c r="HA12" s="25">
        <v>42.5</v>
      </c>
      <c r="HB12" s="20">
        <v>41</v>
      </c>
      <c r="HC12" s="25">
        <v>41</v>
      </c>
      <c r="HD12" s="25">
        <v>41.5</v>
      </c>
      <c r="HE12" s="20">
        <v>43.4</v>
      </c>
      <c r="HF12" s="20">
        <v>42.7</v>
      </c>
      <c r="HG12" s="25">
        <v>40</v>
      </c>
      <c r="HH12" s="25">
        <v>43</v>
      </c>
      <c r="HI12" s="1">
        <v>40</v>
      </c>
      <c r="HJ12" s="1">
        <v>40.5</v>
      </c>
      <c r="HK12" s="1">
        <v>40.5</v>
      </c>
      <c r="HL12" s="1">
        <v>41</v>
      </c>
      <c r="HM12" s="26">
        <v>45.5</v>
      </c>
      <c r="HN12" s="25">
        <v>42</v>
      </c>
      <c r="HO12" s="25">
        <v>41</v>
      </c>
      <c r="HP12" s="25">
        <v>42.5</v>
      </c>
      <c r="HQ12" s="25">
        <v>43.5</v>
      </c>
      <c r="HR12" s="25">
        <v>43.5</v>
      </c>
      <c r="HS12" s="1">
        <v>41</v>
      </c>
      <c r="HT12" s="1">
        <v>43</v>
      </c>
      <c r="HU12" s="1">
        <v>43</v>
      </c>
      <c r="HV12" s="1">
        <v>43</v>
      </c>
      <c r="HW12" s="1">
        <v>41</v>
      </c>
      <c r="HX12" s="1">
        <v>41</v>
      </c>
      <c r="HY12" s="1">
        <v>40.5</v>
      </c>
      <c r="HZ12" s="1">
        <v>40.5</v>
      </c>
      <c r="IA12" s="20">
        <v>43.5</v>
      </c>
      <c r="IB12" s="20">
        <v>43.4</v>
      </c>
      <c r="IC12" s="1">
        <v>39.5</v>
      </c>
      <c r="ID12" s="1">
        <v>40.5</v>
      </c>
      <c r="IE12" s="1">
        <v>39</v>
      </c>
      <c r="IF12" s="1">
        <v>40</v>
      </c>
      <c r="IG12" s="1">
        <v>40</v>
      </c>
      <c r="IH12" s="1">
        <v>40</v>
      </c>
      <c r="II12" s="1">
        <v>40</v>
      </c>
      <c r="IJ12" s="25">
        <v>41.5</v>
      </c>
      <c r="IK12" s="25">
        <v>41</v>
      </c>
      <c r="IL12" s="25">
        <v>42.5</v>
      </c>
      <c r="IM12" s="1">
        <v>40</v>
      </c>
      <c r="IN12" s="1">
        <v>40</v>
      </c>
      <c r="IO12" s="1">
        <v>40.5</v>
      </c>
      <c r="IP12" s="1">
        <v>40.5</v>
      </c>
      <c r="IQ12" s="1">
        <v>40.5</v>
      </c>
      <c r="IR12" s="1">
        <v>40.5</v>
      </c>
      <c r="IS12" s="1">
        <v>40.5</v>
      </c>
      <c r="IT12" s="1">
        <v>40</v>
      </c>
      <c r="IU12" s="1">
        <v>40</v>
      </c>
      <c r="IV12" s="1">
        <v>40.5</v>
      </c>
      <c r="IW12" s="1">
        <v>39.5</v>
      </c>
      <c r="IX12" s="1">
        <v>40</v>
      </c>
      <c r="IY12" s="26">
        <v>45</v>
      </c>
      <c r="IZ12" s="25">
        <v>42.5</v>
      </c>
      <c r="JA12" s="25">
        <v>40.5</v>
      </c>
      <c r="JB12" s="1">
        <v>40.5</v>
      </c>
      <c r="JC12" s="1">
        <v>41.5</v>
      </c>
      <c r="JD12" s="25">
        <v>41</v>
      </c>
      <c r="JE12" s="25">
        <v>40</v>
      </c>
      <c r="JF12" s="25">
        <v>43.5</v>
      </c>
      <c r="JG12" s="1">
        <v>43</v>
      </c>
      <c r="JH12" s="1">
        <v>40.5</v>
      </c>
      <c r="JI12" s="1">
        <v>40.5</v>
      </c>
      <c r="JJ12" s="26">
        <v>43.5</v>
      </c>
      <c r="JK12" s="25">
        <v>41</v>
      </c>
      <c r="JL12" s="25">
        <v>40.5</v>
      </c>
      <c r="JM12" s="1">
        <v>40.5</v>
      </c>
      <c r="JN12" s="26">
        <v>40</v>
      </c>
      <c r="JO12" s="26">
        <v>40</v>
      </c>
      <c r="JP12" s="26">
        <v>41.5</v>
      </c>
      <c r="JQ12" s="25">
        <v>43.5</v>
      </c>
      <c r="JR12" s="25">
        <v>43</v>
      </c>
      <c r="JS12" s="25">
        <v>43</v>
      </c>
      <c r="JT12" s="25">
        <v>42</v>
      </c>
      <c r="JU12" s="25">
        <v>41</v>
      </c>
      <c r="JV12" s="20">
        <v>43.9</v>
      </c>
      <c r="JW12" s="1">
        <v>40</v>
      </c>
      <c r="JX12" s="1">
        <v>39.5</v>
      </c>
      <c r="JY12" s="1">
        <v>40</v>
      </c>
      <c r="JZ12" s="26">
        <v>42</v>
      </c>
      <c r="KA12" s="25">
        <v>43</v>
      </c>
      <c r="KB12" s="25">
        <v>41.5</v>
      </c>
      <c r="KC12" s="25">
        <v>42.5</v>
      </c>
      <c r="KD12" s="25">
        <v>41</v>
      </c>
      <c r="KE12" s="1">
        <v>40</v>
      </c>
      <c r="KF12" s="1">
        <v>39.5</v>
      </c>
      <c r="KG12" s="1">
        <v>39.5</v>
      </c>
      <c r="KH12" s="1">
        <v>39.5</v>
      </c>
      <c r="KI12" s="1">
        <v>43.5</v>
      </c>
      <c r="KJ12" s="26">
        <v>41</v>
      </c>
      <c r="KK12" s="25">
        <v>40</v>
      </c>
      <c r="KL12" s="25">
        <v>42.5</v>
      </c>
      <c r="KM12" s="25">
        <v>41.5</v>
      </c>
      <c r="KN12" s="25">
        <v>42</v>
      </c>
      <c r="KO12" s="25">
        <v>42</v>
      </c>
      <c r="KP12" s="25">
        <v>42</v>
      </c>
      <c r="KQ12" s="25">
        <v>43.5</v>
      </c>
      <c r="KR12" s="20">
        <v>42.5</v>
      </c>
      <c r="KS12" s="1">
        <v>39</v>
      </c>
      <c r="KT12" s="1">
        <v>40.5</v>
      </c>
      <c r="KU12" s="1">
        <v>40.5</v>
      </c>
      <c r="KV12" s="26">
        <v>40</v>
      </c>
      <c r="KW12" s="25">
        <v>41.5</v>
      </c>
      <c r="KX12" s="25">
        <v>40.5</v>
      </c>
      <c r="KY12" s="25">
        <v>42.5</v>
      </c>
      <c r="KZ12" s="25">
        <v>41</v>
      </c>
      <c r="LA12" s="25">
        <v>42</v>
      </c>
      <c r="LB12" s="25">
        <v>41.5</v>
      </c>
      <c r="LC12" s="25">
        <v>43</v>
      </c>
      <c r="LD12" s="1">
        <v>40.5</v>
      </c>
      <c r="LE12" s="20">
        <v>40.5</v>
      </c>
      <c r="LF12" s="20">
        <v>46.3</v>
      </c>
      <c r="LG12" s="1">
        <v>40</v>
      </c>
      <c r="LH12" s="25">
        <v>42</v>
      </c>
      <c r="LI12" s="25">
        <v>41.5</v>
      </c>
      <c r="LJ12" s="25">
        <v>40.5</v>
      </c>
      <c r="LK12" s="25">
        <v>43.5</v>
      </c>
      <c r="LL12" s="1">
        <v>40.5</v>
      </c>
      <c r="LM12" s="1">
        <v>40</v>
      </c>
      <c r="LN12" s="1">
        <v>39.5</v>
      </c>
      <c r="LO12" s="1">
        <v>40</v>
      </c>
      <c r="LP12" s="1">
        <v>40</v>
      </c>
      <c r="LQ12" s="1">
        <v>39.5</v>
      </c>
      <c r="LR12" s="1">
        <v>40</v>
      </c>
      <c r="LS12" s="25">
        <v>43</v>
      </c>
      <c r="LT12" s="25">
        <v>39</v>
      </c>
      <c r="LU12" s="20">
        <v>46.3</v>
      </c>
      <c r="LV12" s="20">
        <v>43</v>
      </c>
      <c r="LW12" s="1">
        <v>39.5</v>
      </c>
      <c r="LX12" s="1">
        <v>39.5</v>
      </c>
      <c r="LY12" s="1">
        <v>39.5</v>
      </c>
      <c r="LZ12" s="1">
        <v>43.5</v>
      </c>
      <c r="MA12" s="1">
        <v>41.5</v>
      </c>
      <c r="MB12" s="26">
        <v>40</v>
      </c>
      <c r="MC12" s="25">
        <v>43</v>
      </c>
      <c r="MD12" s="25">
        <v>44</v>
      </c>
      <c r="ME12" s="26">
        <v>40</v>
      </c>
      <c r="MF12" s="26">
        <v>40.5</v>
      </c>
      <c r="MG12" s="25">
        <v>44</v>
      </c>
      <c r="MH12" s="25">
        <v>44.5</v>
      </c>
      <c r="MI12" s="1">
        <v>39.5</v>
      </c>
      <c r="MJ12" s="1">
        <v>40</v>
      </c>
      <c r="MK12" s="26">
        <v>40</v>
      </c>
      <c r="ML12" s="26">
        <v>40.5</v>
      </c>
      <c r="MM12" s="26">
        <v>39.5</v>
      </c>
      <c r="MN12" s="26">
        <v>39.5</v>
      </c>
      <c r="MO12" s="26">
        <v>40</v>
      </c>
      <c r="MP12" s="26">
        <v>40</v>
      </c>
      <c r="MQ12" s="25">
        <v>43.5</v>
      </c>
      <c r="MR12" s="25">
        <v>43</v>
      </c>
      <c r="MS12" s="25">
        <v>42.5</v>
      </c>
      <c r="MT12" s="25">
        <v>43.5</v>
      </c>
      <c r="MU12" s="20">
        <v>43.5</v>
      </c>
      <c r="MV12" s="1">
        <v>40</v>
      </c>
      <c r="MW12" s="1">
        <v>40.5</v>
      </c>
      <c r="MX12" s="1">
        <v>38.5</v>
      </c>
      <c r="MY12" s="1">
        <v>42</v>
      </c>
      <c r="MZ12" s="1">
        <v>41</v>
      </c>
      <c r="NA12" s="26">
        <v>40.5</v>
      </c>
      <c r="NB12" s="26">
        <v>40</v>
      </c>
      <c r="NC12" s="26">
        <v>40.5</v>
      </c>
      <c r="ND12" s="26">
        <v>40.5</v>
      </c>
      <c r="NE12" s="25">
        <v>41.5</v>
      </c>
      <c r="NF12" s="1">
        <v>38</v>
      </c>
      <c r="NG12" s="1">
        <v>38.5</v>
      </c>
      <c r="NH12" s="26">
        <v>41</v>
      </c>
      <c r="NI12" s="25">
        <v>43.5</v>
      </c>
      <c r="NJ12" s="1">
        <v>40</v>
      </c>
      <c r="NK12" s="1">
        <v>38</v>
      </c>
      <c r="NL12" s="1">
        <v>43.5</v>
      </c>
      <c r="NM12" s="26">
        <v>40.5</v>
      </c>
      <c r="NN12" s="26">
        <v>39.5</v>
      </c>
      <c r="NO12" s="25">
        <v>43</v>
      </c>
      <c r="NP12" s="25">
        <v>40.5</v>
      </c>
      <c r="NQ12" s="25">
        <v>43</v>
      </c>
      <c r="NR12" s="20">
        <v>41.6</v>
      </c>
      <c r="NS12" s="20">
        <v>43.4</v>
      </c>
      <c r="NT12" s="1">
        <v>39.5</v>
      </c>
      <c r="NU12" s="1">
        <v>40.5</v>
      </c>
      <c r="NV12" s="1">
        <v>39</v>
      </c>
      <c r="NW12" s="26">
        <v>40</v>
      </c>
      <c r="NX12" s="26">
        <v>39</v>
      </c>
      <c r="NY12" s="26">
        <v>41</v>
      </c>
      <c r="NZ12" s="26">
        <v>40</v>
      </c>
      <c r="OA12" s="26">
        <v>40.5</v>
      </c>
      <c r="OB12" s="26">
        <v>39.5</v>
      </c>
      <c r="OC12" s="26">
        <v>40</v>
      </c>
      <c r="OD12" s="26">
        <v>39.5</v>
      </c>
      <c r="OE12" s="26">
        <v>40.5</v>
      </c>
      <c r="OF12" s="21">
        <v>44.5</v>
      </c>
      <c r="OG12" s="1">
        <v>39.5</v>
      </c>
      <c r="OH12" s="1">
        <v>39.5</v>
      </c>
      <c r="OI12" s="1">
        <v>39.5</v>
      </c>
      <c r="OJ12" s="1">
        <v>39.5</v>
      </c>
      <c r="OK12" s="1">
        <v>39</v>
      </c>
      <c r="OL12" s="1">
        <v>39</v>
      </c>
      <c r="OM12" s="1">
        <v>39</v>
      </c>
      <c r="ON12" s="1">
        <v>39</v>
      </c>
      <c r="OO12" s="1">
        <v>40</v>
      </c>
      <c r="OP12" s="1">
        <v>40</v>
      </c>
      <c r="OQ12" s="1">
        <v>41</v>
      </c>
      <c r="OR12" s="1">
        <v>39.5</v>
      </c>
      <c r="OS12" s="1">
        <v>42</v>
      </c>
      <c r="OT12" s="26">
        <v>40</v>
      </c>
      <c r="OU12" s="26">
        <v>40.5</v>
      </c>
      <c r="OV12" s="26">
        <v>39.5</v>
      </c>
      <c r="OW12" s="26">
        <v>40.5</v>
      </c>
      <c r="OX12" s="25">
        <v>42</v>
      </c>
      <c r="OY12" s="25">
        <v>41</v>
      </c>
      <c r="OZ12" s="20">
        <v>43.4</v>
      </c>
      <c r="PA12" s="21">
        <v>45.5</v>
      </c>
      <c r="PB12" s="1">
        <v>40</v>
      </c>
      <c r="PC12" s="1">
        <v>39</v>
      </c>
      <c r="PD12" s="1">
        <v>39.5</v>
      </c>
      <c r="PE12" s="1">
        <v>38.5</v>
      </c>
      <c r="PF12" s="1">
        <v>41</v>
      </c>
      <c r="PG12" s="1">
        <v>40.5</v>
      </c>
      <c r="PH12" s="1">
        <v>39.5</v>
      </c>
      <c r="PI12" s="1">
        <v>39.5</v>
      </c>
      <c r="PJ12" s="1">
        <v>41</v>
      </c>
      <c r="PK12" s="1">
        <v>40</v>
      </c>
      <c r="PL12" s="1">
        <v>41</v>
      </c>
      <c r="PM12" s="26">
        <v>39.5</v>
      </c>
      <c r="PN12" s="26">
        <v>40</v>
      </c>
      <c r="PO12" s="26">
        <v>40</v>
      </c>
      <c r="PP12" s="26">
        <v>39.5</v>
      </c>
      <c r="PQ12" s="25">
        <v>40.5</v>
      </c>
      <c r="PR12" s="25">
        <v>42</v>
      </c>
      <c r="PS12" s="25">
        <v>42.5</v>
      </c>
      <c r="PT12" s="1">
        <v>42</v>
      </c>
      <c r="PU12" s="20">
        <v>40.1</v>
      </c>
      <c r="PV12" s="20">
        <v>43.2</v>
      </c>
      <c r="PW12" s="20">
        <v>42.2</v>
      </c>
      <c r="PX12" s="1">
        <v>38</v>
      </c>
      <c r="PY12" s="1">
        <v>40</v>
      </c>
      <c r="PZ12" s="1">
        <v>40</v>
      </c>
      <c r="QA12" s="1">
        <v>41</v>
      </c>
      <c r="QB12" s="1">
        <v>40.5</v>
      </c>
      <c r="QC12" s="1">
        <v>40</v>
      </c>
      <c r="QD12" s="26">
        <v>40.5</v>
      </c>
      <c r="QE12" s="25">
        <v>43</v>
      </c>
      <c r="QF12" s="25">
        <v>44</v>
      </c>
      <c r="QG12" s="25">
        <v>44.5</v>
      </c>
      <c r="QH12" s="25">
        <v>41.5</v>
      </c>
      <c r="QI12" s="1">
        <v>40.5</v>
      </c>
      <c r="QJ12" s="1">
        <v>41.5</v>
      </c>
      <c r="QK12" s="1">
        <v>38.5</v>
      </c>
      <c r="QL12" s="1">
        <v>41.5</v>
      </c>
      <c r="QM12" s="1">
        <v>42</v>
      </c>
      <c r="QN12" s="1">
        <v>40</v>
      </c>
      <c r="QO12" s="1">
        <v>39.5</v>
      </c>
      <c r="QP12" s="1">
        <v>40</v>
      </c>
      <c r="QQ12" s="26">
        <v>40</v>
      </c>
      <c r="QR12" s="25">
        <v>40.5</v>
      </c>
      <c r="QS12" s="25">
        <v>44</v>
      </c>
      <c r="QT12" s="25">
        <v>40.5</v>
      </c>
      <c r="QU12" s="20">
        <v>40.5</v>
      </c>
      <c r="QV12" s="1">
        <v>42</v>
      </c>
      <c r="QW12" s="1">
        <v>40.5</v>
      </c>
      <c r="QX12" s="1">
        <v>39</v>
      </c>
      <c r="QY12" s="1">
        <v>41</v>
      </c>
      <c r="QZ12" s="1">
        <v>38.5</v>
      </c>
      <c r="RA12" s="1">
        <v>40</v>
      </c>
      <c r="RB12" s="1">
        <v>38.5</v>
      </c>
      <c r="RC12" s="26">
        <v>40</v>
      </c>
      <c r="RD12" s="25">
        <v>42.5</v>
      </c>
      <c r="RE12" s="25">
        <v>42</v>
      </c>
      <c r="RF12" s="25">
        <v>41.5</v>
      </c>
      <c r="RG12" s="1">
        <v>40</v>
      </c>
      <c r="RH12" s="1">
        <v>40</v>
      </c>
      <c r="RI12" s="1">
        <v>39.5</v>
      </c>
      <c r="RJ12" s="1">
        <v>39.5</v>
      </c>
      <c r="RK12" s="1">
        <v>39.5</v>
      </c>
      <c r="RL12" s="1">
        <v>40</v>
      </c>
      <c r="RM12" s="1">
        <v>40.5</v>
      </c>
      <c r="RN12" s="1">
        <v>39.5</v>
      </c>
      <c r="RO12" s="1">
        <v>38.5</v>
      </c>
      <c r="RP12" s="1">
        <v>41.5</v>
      </c>
      <c r="RQ12" s="1">
        <v>40</v>
      </c>
      <c r="RR12" s="1">
        <v>39.5</v>
      </c>
      <c r="RS12" s="25">
        <v>41.5</v>
      </c>
      <c r="RT12" s="25">
        <v>41.5</v>
      </c>
      <c r="RU12" s="25">
        <v>42</v>
      </c>
      <c r="RV12" s="20">
        <v>43.4</v>
      </c>
      <c r="RW12" s="1">
        <v>39.5</v>
      </c>
      <c r="RX12" s="1">
        <v>40.5</v>
      </c>
      <c r="RY12" s="1">
        <v>39.5</v>
      </c>
      <c r="RZ12" s="1">
        <v>39.5</v>
      </c>
      <c r="SA12" s="1">
        <v>39.5</v>
      </c>
      <c r="SB12" s="1">
        <v>39.5</v>
      </c>
      <c r="SC12" s="1">
        <v>39</v>
      </c>
      <c r="SD12" s="1">
        <v>40.5</v>
      </c>
      <c r="SE12" s="1">
        <v>41</v>
      </c>
      <c r="SF12" s="1">
        <v>41</v>
      </c>
      <c r="SG12" s="1">
        <v>41.5</v>
      </c>
      <c r="SH12" s="1">
        <v>40</v>
      </c>
      <c r="SI12" s="25">
        <v>42</v>
      </c>
      <c r="SJ12" s="25">
        <v>42</v>
      </c>
      <c r="SK12" s="25">
        <v>41</v>
      </c>
      <c r="SL12" s="25">
        <v>40.5</v>
      </c>
      <c r="SM12" s="25">
        <v>40.5</v>
      </c>
      <c r="SN12" s="1">
        <v>40</v>
      </c>
      <c r="SO12" s="1">
        <v>41</v>
      </c>
      <c r="SP12" s="1">
        <v>40.5</v>
      </c>
      <c r="SQ12" s="1">
        <v>40</v>
      </c>
      <c r="SR12" s="26">
        <v>40</v>
      </c>
      <c r="SS12" s="25">
        <v>42.5</v>
      </c>
      <c r="ST12" s="25">
        <v>42.5</v>
      </c>
      <c r="SU12" s="25">
        <v>43</v>
      </c>
      <c r="SV12" s="20">
        <v>41.1</v>
      </c>
      <c r="SW12" s="1">
        <v>39</v>
      </c>
      <c r="SX12" s="1">
        <v>42.5</v>
      </c>
      <c r="SY12" s="1">
        <v>39</v>
      </c>
      <c r="SZ12" s="1">
        <v>43</v>
      </c>
      <c r="TA12" s="1">
        <v>40</v>
      </c>
      <c r="TB12" s="25">
        <v>42</v>
      </c>
      <c r="TC12" s="25">
        <v>43</v>
      </c>
      <c r="TD12" s="25">
        <v>42.5</v>
      </c>
      <c r="TE12" s="25">
        <v>42</v>
      </c>
      <c r="TF12" s="1">
        <v>40.5</v>
      </c>
      <c r="TG12" s="1">
        <v>39</v>
      </c>
      <c r="TH12" s="1">
        <v>42.5</v>
      </c>
      <c r="TI12" s="1">
        <v>40</v>
      </c>
      <c r="TJ12" s="1">
        <v>39</v>
      </c>
      <c r="TK12" s="1">
        <v>39</v>
      </c>
      <c r="TL12" s="1">
        <v>39</v>
      </c>
      <c r="TM12" s="1">
        <v>40.5</v>
      </c>
      <c r="TN12" s="1">
        <v>41.5</v>
      </c>
      <c r="TO12" s="1">
        <v>42</v>
      </c>
      <c r="TP12" s="1">
        <v>40.5</v>
      </c>
      <c r="TQ12" s="26">
        <v>41</v>
      </c>
      <c r="TR12" s="26">
        <v>40</v>
      </c>
      <c r="TS12" s="25">
        <v>40.5</v>
      </c>
      <c r="TT12" s="20">
        <v>42.1</v>
      </c>
      <c r="TU12" s="1">
        <v>40</v>
      </c>
      <c r="TV12" s="1">
        <v>41.5</v>
      </c>
      <c r="TW12" s="1">
        <v>40.5</v>
      </c>
      <c r="TX12" s="1">
        <v>39.5</v>
      </c>
      <c r="TY12" s="1">
        <v>40.5</v>
      </c>
      <c r="TZ12" s="1">
        <v>40</v>
      </c>
      <c r="UA12" s="1">
        <v>40.5</v>
      </c>
      <c r="UB12" s="26">
        <v>40</v>
      </c>
      <c r="UC12" s="25">
        <v>41.5</v>
      </c>
      <c r="UD12" s="25">
        <v>41</v>
      </c>
      <c r="UE12" s="25">
        <v>42</v>
      </c>
      <c r="UF12" s="25">
        <v>43</v>
      </c>
      <c r="UG12" s="25">
        <v>43</v>
      </c>
      <c r="UH12" s="1">
        <v>40.5</v>
      </c>
      <c r="UI12" s="1">
        <v>41.5</v>
      </c>
      <c r="UJ12" s="1">
        <v>42.5</v>
      </c>
      <c r="UK12" s="20">
        <v>40.4</v>
      </c>
      <c r="UL12" s="1">
        <v>40</v>
      </c>
      <c r="UM12" s="1">
        <v>42</v>
      </c>
      <c r="UN12" s="1">
        <v>41.5</v>
      </c>
      <c r="UO12" s="26">
        <v>39.5</v>
      </c>
      <c r="UP12" s="25">
        <v>40.5</v>
      </c>
      <c r="UQ12" s="25">
        <v>41.5</v>
      </c>
      <c r="UR12" s="25">
        <v>42</v>
      </c>
      <c r="US12" s="25">
        <v>40.5</v>
      </c>
      <c r="UT12" s="25">
        <v>42.5</v>
      </c>
      <c r="UU12" s="1">
        <v>41.5</v>
      </c>
      <c r="UV12" s="1">
        <v>42</v>
      </c>
      <c r="UW12" s="1">
        <v>40</v>
      </c>
      <c r="UX12" s="1">
        <v>41.5</v>
      </c>
      <c r="UY12" s="1">
        <v>41</v>
      </c>
      <c r="UZ12" s="26">
        <v>39</v>
      </c>
      <c r="VA12" s="25">
        <v>41</v>
      </c>
      <c r="VB12" s="25">
        <v>41</v>
      </c>
      <c r="VC12" s="25">
        <v>41.5</v>
      </c>
      <c r="VD12" s="25">
        <v>42</v>
      </c>
      <c r="VE12" s="25">
        <v>43</v>
      </c>
      <c r="VF12" s="1">
        <v>39</v>
      </c>
      <c r="VG12" s="1">
        <v>38.5</v>
      </c>
      <c r="VH12" s="1">
        <v>40.5</v>
      </c>
      <c r="VI12" s="1">
        <v>41</v>
      </c>
      <c r="VJ12" s="26">
        <v>40</v>
      </c>
      <c r="VK12" s="26">
        <v>40</v>
      </c>
      <c r="VL12" s="26">
        <v>40.5</v>
      </c>
      <c r="VM12" s="26">
        <v>40</v>
      </c>
      <c r="VN12" s="26">
        <v>40</v>
      </c>
      <c r="VO12" s="26">
        <v>40.5</v>
      </c>
      <c r="VP12" s="26">
        <v>40</v>
      </c>
      <c r="VQ12" s="25">
        <v>43</v>
      </c>
      <c r="VR12" s="1">
        <v>40</v>
      </c>
      <c r="VS12" s="1">
        <v>39.5</v>
      </c>
      <c r="VT12" s="1">
        <v>39.5</v>
      </c>
      <c r="VU12" s="1">
        <v>42</v>
      </c>
      <c r="VV12" s="26">
        <v>40.5</v>
      </c>
      <c r="VW12" s="26">
        <v>39.5</v>
      </c>
      <c r="VX12" s="26">
        <v>40</v>
      </c>
      <c r="VY12" s="26">
        <v>40</v>
      </c>
      <c r="VZ12" s="26">
        <v>39.5</v>
      </c>
      <c r="WA12" s="26">
        <v>40</v>
      </c>
      <c r="WB12" s="26">
        <v>40</v>
      </c>
      <c r="WC12" s="25">
        <v>41.5</v>
      </c>
      <c r="WD12" s="25">
        <v>41.5</v>
      </c>
      <c r="WE12" s="25">
        <v>44.5</v>
      </c>
      <c r="WF12" s="20">
        <v>46.3</v>
      </c>
      <c r="WG12" s="1">
        <v>39.5</v>
      </c>
      <c r="WH12" s="1">
        <v>41</v>
      </c>
      <c r="WI12" s="26">
        <v>41</v>
      </c>
      <c r="WJ12" s="25">
        <v>39</v>
      </c>
      <c r="WK12" s="25">
        <v>41</v>
      </c>
      <c r="WL12" s="25">
        <v>42</v>
      </c>
      <c r="WM12" s="1">
        <v>40</v>
      </c>
      <c r="WN12" s="1">
        <v>43</v>
      </c>
      <c r="WO12" s="20">
        <v>47.4</v>
      </c>
      <c r="WP12" s="20">
        <v>42.3</v>
      </c>
      <c r="WQ12" s="1">
        <v>39.5</v>
      </c>
      <c r="WR12" s="1">
        <v>42.5</v>
      </c>
      <c r="WS12" s="1">
        <v>41.5</v>
      </c>
      <c r="WT12" s="25">
        <v>42</v>
      </c>
      <c r="WU12" s="25">
        <v>41.5</v>
      </c>
      <c r="WV12" s="25">
        <v>43</v>
      </c>
      <c r="WW12" s="20">
        <v>47.7</v>
      </c>
      <c r="WX12" s="26">
        <v>39.5</v>
      </c>
      <c r="WY12" s="25">
        <v>40.5</v>
      </c>
      <c r="WZ12" s="21">
        <v>42</v>
      </c>
      <c r="XA12" s="25">
        <v>41.5</v>
      </c>
      <c r="XB12" s="25">
        <v>44</v>
      </c>
      <c r="XC12" s="1">
        <v>39.5</v>
      </c>
      <c r="XD12" s="1">
        <v>40</v>
      </c>
      <c r="XE12" s="1">
        <v>39.5</v>
      </c>
      <c r="XF12" s="1">
        <v>40</v>
      </c>
      <c r="XG12" s="1">
        <v>39.5</v>
      </c>
      <c r="XH12" s="1">
        <v>39</v>
      </c>
      <c r="XI12" s="1">
        <v>40</v>
      </c>
      <c r="XJ12" s="1">
        <v>39</v>
      </c>
      <c r="XK12" s="1">
        <v>39.5</v>
      </c>
      <c r="XL12" s="1">
        <v>39.5</v>
      </c>
      <c r="XM12" s="26">
        <v>40.5</v>
      </c>
      <c r="XN12" s="26">
        <v>40</v>
      </c>
      <c r="XO12" s="25">
        <v>42.5</v>
      </c>
      <c r="XP12" s="25">
        <v>43</v>
      </c>
      <c r="XQ12" s="20">
        <v>46.2</v>
      </c>
      <c r="XR12" s="21">
        <v>38.5</v>
      </c>
      <c r="XS12" s="21">
        <v>43.5</v>
      </c>
      <c r="XT12" s="1">
        <v>40</v>
      </c>
      <c r="XU12" s="1">
        <v>40.5</v>
      </c>
      <c r="XV12" s="26">
        <v>40.5</v>
      </c>
      <c r="XW12" s="20">
        <v>39.799999999999997</v>
      </c>
      <c r="XX12" s="20">
        <v>40.4</v>
      </c>
      <c r="XY12" s="20">
        <v>43.4</v>
      </c>
      <c r="XZ12" s="1">
        <v>43.5</v>
      </c>
      <c r="YA12" s="21">
        <v>39.5</v>
      </c>
      <c r="YB12" s="1">
        <v>41</v>
      </c>
      <c r="YC12" s="25">
        <v>39.5</v>
      </c>
      <c r="YD12" s="25">
        <v>41.5</v>
      </c>
      <c r="YE12" s="25">
        <v>41.5</v>
      </c>
      <c r="YF12" s="20">
        <v>40.299999999999997</v>
      </c>
      <c r="YG12" s="20">
        <v>41.3</v>
      </c>
      <c r="YH12" s="1">
        <v>40.5</v>
      </c>
      <c r="YI12" s="1">
        <v>40.5</v>
      </c>
      <c r="YJ12" s="1">
        <v>40</v>
      </c>
      <c r="YK12" s="1">
        <v>40.5</v>
      </c>
      <c r="YL12" s="26">
        <v>39.5</v>
      </c>
      <c r="YM12" s="26">
        <v>38</v>
      </c>
      <c r="YN12" s="26">
        <v>39.5</v>
      </c>
      <c r="YO12" s="25">
        <v>40</v>
      </c>
      <c r="YP12" s="1">
        <v>41</v>
      </c>
      <c r="YQ12" s="1">
        <v>40</v>
      </c>
      <c r="YR12" s="1">
        <v>39</v>
      </c>
      <c r="YS12" s="1">
        <v>40</v>
      </c>
      <c r="YT12" s="25">
        <v>42.5</v>
      </c>
      <c r="YU12" s="25">
        <v>41</v>
      </c>
      <c r="YV12" s="1">
        <v>40</v>
      </c>
      <c r="YW12" s="1">
        <v>40.5</v>
      </c>
      <c r="YX12" s="1">
        <v>39.5</v>
      </c>
      <c r="YY12" s="1">
        <v>39.5</v>
      </c>
      <c r="YZ12" s="1">
        <v>39.5</v>
      </c>
      <c r="ZA12" s="1">
        <v>39.5</v>
      </c>
      <c r="ZB12" s="1">
        <v>40</v>
      </c>
      <c r="ZC12" s="26">
        <v>38.5</v>
      </c>
      <c r="ZD12" s="1">
        <v>40</v>
      </c>
      <c r="ZE12" s="21">
        <v>40.5</v>
      </c>
      <c r="ZF12" s="1">
        <v>40</v>
      </c>
      <c r="ZG12" s="1">
        <v>40.5</v>
      </c>
      <c r="ZH12" s="1">
        <v>40.5</v>
      </c>
      <c r="ZI12" s="1">
        <v>39.5</v>
      </c>
      <c r="ZJ12" s="1">
        <v>40.5</v>
      </c>
      <c r="ZK12" s="1">
        <v>41.5</v>
      </c>
      <c r="ZL12" s="1">
        <v>39.5</v>
      </c>
      <c r="ZM12" s="26">
        <v>39.5</v>
      </c>
      <c r="ZN12" s="26">
        <v>39.5</v>
      </c>
      <c r="ZO12" s="25">
        <v>39.5</v>
      </c>
      <c r="ZP12" s="25">
        <v>45</v>
      </c>
      <c r="ZQ12" s="1">
        <v>41</v>
      </c>
      <c r="ZR12" s="1">
        <v>39.5</v>
      </c>
      <c r="ZS12" s="1">
        <v>43</v>
      </c>
      <c r="ZT12" s="26">
        <v>39.5</v>
      </c>
      <c r="ZU12" s="25">
        <v>40.5</v>
      </c>
      <c r="ZV12" s="25">
        <v>42.5</v>
      </c>
      <c r="ZW12" s="25">
        <v>43</v>
      </c>
      <c r="ZX12" s="20">
        <v>42.8</v>
      </c>
      <c r="ZY12" s="20">
        <v>42.8</v>
      </c>
      <c r="ZZ12" s="1">
        <v>40</v>
      </c>
      <c r="AAA12" s="1">
        <v>40.5</v>
      </c>
      <c r="AAB12" s="26">
        <v>39</v>
      </c>
      <c r="AAC12" s="25">
        <v>42</v>
      </c>
      <c r="AAD12" s="1">
        <v>40.5</v>
      </c>
      <c r="AAE12" s="1">
        <v>45</v>
      </c>
      <c r="AAF12" s="26">
        <v>38.5</v>
      </c>
      <c r="AAG12" s="25">
        <v>42.5</v>
      </c>
      <c r="AAH12" s="25">
        <v>44</v>
      </c>
      <c r="AAI12" s="20">
        <v>39.799999999999997</v>
      </c>
      <c r="AAJ12" s="21">
        <v>43</v>
      </c>
      <c r="AAK12" s="26">
        <v>38</v>
      </c>
      <c r="AAL12" s="26">
        <v>38</v>
      </c>
      <c r="AAM12" s="26">
        <v>38</v>
      </c>
      <c r="AAN12" s="26">
        <v>38.5</v>
      </c>
      <c r="AAO12" s="25">
        <v>43.5</v>
      </c>
      <c r="AAP12" s="25">
        <v>43</v>
      </c>
      <c r="AAQ12" s="26">
        <v>40.5</v>
      </c>
      <c r="AAR12" s="26">
        <v>40</v>
      </c>
      <c r="AAS12" s="25">
        <v>45</v>
      </c>
      <c r="AAT12" s="25">
        <v>43.5</v>
      </c>
      <c r="AAU12" s="25">
        <v>41</v>
      </c>
      <c r="AAV12" s="25">
        <v>40.5</v>
      </c>
      <c r="AAW12" s="25">
        <v>44.5</v>
      </c>
      <c r="AAX12" s="1">
        <v>40.5</v>
      </c>
      <c r="AAY12" s="20">
        <v>43.6</v>
      </c>
      <c r="AAZ12" s="21">
        <v>41</v>
      </c>
      <c r="ABA12" s="26">
        <v>40.5</v>
      </c>
      <c r="ABB12" s="26">
        <v>39.5</v>
      </c>
      <c r="ABC12" s="25">
        <v>44.5</v>
      </c>
      <c r="ABD12" s="25">
        <v>45</v>
      </c>
      <c r="ABE12" s="25">
        <v>43</v>
      </c>
      <c r="ABF12" s="25">
        <v>45</v>
      </c>
      <c r="ABG12" s="1">
        <v>41</v>
      </c>
      <c r="ABH12" s="1">
        <v>40.5</v>
      </c>
      <c r="ABI12" s="21">
        <v>41.5</v>
      </c>
      <c r="ABJ12" s="1">
        <v>40.5</v>
      </c>
      <c r="ABK12" s="26">
        <v>38</v>
      </c>
      <c r="ABL12" s="26">
        <v>40</v>
      </c>
      <c r="ABM12" s="25">
        <v>41.5</v>
      </c>
      <c r="ABN12" s="1">
        <v>40</v>
      </c>
      <c r="ABO12" s="20">
        <v>40.1</v>
      </c>
      <c r="ABP12" s="20">
        <v>42.2</v>
      </c>
      <c r="ABQ12" s="1">
        <v>41</v>
      </c>
      <c r="ABR12" s="26">
        <v>40</v>
      </c>
      <c r="ABS12" s="26">
        <v>39.5</v>
      </c>
      <c r="ABT12" s="26">
        <v>40.5</v>
      </c>
      <c r="ABU12" s="25">
        <v>40.5</v>
      </c>
      <c r="ABV12" s="25">
        <v>44</v>
      </c>
      <c r="ABW12" s="25">
        <v>44</v>
      </c>
      <c r="ABX12" s="1">
        <v>39</v>
      </c>
      <c r="ABY12" s="21">
        <v>45.5</v>
      </c>
      <c r="ABZ12" s="25">
        <v>44</v>
      </c>
      <c r="ACA12" s="25">
        <v>43</v>
      </c>
      <c r="ACB12" s="1">
        <v>40.5</v>
      </c>
      <c r="ACC12" s="1">
        <v>39.5</v>
      </c>
      <c r="ACD12" s="20">
        <v>40.700000000000003</v>
      </c>
      <c r="ACE12" s="20">
        <v>42</v>
      </c>
      <c r="ACF12" s="25">
        <v>44.5</v>
      </c>
      <c r="ACG12" s="25">
        <v>44</v>
      </c>
      <c r="ACH12" s="20">
        <v>47.1</v>
      </c>
      <c r="ACI12" s="1">
        <v>40.5</v>
      </c>
      <c r="ACJ12" s="1">
        <v>39.5</v>
      </c>
      <c r="ACK12" s="1">
        <v>39</v>
      </c>
      <c r="ACL12" s="21">
        <v>45.5</v>
      </c>
      <c r="ACM12" s="21">
        <v>42</v>
      </c>
      <c r="ACN12" s="21">
        <v>41</v>
      </c>
      <c r="ACO12" s="1">
        <v>42</v>
      </c>
      <c r="ACP12" s="21">
        <v>39.5</v>
      </c>
      <c r="ACQ12" s="1">
        <v>39.5</v>
      </c>
      <c r="ACR12" s="21">
        <v>39.5</v>
      </c>
      <c r="ACS12" s="21">
        <v>39</v>
      </c>
      <c r="ACT12" s="1">
        <v>41</v>
      </c>
      <c r="ACU12" s="25">
        <v>42</v>
      </c>
      <c r="ACV12" s="21">
        <v>40.5</v>
      </c>
      <c r="ACW12" s="1">
        <v>41</v>
      </c>
      <c r="ACX12" s="1">
        <v>41</v>
      </c>
      <c r="ACY12" s="1">
        <v>40</v>
      </c>
      <c r="ACZ12" s="1">
        <v>40.5</v>
      </c>
      <c r="ADA12" s="1">
        <v>41.5</v>
      </c>
      <c r="ADB12" s="1">
        <v>41</v>
      </c>
      <c r="ADC12" s="20">
        <v>40.6</v>
      </c>
      <c r="ADD12" s="1">
        <v>41</v>
      </c>
      <c r="ADE12" s="1">
        <v>41</v>
      </c>
      <c r="ADF12" s="1">
        <v>41.5</v>
      </c>
      <c r="ADG12" s="1">
        <v>41</v>
      </c>
      <c r="ADH12" s="1">
        <v>40.5</v>
      </c>
      <c r="ADI12" s="1">
        <v>40</v>
      </c>
      <c r="ADJ12" s="1">
        <v>41</v>
      </c>
      <c r="ADK12" s="25">
        <v>45</v>
      </c>
      <c r="ADL12" s="20">
        <v>38.799999999999997</v>
      </c>
      <c r="ADM12" s="1">
        <v>43.5</v>
      </c>
      <c r="ADN12" s="1">
        <v>43.5</v>
      </c>
      <c r="ADO12" s="21">
        <v>40</v>
      </c>
      <c r="ADP12" s="21">
        <v>40</v>
      </c>
      <c r="ADQ12" s="21">
        <v>44.5</v>
      </c>
      <c r="ADR12" s="25">
        <v>44.5</v>
      </c>
      <c r="ADS12" s="25">
        <v>43.5</v>
      </c>
      <c r="ADT12" s="20">
        <v>41</v>
      </c>
      <c r="ADU12" s="21">
        <v>39</v>
      </c>
      <c r="ADV12" s="21">
        <v>41.5</v>
      </c>
      <c r="ADW12" s="1">
        <v>41</v>
      </c>
      <c r="ADX12" s="25">
        <v>46</v>
      </c>
      <c r="ADY12" s="21">
        <v>42</v>
      </c>
      <c r="ADZ12" s="21">
        <v>41</v>
      </c>
      <c r="AEA12" s="21">
        <v>41.5</v>
      </c>
      <c r="AEB12" s="21">
        <v>42</v>
      </c>
      <c r="AEC12" s="1">
        <v>40.5</v>
      </c>
      <c r="AED12" s="1">
        <v>41</v>
      </c>
      <c r="AEE12" s="1">
        <v>42</v>
      </c>
      <c r="AEF12" s="20">
        <v>40.9</v>
      </c>
      <c r="AEG12" s="1">
        <v>41.5</v>
      </c>
      <c r="AEH12" s="1">
        <v>41</v>
      </c>
      <c r="AEI12" s="25">
        <v>44</v>
      </c>
      <c r="AEJ12" s="1">
        <v>40</v>
      </c>
      <c r="AEK12" s="1">
        <v>40.5</v>
      </c>
      <c r="AEL12" s="20">
        <v>40.700000000000003</v>
      </c>
      <c r="AEM12" s="21">
        <v>41</v>
      </c>
      <c r="AEN12" s="21">
        <v>40</v>
      </c>
      <c r="AEO12" s="21">
        <v>44</v>
      </c>
      <c r="AEP12" s="21">
        <v>42</v>
      </c>
      <c r="AEQ12" s="20">
        <v>39.299999999999997</v>
      </c>
      <c r="AER12" s="1">
        <v>39.5</v>
      </c>
      <c r="AES12" s="1">
        <v>40</v>
      </c>
      <c r="AET12" s="20">
        <v>40.799999999999997</v>
      </c>
      <c r="AEU12" s="20">
        <v>42.4</v>
      </c>
      <c r="AEV12" s="1">
        <v>41</v>
      </c>
      <c r="AEW12" s="1">
        <v>41.5</v>
      </c>
      <c r="AEX12" s="1">
        <v>43.5</v>
      </c>
      <c r="AEY12" s="1">
        <v>40.5</v>
      </c>
      <c r="AEZ12" s="25">
        <v>45</v>
      </c>
      <c r="AFA12" s="25">
        <v>45</v>
      </c>
      <c r="AFB12" s="1">
        <v>40</v>
      </c>
      <c r="AFC12" s="1">
        <v>40</v>
      </c>
      <c r="AFD12" s="20">
        <v>41.3</v>
      </c>
      <c r="AFE12" s="25">
        <v>45.5</v>
      </c>
      <c r="AFF12" s="20">
        <v>41.5</v>
      </c>
      <c r="AFG12" s="1">
        <v>41.5</v>
      </c>
      <c r="AFH12" s="1">
        <v>41.5</v>
      </c>
      <c r="AFI12" s="20">
        <v>42.4</v>
      </c>
      <c r="AFJ12" s="1">
        <v>41.5</v>
      </c>
      <c r="AFK12" s="1">
        <v>41.5</v>
      </c>
      <c r="AFL12" s="1">
        <v>40.5</v>
      </c>
      <c r="AFM12" s="21">
        <v>41</v>
      </c>
      <c r="AFN12" s="21">
        <v>43.5</v>
      </c>
      <c r="AFO12" s="1">
        <v>41</v>
      </c>
      <c r="AFP12" s="1">
        <v>41</v>
      </c>
      <c r="AFQ12" s="1">
        <v>41.5</v>
      </c>
      <c r="AFR12" s="1">
        <v>39.5</v>
      </c>
      <c r="AFS12" s="1">
        <v>40</v>
      </c>
      <c r="AFT12" s="1">
        <v>41</v>
      </c>
      <c r="AFU12" s="1">
        <v>41.5</v>
      </c>
      <c r="AFV12" s="25">
        <v>45.5</v>
      </c>
      <c r="AFW12" s="20">
        <v>44.3</v>
      </c>
      <c r="AFX12" s="1">
        <v>41.5</v>
      </c>
      <c r="AFY12" s="1">
        <v>41.5</v>
      </c>
      <c r="AFZ12" s="22">
        <v>39.5</v>
      </c>
      <c r="AGA12" s="26">
        <v>45</v>
      </c>
      <c r="AGB12" s="1">
        <v>41.5</v>
      </c>
      <c r="AGC12" s="1">
        <v>42.5</v>
      </c>
      <c r="AGD12" s="1">
        <v>44</v>
      </c>
      <c r="AGE12" s="1">
        <v>40.5</v>
      </c>
      <c r="AGF12" s="20">
        <v>41.4</v>
      </c>
      <c r="AGG12" s="20">
        <v>40.6</v>
      </c>
      <c r="AGH12" s="21">
        <v>41.5</v>
      </c>
      <c r="AGI12" s="1">
        <v>41</v>
      </c>
      <c r="AGJ12" s="26">
        <v>40</v>
      </c>
      <c r="AGK12" s="1">
        <v>42</v>
      </c>
      <c r="AGL12" s="1">
        <v>42.5</v>
      </c>
      <c r="AGM12" s="20">
        <v>41.7</v>
      </c>
      <c r="AGN12" s="26">
        <v>43.5</v>
      </c>
      <c r="AGO12" s="21">
        <v>44</v>
      </c>
      <c r="AGP12" s="25">
        <v>45.5</v>
      </c>
      <c r="AGQ12" s="1">
        <v>40.5</v>
      </c>
      <c r="AGR12" s="26">
        <v>39.5</v>
      </c>
      <c r="AGS12" s="1">
        <v>40</v>
      </c>
      <c r="AGT12" s="20">
        <v>40.1</v>
      </c>
      <c r="AGU12" s="26">
        <v>42.5</v>
      </c>
      <c r="AGV12" s="26">
        <v>44</v>
      </c>
      <c r="AGW12" s="1">
        <v>40</v>
      </c>
      <c r="AGX12" s="26">
        <v>39</v>
      </c>
      <c r="AGY12" s="26">
        <v>40</v>
      </c>
      <c r="AGZ12" s="26">
        <v>40</v>
      </c>
      <c r="AHA12" s="25">
        <v>45</v>
      </c>
      <c r="AHB12" s="20">
        <v>42.6</v>
      </c>
      <c r="AHC12" s="26">
        <v>40</v>
      </c>
      <c r="AHD12" s="26">
        <v>40</v>
      </c>
      <c r="AHE12" s="1">
        <v>39</v>
      </c>
      <c r="AHF12" s="1">
        <v>41</v>
      </c>
      <c r="AHG12" s="20">
        <v>41.6</v>
      </c>
      <c r="AHH12" s="20">
        <v>40.1</v>
      </c>
      <c r="AHI12" s="26">
        <v>40</v>
      </c>
      <c r="AHJ12" s="26">
        <v>39.5</v>
      </c>
      <c r="AHK12" s="26">
        <v>41</v>
      </c>
      <c r="AHL12" s="1">
        <v>41.5</v>
      </c>
      <c r="AHM12" s="25">
        <v>42</v>
      </c>
      <c r="AHN12" s="25">
        <v>41</v>
      </c>
      <c r="AHO12" s="25">
        <v>41.5</v>
      </c>
      <c r="AHP12" s="25">
        <v>41.5</v>
      </c>
      <c r="AHQ12" s="25">
        <v>41.5</v>
      </c>
      <c r="AHR12" s="20">
        <v>40.799999999999997</v>
      </c>
      <c r="AHS12" s="20">
        <v>41.1</v>
      </c>
      <c r="AHT12" s="20">
        <v>40.700000000000003</v>
      </c>
      <c r="AHU12" s="26">
        <v>41.5</v>
      </c>
      <c r="AHV12" s="1">
        <v>42</v>
      </c>
      <c r="AHW12" s="1">
        <v>41</v>
      </c>
      <c r="AHX12" s="1">
        <v>42.5</v>
      </c>
      <c r="AHY12" s="1">
        <v>41</v>
      </c>
      <c r="AHZ12" s="1">
        <v>41.5</v>
      </c>
      <c r="AIA12" s="26">
        <v>38.5</v>
      </c>
      <c r="AIB12" s="1">
        <v>41</v>
      </c>
      <c r="AIC12" s="1">
        <v>40</v>
      </c>
      <c r="AID12" s="26">
        <v>40.5</v>
      </c>
      <c r="AIE12" s="26">
        <v>40.5</v>
      </c>
      <c r="AIF12" s="21">
        <v>42.5</v>
      </c>
      <c r="AIG12" s="1">
        <v>41</v>
      </c>
      <c r="AIH12" s="1">
        <v>39.5</v>
      </c>
      <c r="AII12" s="1">
        <v>41</v>
      </c>
      <c r="AIJ12" s="20">
        <v>41.7</v>
      </c>
      <c r="AIK12" s="20">
        <v>40.299999999999997</v>
      </c>
      <c r="AIL12" s="26">
        <v>41.5</v>
      </c>
      <c r="AIM12" s="1">
        <v>45</v>
      </c>
      <c r="AIN12" s="1">
        <v>42</v>
      </c>
      <c r="AIO12" s="1">
        <v>40.5</v>
      </c>
      <c r="AIP12" s="20">
        <v>44.9</v>
      </c>
      <c r="AIQ12" s="20">
        <v>41.4</v>
      </c>
      <c r="AIR12" s="26">
        <v>40</v>
      </c>
      <c r="AIS12" s="1">
        <v>41.5</v>
      </c>
      <c r="AIT12" s="20">
        <v>40.6</v>
      </c>
      <c r="AIU12" s="20">
        <v>41.3</v>
      </c>
      <c r="AIV12" s="20">
        <v>40.5</v>
      </c>
      <c r="AIW12" s="20">
        <v>39.4</v>
      </c>
      <c r="AIX12" s="26">
        <v>39</v>
      </c>
      <c r="AIY12" s="26">
        <v>40.5</v>
      </c>
      <c r="AIZ12" s="22">
        <v>39.5</v>
      </c>
      <c r="AJA12" s="1">
        <v>41</v>
      </c>
      <c r="AJB12" s="1">
        <v>42.5</v>
      </c>
      <c r="AJC12" s="1">
        <v>41.5</v>
      </c>
      <c r="AJD12" s="1">
        <v>40.5</v>
      </c>
      <c r="AJE12" s="1">
        <v>40.5</v>
      </c>
      <c r="AJF12" s="1">
        <v>40</v>
      </c>
      <c r="AJG12" s="1">
        <v>40.5</v>
      </c>
      <c r="AJH12" s="26">
        <v>40.5</v>
      </c>
      <c r="AJI12" s="26">
        <v>39.5</v>
      </c>
      <c r="AJJ12" s="1">
        <v>40.5</v>
      </c>
      <c r="AJK12" s="21">
        <v>45</v>
      </c>
      <c r="AJL12" s="25">
        <v>44</v>
      </c>
      <c r="AJM12" s="1">
        <v>41.5</v>
      </c>
      <c r="AJN12" s="1">
        <v>40</v>
      </c>
      <c r="AJO12" s="20">
        <v>47.5</v>
      </c>
      <c r="AJP12" s="20">
        <v>40</v>
      </c>
      <c r="AJQ12" s="26">
        <v>40</v>
      </c>
      <c r="AJR12" s="26">
        <v>45</v>
      </c>
      <c r="AJS12" s="26">
        <v>43</v>
      </c>
      <c r="AJT12" s="20">
        <v>39.1</v>
      </c>
      <c r="AJU12" s="26">
        <v>39.5</v>
      </c>
      <c r="AJV12" s="26">
        <v>40</v>
      </c>
      <c r="AJW12" s="1">
        <v>41</v>
      </c>
      <c r="AJX12" s="1">
        <v>42</v>
      </c>
      <c r="AJY12" s="1">
        <v>41.5</v>
      </c>
      <c r="AJZ12" s="1">
        <v>40.5</v>
      </c>
      <c r="AKA12" s="21">
        <v>41.5</v>
      </c>
      <c r="AKB12" s="20">
        <v>41.5</v>
      </c>
      <c r="AKC12" s="1">
        <v>42</v>
      </c>
      <c r="AKD12" s="25">
        <v>44</v>
      </c>
      <c r="AKE12" s="1">
        <v>41.5</v>
      </c>
      <c r="AKF12" s="1">
        <v>42.5</v>
      </c>
      <c r="AKG12" s="20">
        <v>39.6</v>
      </c>
      <c r="AKH12" s="20">
        <v>39.6</v>
      </c>
      <c r="AKI12" s="1">
        <v>39</v>
      </c>
      <c r="AKJ12" s="1">
        <v>42</v>
      </c>
      <c r="AKK12" s="1">
        <v>40</v>
      </c>
      <c r="AKL12" s="1">
        <v>41.5</v>
      </c>
      <c r="AKM12" s="25">
        <v>46.5</v>
      </c>
      <c r="AKN12" s="25">
        <v>47</v>
      </c>
      <c r="AKO12" s="20">
        <v>40.4</v>
      </c>
      <c r="AKP12" s="26">
        <v>46</v>
      </c>
      <c r="AKQ12" s="26">
        <v>40.5</v>
      </c>
      <c r="AKR12" s="26">
        <v>39.5</v>
      </c>
      <c r="AKS12" s="26">
        <v>39</v>
      </c>
      <c r="AKT12" s="1">
        <v>38.5</v>
      </c>
      <c r="AKU12" s="1">
        <v>41</v>
      </c>
      <c r="AKV12" s="1">
        <v>40.5</v>
      </c>
      <c r="AKW12" s="20">
        <v>39.6</v>
      </c>
      <c r="AKX12" s="26">
        <v>41.5</v>
      </c>
      <c r="AKY12" s="26">
        <v>41</v>
      </c>
      <c r="AKZ12" s="26">
        <v>41</v>
      </c>
      <c r="ALA12" s="1">
        <v>40</v>
      </c>
      <c r="ALB12" s="1">
        <v>41</v>
      </c>
      <c r="ALC12" s="20">
        <v>41.3</v>
      </c>
      <c r="ALD12" s="26">
        <v>39.5</v>
      </c>
      <c r="ALE12" s="26">
        <v>40.5</v>
      </c>
      <c r="ALF12" s="26">
        <v>41.5</v>
      </c>
      <c r="ALG12" s="26">
        <v>41.5</v>
      </c>
      <c r="ALH12" s="26">
        <v>41</v>
      </c>
      <c r="ALI12" s="25">
        <v>45.5</v>
      </c>
      <c r="ALJ12" s="25">
        <v>44</v>
      </c>
      <c r="ALK12" s="20">
        <v>40.4</v>
      </c>
      <c r="ALL12" s="26">
        <v>39</v>
      </c>
      <c r="ALM12" s="21">
        <v>41</v>
      </c>
      <c r="ALN12" s="1">
        <v>40.5</v>
      </c>
      <c r="ALO12" s="20">
        <v>41.2</v>
      </c>
      <c r="ALP12" s="26">
        <v>40</v>
      </c>
      <c r="ALQ12" s="26">
        <v>39.5</v>
      </c>
      <c r="ALR12" s="26">
        <v>40</v>
      </c>
      <c r="ALS12" s="1">
        <v>41</v>
      </c>
      <c r="ALT12" s="21">
        <v>43.5</v>
      </c>
      <c r="ALU12" s="1">
        <v>40.5</v>
      </c>
      <c r="ALV12" s="1">
        <v>40</v>
      </c>
      <c r="ALW12" s="1">
        <v>40.5</v>
      </c>
      <c r="ALX12" s="1">
        <v>40.5</v>
      </c>
      <c r="ALY12" s="20">
        <v>39.4</v>
      </c>
      <c r="ALZ12" s="26">
        <v>41.5</v>
      </c>
      <c r="AMA12" s="26">
        <v>40</v>
      </c>
      <c r="AMB12" s="1">
        <v>42</v>
      </c>
      <c r="AMC12" s="1">
        <v>42</v>
      </c>
      <c r="AMD12" s="1">
        <v>39.5</v>
      </c>
      <c r="AME12" s="26">
        <v>40</v>
      </c>
      <c r="AMF12" s="26">
        <v>41</v>
      </c>
      <c r="AMG12" s="26">
        <v>40.5</v>
      </c>
      <c r="AMH12" s="1">
        <v>41.5</v>
      </c>
      <c r="AMI12" s="1">
        <v>41.5</v>
      </c>
      <c r="AMJ12" s="1">
        <v>42</v>
      </c>
      <c r="AMK12" s="25">
        <v>45.5</v>
      </c>
      <c r="AML12" s="1">
        <v>41</v>
      </c>
      <c r="AMM12" s="1">
        <v>43</v>
      </c>
      <c r="AMN12" s="1">
        <v>44</v>
      </c>
      <c r="AMO12" s="1">
        <v>40.5</v>
      </c>
      <c r="AMP12" s="20">
        <v>40.700000000000003</v>
      </c>
      <c r="AMQ12" s="26">
        <v>40</v>
      </c>
      <c r="AMR12" s="26">
        <v>40</v>
      </c>
      <c r="AMS12" s="26">
        <v>40.5</v>
      </c>
      <c r="AMT12" s="26">
        <v>41</v>
      </c>
      <c r="AMU12" s="1">
        <v>40.5</v>
      </c>
      <c r="AMV12" s="1">
        <v>40</v>
      </c>
      <c r="AMW12" s="20">
        <v>46.1</v>
      </c>
      <c r="AMX12" s="26">
        <v>41</v>
      </c>
      <c r="AMY12" s="26">
        <v>40</v>
      </c>
      <c r="AMZ12" s="26">
        <v>40.5</v>
      </c>
      <c r="ANA12" s="26">
        <v>41.5</v>
      </c>
      <c r="ANB12" s="1">
        <v>41.5</v>
      </c>
      <c r="ANC12" s="20">
        <v>39.9</v>
      </c>
      <c r="AND12" s="26">
        <v>40.5</v>
      </c>
      <c r="ANE12" s="1">
        <v>39.5</v>
      </c>
      <c r="ANF12" s="26">
        <v>43</v>
      </c>
      <c r="ANG12" s="26">
        <v>41.5</v>
      </c>
      <c r="ANH12" s="26">
        <v>41</v>
      </c>
      <c r="ANI12" s="21">
        <v>49.5</v>
      </c>
      <c r="ANJ12" s="1">
        <v>41.5</v>
      </c>
      <c r="ANK12" s="26">
        <v>41</v>
      </c>
      <c r="ANL12" s="1">
        <v>40</v>
      </c>
      <c r="ANM12" s="20">
        <v>41.6</v>
      </c>
      <c r="ANN12" s="20">
        <v>42.9</v>
      </c>
      <c r="ANO12" s="26">
        <v>42.5</v>
      </c>
      <c r="ANP12" s="26">
        <v>39</v>
      </c>
      <c r="ANQ12" s="26">
        <v>41</v>
      </c>
      <c r="ANR12" s="26">
        <v>41.5</v>
      </c>
      <c r="ANS12" s="1">
        <v>40</v>
      </c>
      <c r="ANT12" s="1">
        <v>39.5</v>
      </c>
      <c r="ANU12" s="20">
        <v>40.9</v>
      </c>
      <c r="ANV12" s="20">
        <v>40.6</v>
      </c>
      <c r="ANW12" s="26">
        <v>40.5</v>
      </c>
      <c r="ANX12" s="26">
        <v>40.5</v>
      </c>
      <c r="ANY12" s="26">
        <v>41</v>
      </c>
      <c r="ANZ12" s="26">
        <v>39.5</v>
      </c>
      <c r="AOA12" s="26">
        <v>40</v>
      </c>
      <c r="AOB12" s="26">
        <v>40</v>
      </c>
      <c r="AOC12" s="26">
        <v>40</v>
      </c>
      <c r="AOD12" s="1">
        <v>40</v>
      </c>
      <c r="AOE12" s="1">
        <v>42.5</v>
      </c>
      <c r="AOF12" s="1">
        <v>43.5</v>
      </c>
      <c r="AOG12" s="20">
        <v>42.3</v>
      </c>
      <c r="AOH12" s="20">
        <v>42</v>
      </c>
      <c r="AOI12" s="20">
        <v>39.4</v>
      </c>
      <c r="AOJ12" s="26">
        <v>42</v>
      </c>
      <c r="AOK12" s="26">
        <v>41.5</v>
      </c>
      <c r="AOL12" s="22">
        <v>39.5</v>
      </c>
      <c r="AOM12" s="1">
        <v>39</v>
      </c>
      <c r="AON12" s="1">
        <v>39</v>
      </c>
      <c r="AOO12" s="1">
        <v>41</v>
      </c>
      <c r="AOP12" s="1">
        <v>40.5</v>
      </c>
      <c r="AOQ12" s="1">
        <v>40.5</v>
      </c>
      <c r="AOR12" s="1">
        <v>39.5</v>
      </c>
      <c r="AOS12" s="26">
        <v>39.5</v>
      </c>
      <c r="AOT12" s="22">
        <v>40.5</v>
      </c>
      <c r="AOU12" s="26">
        <v>40</v>
      </c>
      <c r="AOV12" s="22">
        <v>39.5</v>
      </c>
      <c r="AOW12" s="1">
        <v>41.5</v>
      </c>
      <c r="AOX12" s="1">
        <v>41.5</v>
      </c>
      <c r="AOY12" s="1">
        <v>40</v>
      </c>
      <c r="AOZ12" s="1">
        <v>42</v>
      </c>
      <c r="APA12" s="1">
        <v>45</v>
      </c>
      <c r="APB12" s="1">
        <v>41</v>
      </c>
      <c r="APC12" s="20">
        <v>47.2</v>
      </c>
      <c r="APD12" s="20">
        <v>39.799999999999997</v>
      </c>
      <c r="APE12" s="20">
        <v>42.9</v>
      </c>
      <c r="APF12" s="26">
        <v>46</v>
      </c>
      <c r="APG12" s="26">
        <v>40</v>
      </c>
      <c r="APH12" s="26">
        <v>39.5</v>
      </c>
      <c r="API12" s="1">
        <v>41.5</v>
      </c>
      <c r="APJ12" s="20">
        <v>40.700000000000003</v>
      </c>
      <c r="APK12" s="20">
        <v>41.1</v>
      </c>
      <c r="APL12" s="26">
        <v>41.5</v>
      </c>
      <c r="APM12" s="26">
        <v>40</v>
      </c>
      <c r="APN12" s="26">
        <v>41</v>
      </c>
      <c r="APO12" s="1">
        <v>41</v>
      </c>
      <c r="APP12" s="1">
        <v>41.5</v>
      </c>
      <c r="APQ12" s="1">
        <v>41</v>
      </c>
      <c r="APR12" s="1">
        <v>41.5</v>
      </c>
      <c r="APS12" s="1">
        <v>40</v>
      </c>
      <c r="APT12" s="20">
        <v>41.1</v>
      </c>
      <c r="APU12" s="26">
        <v>41</v>
      </c>
      <c r="APV12" s="26">
        <v>42</v>
      </c>
      <c r="APW12" s="26">
        <v>46</v>
      </c>
      <c r="APX12" s="26">
        <v>43</v>
      </c>
      <c r="APY12" s="26">
        <v>39.5</v>
      </c>
      <c r="APZ12" s="26">
        <v>41</v>
      </c>
      <c r="AQA12" s="26">
        <v>40.5</v>
      </c>
      <c r="AQB12" s="1">
        <v>42</v>
      </c>
      <c r="AQC12" s="1">
        <v>41.5</v>
      </c>
      <c r="AQD12" s="1">
        <v>39.5</v>
      </c>
      <c r="AQE12" s="20">
        <v>47.9</v>
      </c>
      <c r="AQF12" s="26">
        <v>39.5</v>
      </c>
      <c r="AQG12" s="26">
        <v>41.5</v>
      </c>
      <c r="AQH12" s="26">
        <v>40.5</v>
      </c>
      <c r="AQI12" s="21">
        <v>44.5</v>
      </c>
      <c r="AQJ12" s="1">
        <v>41</v>
      </c>
      <c r="AQK12" s="25">
        <v>41</v>
      </c>
      <c r="AQL12" s="26">
        <v>40.5</v>
      </c>
      <c r="AQM12" s="26">
        <v>39.5</v>
      </c>
      <c r="AQN12" s="1">
        <v>40.5</v>
      </c>
      <c r="AQO12" s="1">
        <v>41.5</v>
      </c>
      <c r="AQP12" s="1">
        <v>41</v>
      </c>
      <c r="AQQ12" s="21">
        <v>43.5</v>
      </c>
      <c r="AQR12" s="1">
        <v>41</v>
      </c>
      <c r="AQS12" s="1">
        <v>43</v>
      </c>
      <c r="AQT12" s="1">
        <v>41</v>
      </c>
      <c r="AQU12" s="20">
        <v>41.4</v>
      </c>
      <c r="AQV12" s="26">
        <v>42.5</v>
      </c>
      <c r="AQW12" s="26">
        <v>40</v>
      </c>
      <c r="AQX12" s="1">
        <v>41</v>
      </c>
      <c r="AQY12" s="21">
        <v>42.5</v>
      </c>
      <c r="AQZ12" s="21">
        <v>42.5</v>
      </c>
      <c r="ARA12" s="1">
        <v>41</v>
      </c>
      <c r="ARB12" s="20">
        <v>47.6</v>
      </c>
      <c r="ARC12" s="20">
        <v>42.2</v>
      </c>
      <c r="ARD12" s="26">
        <v>41</v>
      </c>
      <c r="ARE12" s="26">
        <v>40.5</v>
      </c>
      <c r="ARF12" s="26">
        <v>40</v>
      </c>
      <c r="ARG12" s="1">
        <v>39</v>
      </c>
      <c r="ARH12" s="21">
        <v>45</v>
      </c>
      <c r="ARI12" s="21">
        <v>44</v>
      </c>
      <c r="ARJ12" s="1">
        <v>40.5</v>
      </c>
      <c r="ARK12" s="20">
        <v>41.9</v>
      </c>
      <c r="ARL12" s="26">
        <v>40</v>
      </c>
      <c r="ARM12" s="26">
        <v>39.5</v>
      </c>
      <c r="ARN12" s="1">
        <v>42.5</v>
      </c>
      <c r="ARO12" s="1">
        <v>42.5</v>
      </c>
      <c r="ARP12" s="26">
        <v>45.5</v>
      </c>
      <c r="ARQ12" s="26">
        <v>41.5</v>
      </c>
      <c r="ARR12" s="1">
        <v>45.5</v>
      </c>
      <c r="ARS12" s="1">
        <v>45.5</v>
      </c>
      <c r="ART12" s="1">
        <v>40.5</v>
      </c>
      <c r="ARU12" s="21">
        <v>45.5</v>
      </c>
      <c r="ARV12" s="20">
        <v>46.3</v>
      </c>
      <c r="ARW12" s="20">
        <v>41.2</v>
      </c>
      <c r="ARX12" s="20">
        <v>39.700000000000003</v>
      </c>
      <c r="ARY12" s="26">
        <v>40.5</v>
      </c>
      <c r="ARZ12" s="26">
        <v>40</v>
      </c>
      <c r="ASA12" s="1">
        <v>41.5</v>
      </c>
      <c r="ASB12" s="1">
        <v>43</v>
      </c>
      <c r="ASC12" s="1">
        <v>39.5</v>
      </c>
      <c r="ASD12" s="1">
        <v>40</v>
      </c>
      <c r="ASE12" s="1">
        <v>40</v>
      </c>
      <c r="ASF12" s="1">
        <v>42.5</v>
      </c>
      <c r="ASG12" s="21">
        <v>43.5</v>
      </c>
      <c r="ASH12" s="1">
        <v>39</v>
      </c>
      <c r="ASI12" s="1">
        <v>42</v>
      </c>
      <c r="ASJ12" s="20">
        <v>42.9</v>
      </c>
      <c r="ASK12" s="20">
        <v>41.6</v>
      </c>
      <c r="ASL12" s="20">
        <v>41.2</v>
      </c>
      <c r="ASM12" s="22">
        <v>43.5</v>
      </c>
      <c r="ASN12" s="26">
        <v>40</v>
      </c>
      <c r="ASO12" s="26">
        <v>41.5</v>
      </c>
      <c r="ASP12" s="26">
        <v>40</v>
      </c>
      <c r="ASQ12" s="26">
        <v>40</v>
      </c>
      <c r="ASR12" s="1">
        <v>41.5</v>
      </c>
      <c r="ASS12" s="22">
        <v>42.5</v>
      </c>
      <c r="AST12" s="26">
        <v>40.5</v>
      </c>
      <c r="ASU12" s="26">
        <v>41.5</v>
      </c>
      <c r="ASV12" s="22">
        <v>39.5</v>
      </c>
      <c r="ASW12" s="26">
        <v>40</v>
      </c>
      <c r="ASX12" s="26">
        <v>40</v>
      </c>
      <c r="ASY12" s="1">
        <v>41.5</v>
      </c>
      <c r="ASZ12" s="1">
        <v>40.5</v>
      </c>
      <c r="ATA12" s="20">
        <v>41.2</v>
      </c>
      <c r="ATB12" s="26">
        <v>42.5</v>
      </c>
      <c r="ATC12" s="1">
        <v>40.5</v>
      </c>
      <c r="ATD12" s="1">
        <v>39</v>
      </c>
      <c r="ATE12" s="1">
        <v>39</v>
      </c>
      <c r="ATF12" s="1">
        <v>42.5</v>
      </c>
      <c r="ATG12" s="21">
        <v>43</v>
      </c>
      <c r="ATH12" s="20">
        <v>40.4</v>
      </c>
      <c r="ATI12" s="26">
        <v>40.5</v>
      </c>
      <c r="ATJ12" s="22">
        <v>40.5</v>
      </c>
      <c r="ATK12" s="25">
        <v>42.5</v>
      </c>
      <c r="ATL12" s="25">
        <v>42</v>
      </c>
      <c r="ATM12" s="26">
        <v>40</v>
      </c>
      <c r="ATN12" s="26">
        <v>39</v>
      </c>
      <c r="ATO12" s="26">
        <v>40</v>
      </c>
      <c r="ATP12" s="25">
        <v>41.5</v>
      </c>
      <c r="ATQ12" s="1">
        <v>42.5</v>
      </c>
      <c r="ATR12" s="1">
        <v>42</v>
      </c>
      <c r="ATS12" s="20">
        <v>40.200000000000003</v>
      </c>
      <c r="ATT12" s="20">
        <v>40.299999999999997</v>
      </c>
      <c r="ATU12" s="26">
        <v>40.5</v>
      </c>
      <c r="ATV12" s="26">
        <v>40.5</v>
      </c>
      <c r="ATW12" s="26">
        <v>40</v>
      </c>
      <c r="ATX12" s="26">
        <v>40.5</v>
      </c>
      <c r="ATY12" s="1">
        <v>41</v>
      </c>
      <c r="ATZ12" s="1">
        <v>40.5</v>
      </c>
      <c r="AUA12" s="20">
        <v>40.4</v>
      </c>
      <c r="AUB12" s="20">
        <v>41</v>
      </c>
      <c r="AUC12" s="20">
        <v>40.799999999999997</v>
      </c>
      <c r="AUD12" s="26">
        <v>41</v>
      </c>
      <c r="AUE12" s="26">
        <v>40.5</v>
      </c>
      <c r="AUF12" s="26">
        <v>41</v>
      </c>
      <c r="AUG12" s="20">
        <v>40.200000000000003</v>
      </c>
      <c r="AUH12" s="26">
        <v>40</v>
      </c>
      <c r="AUI12" s="26">
        <v>40</v>
      </c>
      <c r="AUJ12" s="22">
        <v>41.5</v>
      </c>
      <c r="AUK12" s="1">
        <v>41</v>
      </c>
      <c r="AUL12" s="21">
        <v>43.5</v>
      </c>
      <c r="AUM12" s="1">
        <v>39.5</v>
      </c>
      <c r="AUN12" s="20">
        <v>40.299999999999997</v>
      </c>
      <c r="AUO12" s="26">
        <v>40.5</v>
      </c>
      <c r="AUP12" s="1">
        <v>41.5</v>
      </c>
      <c r="AUQ12" s="1">
        <v>41.5</v>
      </c>
      <c r="AUR12" s="20">
        <v>40</v>
      </c>
      <c r="AUS12" s="20">
        <v>40.299999999999997</v>
      </c>
      <c r="AUT12" s="26">
        <v>40</v>
      </c>
      <c r="AUU12" s="26">
        <v>38.5</v>
      </c>
      <c r="AUV12" s="26">
        <v>40.5</v>
      </c>
      <c r="AUW12" s="25">
        <v>41</v>
      </c>
      <c r="AUX12" s="26">
        <v>44.5</v>
      </c>
      <c r="AUY12" s="26">
        <v>42</v>
      </c>
      <c r="AUZ12" s="26">
        <v>40</v>
      </c>
      <c r="AVA12" s="1">
        <v>43</v>
      </c>
      <c r="AVB12" s="1">
        <v>42</v>
      </c>
      <c r="AVC12" s="25">
        <v>41</v>
      </c>
      <c r="AVD12" s="20">
        <v>41.6</v>
      </c>
      <c r="AVE12" s="22">
        <v>40.5</v>
      </c>
      <c r="AVF12" s="26">
        <v>40</v>
      </c>
      <c r="AVG12" s="1">
        <v>43</v>
      </c>
      <c r="AVH12" s="21">
        <v>45.5</v>
      </c>
      <c r="AVI12" s="1">
        <v>42.5</v>
      </c>
      <c r="AVJ12" s="20">
        <v>44.4</v>
      </c>
      <c r="AVK12" s="26">
        <v>41.5</v>
      </c>
      <c r="AVL12" s="26">
        <v>40</v>
      </c>
      <c r="AVM12" s="1">
        <v>40</v>
      </c>
      <c r="AVN12" s="20">
        <v>41.2</v>
      </c>
      <c r="AVO12" s="22">
        <v>41.5</v>
      </c>
      <c r="AVP12" s="26">
        <v>40</v>
      </c>
      <c r="AVQ12" s="1">
        <v>40</v>
      </c>
      <c r="AVR12" s="1">
        <v>42.5</v>
      </c>
      <c r="AVS12" s="1">
        <v>42.5</v>
      </c>
      <c r="AVT12" s="1">
        <v>44</v>
      </c>
      <c r="AVU12" s="26">
        <v>44</v>
      </c>
      <c r="AVV12" s="26">
        <v>43.5</v>
      </c>
      <c r="AVW12" s="22">
        <v>41.5</v>
      </c>
      <c r="AVX12" s="26">
        <v>41</v>
      </c>
      <c r="AVY12" s="26">
        <v>41</v>
      </c>
      <c r="AVZ12" s="22">
        <v>41.5</v>
      </c>
      <c r="AWA12" s="1">
        <v>41.5</v>
      </c>
      <c r="AWB12" s="26">
        <v>41</v>
      </c>
      <c r="AWC12" s="26">
        <v>40</v>
      </c>
      <c r="AWD12" s="26">
        <v>40</v>
      </c>
      <c r="AWE12" s="26">
        <v>39.5</v>
      </c>
      <c r="AWF12" s="1">
        <v>41</v>
      </c>
      <c r="AWG12" s="1">
        <v>42</v>
      </c>
      <c r="AWH12" s="20">
        <v>40.299999999999997</v>
      </c>
      <c r="AWI12" s="26">
        <v>40.5</v>
      </c>
      <c r="AWJ12" s="26">
        <v>40</v>
      </c>
      <c r="AWK12" s="26">
        <v>45.5</v>
      </c>
      <c r="AWL12" s="26">
        <v>41</v>
      </c>
      <c r="AWM12" s="26">
        <v>39.5</v>
      </c>
      <c r="AWN12" s="26">
        <v>42</v>
      </c>
      <c r="AWO12" s="26">
        <v>42</v>
      </c>
      <c r="AWP12" s="26">
        <v>40.5</v>
      </c>
      <c r="AWQ12" s="26">
        <v>41.5</v>
      </c>
      <c r="AWR12" s="22">
        <v>44.5</v>
      </c>
      <c r="AWS12" s="1">
        <v>41.5</v>
      </c>
      <c r="AWT12" s="1">
        <v>39</v>
      </c>
      <c r="AWU12" s="20">
        <v>47.1</v>
      </c>
      <c r="AWV12" s="20">
        <v>41.2</v>
      </c>
      <c r="AWW12" s="26">
        <v>41.5</v>
      </c>
      <c r="AWX12" s="1">
        <v>41</v>
      </c>
      <c r="AWY12" s="1">
        <v>42.5</v>
      </c>
      <c r="AWZ12" s="1">
        <v>41.5</v>
      </c>
      <c r="AXA12" s="1">
        <v>40</v>
      </c>
      <c r="AXB12" s="20">
        <v>41.9</v>
      </c>
      <c r="AXC12" s="22">
        <v>46.5</v>
      </c>
      <c r="AXD12" s="26">
        <v>41</v>
      </c>
      <c r="AXE12" s="1">
        <v>40</v>
      </c>
      <c r="AXF12" s="26">
        <v>39.5</v>
      </c>
      <c r="AXG12" s="1">
        <v>40</v>
      </c>
      <c r="AXH12" s="26">
        <v>40</v>
      </c>
      <c r="AXI12" s="26">
        <v>45.5</v>
      </c>
      <c r="AXJ12" s="26">
        <v>41</v>
      </c>
      <c r="AXK12" s="1">
        <v>38.5</v>
      </c>
      <c r="AXL12" s="1">
        <v>40</v>
      </c>
      <c r="AXM12" s="26">
        <v>44.5</v>
      </c>
      <c r="AXN12" s="26">
        <v>41</v>
      </c>
      <c r="AXO12" s="26">
        <v>42</v>
      </c>
      <c r="AXP12" s="26">
        <v>41.5</v>
      </c>
      <c r="AXQ12" s="26">
        <v>42</v>
      </c>
      <c r="AXR12" s="26">
        <v>41.5</v>
      </c>
      <c r="AXS12" s="1">
        <v>39</v>
      </c>
      <c r="AXT12" s="1">
        <v>41</v>
      </c>
      <c r="AXU12" s="1">
        <v>42</v>
      </c>
      <c r="AXV12" s="20">
        <v>43</v>
      </c>
      <c r="AXW12" s="20">
        <v>41.6</v>
      </c>
      <c r="AXX12" s="26">
        <v>45</v>
      </c>
      <c r="AXY12" s="26">
        <v>41</v>
      </c>
      <c r="AXZ12" s="26">
        <v>44</v>
      </c>
      <c r="AYA12" s="1">
        <v>40</v>
      </c>
      <c r="AYB12" s="1">
        <v>39</v>
      </c>
      <c r="AYC12" s="1">
        <v>40.5</v>
      </c>
      <c r="AYD12" s="1">
        <v>39</v>
      </c>
      <c r="AYE12" s="26">
        <v>43</v>
      </c>
      <c r="AYF12" s="26">
        <v>40</v>
      </c>
      <c r="AYG12" s="26">
        <v>41</v>
      </c>
      <c r="AYH12" s="22">
        <v>40.5</v>
      </c>
      <c r="AYI12" s="26">
        <v>39.5</v>
      </c>
      <c r="AYJ12" s="26">
        <v>39.5</v>
      </c>
      <c r="AYK12" s="22">
        <v>40.5</v>
      </c>
      <c r="AYL12" s="22">
        <v>41.5</v>
      </c>
      <c r="AYM12" s="26">
        <v>42</v>
      </c>
      <c r="AYN12" s="26">
        <v>41</v>
      </c>
      <c r="AYO12" s="26">
        <v>41</v>
      </c>
      <c r="AYP12" s="26">
        <v>41.5</v>
      </c>
      <c r="AYQ12" s="1">
        <v>40.5</v>
      </c>
      <c r="AYR12" s="1">
        <v>40</v>
      </c>
      <c r="AYS12" s="1">
        <v>41.5</v>
      </c>
      <c r="AYT12" s="26">
        <v>40</v>
      </c>
      <c r="AYU12" s="26">
        <v>47.5</v>
      </c>
      <c r="AYV12" s="26">
        <v>42</v>
      </c>
      <c r="AYW12" s="26">
        <v>40</v>
      </c>
      <c r="AYX12" s="26">
        <v>38.5</v>
      </c>
      <c r="AYY12" s="26">
        <v>38.5</v>
      </c>
      <c r="AYZ12" s="1">
        <v>39</v>
      </c>
      <c r="AZA12" s="1">
        <v>42</v>
      </c>
      <c r="AZB12" s="1">
        <v>41.5</v>
      </c>
      <c r="AZC12" s="1">
        <v>43</v>
      </c>
      <c r="AZD12" s="20">
        <v>46.8</v>
      </c>
      <c r="AZE12" s="26">
        <v>41.5</v>
      </c>
      <c r="AZF12" s="26">
        <v>41</v>
      </c>
      <c r="AZG12" s="26">
        <v>41</v>
      </c>
      <c r="AZH12" s="22">
        <v>41.5</v>
      </c>
      <c r="AZI12" s="21">
        <v>44</v>
      </c>
      <c r="AZJ12" s="1">
        <v>40.5</v>
      </c>
      <c r="AZK12" s="26">
        <v>41</v>
      </c>
      <c r="AZL12" s="26">
        <v>42</v>
      </c>
      <c r="AZM12" s="26">
        <v>40</v>
      </c>
      <c r="AZN12" s="26">
        <v>40</v>
      </c>
      <c r="AZO12" s="1">
        <v>43.5</v>
      </c>
      <c r="AZP12" s="20">
        <v>41.9</v>
      </c>
      <c r="AZQ12" s="1">
        <v>39.5</v>
      </c>
      <c r="AZR12" s="1">
        <v>45</v>
      </c>
      <c r="AZS12" s="26">
        <v>40.5</v>
      </c>
      <c r="AZT12" s="26">
        <v>40</v>
      </c>
      <c r="AZU12" s="26">
        <v>41</v>
      </c>
      <c r="AZV12" s="1">
        <v>39.5</v>
      </c>
      <c r="AZW12" s="1">
        <v>44</v>
      </c>
      <c r="AZX12" s="1">
        <v>39.5</v>
      </c>
      <c r="AZY12" s="1">
        <v>39.5</v>
      </c>
      <c r="AZZ12" s="20">
        <v>41.6</v>
      </c>
      <c r="BAA12" s="26">
        <v>41.5</v>
      </c>
      <c r="BAB12" s="26">
        <v>40.5</v>
      </c>
      <c r="BAC12" s="26">
        <v>41.5</v>
      </c>
      <c r="BAD12" s="1">
        <v>39.5</v>
      </c>
      <c r="BAE12" s="1">
        <v>40</v>
      </c>
      <c r="BAF12" s="26">
        <v>48</v>
      </c>
      <c r="BAG12" s="26">
        <v>42.5</v>
      </c>
      <c r="BAH12" s="26">
        <v>43</v>
      </c>
      <c r="BAI12" s="26">
        <v>40.5</v>
      </c>
      <c r="BAJ12" s="26">
        <v>41</v>
      </c>
      <c r="BAK12" s="26">
        <v>41</v>
      </c>
      <c r="BAL12" s="22">
        <v>42.5</v>
      </c>
      <c r="BAM12" s="1">
        <v>39</v>
      </c>
      <c r="BAN12" s="21">
        <v>48.5</v>
      </c>
      <c r="BAO12" s="26">
        <v>41.5</v>
      </c>
      <c r="BAP12" s="22">
        <v>42.5</v>
      </c>
      <c r="BAQ12" s="26">
        <v>40.5</v>
      </c>
      <c r="BAR12" s="26">
        <v>40.5</v>
      </c>
      <c r="BAS12" s="26">
        <v>39.5</v>
      </c>
      <c r="BAT12" s="26">
        <v>39.5</v>
      </c>
      <c r="BAU12" s="26">
        <v>41</v>
      </c>
      <c r="BAV12" s="1">
        <v>39</v>
      </c>
      <c r="BAW12" s="26">
        <v>40.5</v>
      </c>
      <c r="BAX12" s="1">
        <v>42</v>
      </c>
      <c r="BAY12" s="21">
        <v>44.5</v>
      </c>
      <c r="BAZ12" s="26">
        <v>41</v>
      </c>
      <c r="BBA12" s="26">
        <v>39</v>
      </c>
      <c r="BBB12" s="26">
        <v>41</v>
      </c>
      <c r="BBC12" s="1">
        <v>40</v>
      </c>
      <c r="BBD12" s="26">
        <v>40</v>
      </c>
      <c r="BBE12" s="26">
        <v>40.5</v>
      </c>
      <c r="BBF12" s="26">
        <v>41</v>
      </c>
      <c r="BBG12" s="22">
        <v>41.5</v>
      </c>
      <c r="BBH12" s="26">
        <v>46</v>
      </c>
      <c r="BBI12" s="26">
        <v>41</v>
      </c>
      <c r="BBJ12" s="26">
        <v>40</v>
      </c>
      <c r="BBK12" s="22">
        <v>39.5</v>
      </c>
      <c r="BBL12" s="26">
        <v>40.5</v>
      </c>
      <c r="BBM12" s="26">
        <v>40.5</v>
      </c>
      <c r="BBN12" s="26">
        <v>41.5</v>
      </c>
      <c r="BBO12" s="26">
        <v>41.5</v>
      </c>
      <c r="BBP12" s="22">
        <v>41.5</v>
      </c>
      <c r="BBQ12" s="26">
        <v>44</v>
      </c>
      <c r="BBR12" s="26">
        <v>42</v>
      </c>
      <c r="BBS12" s="26">
        <v>41</v>
      </c>
      <c r="BBT12" s="26">
        <v>41</v>
      </c>
      <c r="BBU12" s="26">
        <v>41</v>
      </c>
      <c r="BBV12" s="26">
        <v>41.5</v>
      </c>
      <c r="BBW12" s="26">
        <v>41.5</v>
      </c>
      <c r="BBX12" s="26">
        <v>40</v>
      </c>
      <c r="BBY12" s="22">
        <v>41.5</v>
      </c>
      <c r="BBZ12" s="1">
        <v>39.5</v>
      </c>
      <c r="BCA12" s="21">
        <v>44.5</v>
      </c>
      <c r="BCB12" s="26">
        <v>41.5</v>
      </c>
      <c r="BCC12" s="26">
        <v>41.5</v>
      </c>
      <c r="BCD12" s="26">
        <v>41.5</v>
      </c>
      <c r="BCE12" s="26">
        <v>41.5</v>
      </c>
      <c r="BCF12" s="26">
        <v>46</v>
      </c>
      <c r="BCG12" s="26">
        <v>40</v>
      </c>
      <c r="BCH12" s="21">
        <v>48.5</v>
      </c>
      <c r="BCI12" s="20">
        <v>42</v>
      </c>
      <c r="BCJ12" s="26">
        <v>40.5</v>
      </c>
      <c r="BCK12" s="20">
        <v>40.4</v>
      </c>
      <c r="BCL12" s="26">
        <v>42.5</v>
      </c>
      <c r="BCM12" s="26">
        <v>42</v>
      </c>
      <c r="BCN12" s="26">
        <v>40</v>
      </c>
      <c r="BCO12" s="22">
        <v>40.5</v>
      </c>
      <c r="BCP12" s="21">
        <v>46</v>
      </c>
      <c r="BCQ12" s="20">
        <v>40.299999999999997</v>
      </c>
      <c r="BCR12" s="26">
        <v>40</v>
      </c>
      <c r="BCS12" s="26">
        <v>41</v>
      </c>
      <c r="BCT12" s="26">
        <v>46</v>
      </c>
      <c r="BCU12" s="26">
        <v>40</v>
      </c>
      <c r="BCV12" s="26">
        <v>41.5</v>
      </c>
      <c r="BCW12" s="26">
        <v>42</v>
      </c>
      <c r="BCX12" s="1">
        <v>42.5</v>
      </c>
      <c r="BCY12" s="26">
        <v>41</v>
      </c>
      <c r="BCZ12" s="26">
        <v>40.5</v>
      </c>
      <c r="BDA12" s="26">
        <v>41</v>
      </c>
      <c r="BDB12" s="26">
        <v>41</v>
      </c>
      <c r="BDC12" s="20">
        <v>43.7</v>
      </c>
      <c r="BDD12" s="21">
        <v>45</v>
      </c>
      <c r="BDE12" s="20">
        <v>43.3</v>
      </c>
      <c r="BDF12" s="20">
        <v>43.2</v>
      </c>
      <c r="BDG12" s="21">
        <v>48</v>
      </c>
      <c r="BDH12" s="25">
        <v>42.5</v>
      </c>
      <c r="BDI12" s="25">
        <v>43.5</v>
      </c>
      <c r="BDJ12" s="20">
        <v>45.8</v>
      </c>
      <c r="BDK12" s="25">
        <v>44</v>
      </c>
      <c r="BDL12" s="25">
        <v>42.5</v>
      </c>
      <c r="BDM12" s="26">
        <v>46</v>
      </c>
      <c r="BDN12" s="25">
        <v>42.5</v>
      </c>
      <c r="BDO12" s="26">
        <v>41</v>
      </c>
      <c r="BDP12" s="26">
        <v>45.5</v>
      </c>
      <c r="BDQ12" s="26">
        <v>45.5</v>
      </c>
      <c r="BDR12" s="26">
        <v>47</v>
      </c>
      <c r="BDS12" s="26">
        <v>42.5</v>
      </c>
      <c r="BDT12" s="26">
        <v>41.5</v>
      </c>
      <c r="BDU12" s="26">
        <v>42</v>
      </c>
      <c r="BDV12" s="26">
        <v>42</v>
      </c>
      <c r="BDW12" s="1">
        <v>45</v>
      </c>
      <c r="BDX12" s="20">
        <v>42.5</v>
      </c>
      <c r="BDY12" s="26">
        <v>48</v>
      </c>
      <c r="BDZ12" s="22">
        <v>42.5</v>
      </c>
      <c r="BEA12" s="26">
        <v>42</v>
      </c>
      <c r="BEB12" s="26">
        <v>42</v>
      </c>
      <c r="BEC12" s="26">
        <v>47.5</v>
      </c>
      <c r="BED12" s="26">
        <v>48</v>
      </c>
      <c r="BEE12" s="26">
        <v>48</v>
      </c>
      <c r="BEF12" s="26">
        <v>49</v>
      </c>
      <c r="BEG12" s="26">
        <v>47.5</v>
      </c>
    </row>
    <row r="13" spans="1:1489" x14ac:dyDescent="0.25">
      <c r="A13" s="3" t="s">
        <v>20</v>
      </c>
      <c r="B13" s="20">
        <v>781.8</v>
      </c>
      <c r="C13" s="20">
        <v>782</v>
      </c>
      <c r="D13" s="20">
        <v>783.1</v>
      </c>
      <c r="E13" s="1">
        <v>784.8</v>
      </c>
      <c r="F13" s="1">
        <v>785.3</v>
      </c>
      <c r="G13" s="1">
        <v>786.3</v>
      </c>
      <c r="H13" s="1">
        <v>786.69999999999993</v>
      </c>
      <c r="I13" s="20">
        <v>786.8</v>
      </c>
      <c r="J13" s="26">
        <v>787.1</v>
      </c>
      <c r="K13" s="20">
        <v>787.1</v>
      </c>
      <c r="L13" s="20">
        <v>787.1</v>
      </c>
      <c r="M13" s="26">
        <v>787.3</v>
      </c>
      <c r="N13" s="26">
        <v>787.3</v>
      </c>
      <c r="O13" s="20">
        <v>787.3</v>
      </c>
      <c r="P13" s="26">
        <v>787.4</v>
      </c>
      <c r="Q13" s="25">
        <v>787.5</v>
      </c>
      <c r="R13" s="26">
        <v>787.6</v>
      </c>
      <c r="S13" s="25">
        <v>787.6</v>
      </c>
      <c r="T13" s="25">
        <v>787.6</v>
      </c>
      <c r="U13" s="25">
        <v>787.6</v>
      </c>
      <c r="V13" s="26">
        <v>787.7</v>
      </c>
      <c r="W13" s="26">
        <v>787.8</v>
      </c>
      <c r="X13" s="26">
        <v>788</v>
      </c>
      <c r="Y13" s="25">
        <v>788.1</v>
      </c>
      <c r="Z13" s="20">
        <v>788.3</v>
      </c>
      <c r="AA13" s="26">
        <v>788.6</v>
      </c>
      <c r="AB13" s="1">
        <v>788.6</v>
      </c>
      <c r="AC13" s="25">
        <v>788.6</v>
      </c>
      <c r="AD13" s="25">
        <v>788.6</v>
      </c>
      <c r="AE13" s="20">
        <v>788.7</v>
      </c>
      <c r="AF13" s="25">
        <v>788.9</v>
      </c>
      <c r="AG13" s="26">
        <v>789</v>
      </c>
      <c r="AH13" s="20">
        <v>789</v>
      </c>
      <c r="AI13" s="1">
        <v>789</v>
      </c>
      <c r="AJ13" s="1">
        <v>789</v>
      </c>
      <c r="AK13" s="25">
        <v>789.1</v>
      </c>
      <c r="AL13" s="25">
        <v>789.1</v>
      </c>
      <c r="AM13" s="25">
        <v>789.2</v>
      </c>
      <c r="AN13" s="25">
        <v>789.2</v>
      </c>
      <c r="AO13" s="25">
        <v>789.2</v>
      </c>
      <c r="AP13" s="20">
        <v>789.2</v>
      </c>
      <c r="AQ13" s="26">
        <v>789.3</v>
      </c>
      <c r="AR13" s="26">
        <v>789.3</v>
      </c>
      <c r="AS13" s="25">
        <v>789.3</v>
      </c>
      <c r="AT13" s="20">
        <v>789.3</v>
      </c>
      <c r="AU13" s="26">
        <v>789.4</v>
      </c>
      <c r="AV13" s="26">
        <v>789.4</v>
      </c>
      <c r="AW13" s="20">
        <v>789.4</v>
      </c>
      <c r="AX13" s="20">
        <v>789.4</v>
      </c>
      <c r="AY13" s="1">
        <v>789.5</v>
      </c>
      <c r="AZ13" s="1">
        <v>789.5</v>
      </c>
      <c r="BA13" s="1">
        <v>789.5</v>
      </c>
      <c r="BB13" s="1">
        <v>789.5</v>
      </c>
      <c r="BC13" s="1">
        <v>789.5</v>
      </c>
      <c r="BD13" s="1">
        <v>789.5</v>
      </c>
      <c r="BE13" s="25">
        <v>789.5</v>
      </c>
      <c r="BF13" s="25">
        <v>789.5</v>
      </c>
      <c r="BG13" s="25">
        <v>789.5</v>
      </c>
      <c r="BH13" s="20">
        <v>789.5</v>
      </c>
      <c r="BI13" s="1">
        <v>789.6</v>
      </c>
      <c r="BJ13" s="25">
        <v>789.6</v>
      </c>
      <c r="BK13" s="25">
        <v>789.6</v>
      </c>
      <c r="BL13" s="25">
        <v>789.6</v>
      </c>
      <c r="BM13" s="25">
        <v>789.6</v>
      </c>
      <c r="BN13" s="1">
        <v>789.7</v>
      </c>
      <c r="BO13" s="1">
        <v>789.7</v>
      </c>
      <c r="BP13" s="1">
        <v>789.8</v>
      </c>
      <c r="BQ13" s="26">
        <v>789.8</v>
      </c>
      <c r="BR13" s="26">
        <v>789.8</v>
      </c>
      <c r="BS13" s="25">
        <v>789.8</v>
      </c>
      <c r="BT13" s="25">
        <v>789.8</v>
      </c>
      <c r="BU13" s="25">
        <v>789.8</v>
      </c>
      <c r="BV13" s="1">
        <v>789.8</v>
      </c>
      <c r="BW13" s="1">
        <v>789.9</v>
      </c>
      <c r="BX13" s="1">
        <v>789.9</v>
      </c>
      <c r="BY13" s="1">
        <v>789.9</v>
      </c>
      <c r="BZ13" s="25">
        <v>789.9</v>
      </c>
      <c r="CA13" s="25">
        <v>789.9</v>
      </c>
      <c r="CB13" s="25">
        <v>789.9</v>
      </c>
      <c r="CC13" s="25">
        <v>789.9</v>
      </c>
      <c r="CD13" s="25">
        <v>789.9</v>
      </c>
      <c r="CE13" s="1">
        <v>790</v>
      </c>
      <c r="CF13" s="1">
        <v>790</v>
      </c>
      <c r="CG13" s="1">
        <v>790</v>
      </c>
      <c r="CH13" s="1">
        <v>790</v>
      </c>
      <c r="CI13" s="1">
        <v>790</v>
      </c>
      <c r="CJ13" s="1">
        <v>790</v>
      </c>
      <c r="CK13" s="1">
        <v>790</v>
      </c>
      <c r="CL13" s="1">
        <v>790</v>
      </c>
      <c r="CM13" s="1">
        <v>790</v>
      </c>
      <c r="CN13" s="1">
        <v>790</v>
      </c>
      <c r="CO13" s="1">
        <v>790</v>
      </c>
      <c r="CP13" s="25">
        <v>790</v>
      </c>
      <c r="CQ13" s="25">
        <v>790</v>
      </c>
      <c r="CR13" s="1">
        <v>790.1</v>
      </c>
      <c r="CS13" s="1">
        <v>790.1</v>
      </c>
      <c r="CT13" s="1">
        <v>790.1</v>
      </c>
      <c r="CU13" s="1">
        <v>790.1</v>
      </c>
      <c r="CV13" s="1">
        <v>790.1</v>
      </c>
      <c r="CW13" s="1">
        <v>790.1</v>
      </c>
      <c r="CX13" s="1">
        <v>790.1</v>
      </c>
      <c r="CY13" s="1">
        <v>790.1</v>
      </c>
      <c r="CZ13" s="26">
        <v>790.1</v>
      </c>
      <c r="DA13" s="1">
        <v>790.1</v>
      </c>
      <c r="DB13" s="1">
        <v>790.2</v>
      </c>
      <c r="DC13" s="1">
        <v>790.2</v>
      </c>
      <c r="DD13" s="26">
        <v>790.2</v>
      </c>
      <c r="DE13" s="25">
        <v>790.2</v>
      </c>
      <c r="DF13" s="25">
        <v>790.2</v>
      </c>
      <c r="DG13" s="25">
        <v>790.2</v>
      </c>
      <c r="DH13" s="20">
        <v>790.2</v>
      </c>
      <c r="DI13" s="1">
        <v>790.3</v>
      </c>
      <c r="DJ13" s="26">
        <v>790.3</v>
      </c>
      <c r="DK13" s="26">
        <v>790.3</v>
      </c>
      <c r="DL13" s="25">
        <v>790.3</v>
      </c>
      <c r="DM13" s="25">
        <v>790.3</v>
      </c>
      <c r="DN13" s="1">
        <v>790.4</v>
      </c>
      <c r="DO13" s="1">
        <v>790.4</v>
      </c>
      <c r="DP13" s="1">
        <v>790.4</v>
      </c>
      <c r="DQ13" s="1">
        <v>790.4</v>
      </c>
      <c r="DR13" s="1">
        <v>790.4</v>
      </c>
      <c r="DS13" s="1">
        <v>790.4</v>
      </c>
      <c r="DT13" s="1">
        <v>790.4</v>
      </c>
      <c r="DU13" s="1">
        <v>790.4</v>
      </c>
      <c r="DV13" s="26">
        <v>790.4</v>
      </c>
      <c r="DW13" s="26">
        <v>790.4</v>
      </c>
      <c r="DX13" s="26">
        <v>790.4</v>
      </c>
      <c r="DY13" s="1">
        <v>790.5</v>
      </c>
      <c r="DZ13" s="1">
        <v>790.5</v>
      </c>
      <c r="EA13" s="1">
        <v>790.5</v>
      </c>
      <c r="EB13" s="1">
        <v>790.5</v>
      </c>
      <c r="EC13" s="26">
        <v>790.5</v>
      </c>
      <c r="ED13" s="26">
        <v>790.5</v>
      </c>
      <c r="EE13" s="25">
        <v>790.5</v>
      </c>
      <c r="EF13" s="25">
        <v>790.5</v>
      </c>
      <c r="EG13" s="1">
        <v>790.6</v>
      </c>
      <c r="EH13" s="1">
        <v>790.6</v>
      </c>
      <c r="EI13" s="1">
        <v>790.6</v>
      </c>
      <c r="EJ13" s="25">
        <v>790.6</v>
      </c>
      <c r="EK13" s="1">
        <v>790.6</v>
      </c>
      <c r="EL13" s="25">
        <v>790.6</v>
      </c>
      <c r="EM13" s="25">
        <v>790.6</v>
      </c>
      <c r="EN13" s="1">
        <v>790.69999999999993</v>
      </c>
      <c r="EO13" s="1">
        <v>790.7</v>
      </c>
      <c r="EP13" s="1">
        <v>790.7</v>
      </c>
      <c r="EQ13" s="1">
        <v>790.7</v>
      </c>
      <c r="ER13" s="1">
        <v>790.7</v>
      </c>
      <c r="ES13" s="25">
        <v>790.7</v>
      </c>
      <c r="ET13" s="1">
        <v>790.8</v>
      </c>
      <c r="EU13" s="1">
        <v>790.8</v>
      </c>
      <c r="EV13" s="1">
        <v>790.8</v>
      </c>
      <c r="EW13" s="1">
        <v>790.8</v>
      </c>
      <c r="EX13" s="1">
        <v>790.8</v>
      </c>
      <c r="EY13" s="1">
        <v>790.8</v>
      </c>
      <c r="EZ13" s="26">
        <v>790.8</v>
      </c>
      <c r="FA13" s="25">
        <v>790.8</v>
      </c>
      <c r="FB13" s="20">
        <v>790.8</v>
      </c>
      <c r="FC13" s="20">
        <v>790.8</v>
      </c>
      <c r="FD13" s="1">
        <v>790.9</v>
      </c>
      <c r="FE13" s="1">
        <v>790.9</v>
      </c>
      <c r="FF13" s="1">
        <v>790.9</v>
      </c>
      <c r="FG13" s="1">
        <v>790.9</v>
      </c>
      <c r="FH13" s="1">
        <v>790.9</v>
      </c>
      <c r="FI13" s="1">
        <v>791</v>
      </c>
      <c r="FJ13" s="26">
        <v>791.1</v>
      </c>
      <c r="FK13" s="20">
        <v>791.1</v>
      </c>
      <c r="FL13" s="1">
        <v>791.2</v>
      </c>
      <c r="FM13" s="26">
        <v>791.2</v>
      </c>
      <c r="FN13" s="25">
        <v>791.2</v>
      </c>
      <c r="FO13" s="1">
        <v>791.2</v>
      </c>
      <c r="FP13" s="20">
        <v>791.2</v>
      </c>
      <c r="FQ13" s="20">
        <v>791.2</v>
      </c>
      <c r="FR13" s="1">
        <v>791.3</v>
      </c>
      <c r="FS13" s="20">
        <v>791.3</v>
      </c>
      <c r="FT13" s="20">
        <v>791.3</v>
      </c>
      <c r="FU13" s="1">
        <v>791.4</v>
      </c>
      <c r="FV13" s="1">
        <v>791.6</v>
      </c>
      <c r="FW13" s="1">
        <v>791.6</v>
      </c>
      <c r="FX13" s="20">
        <v>791.6</v>
      </c>
      <c r="FY13" s="20">
        <v>791.6</v>
      </c>
      <c r="FZ13" s="20">
        <v>791.6</v>
      </c>
      <c r="GA13" s="1">
        <v>791.6</v>
      </c>
      <c r="GB13" s="1">
        <v>791.7</v>
      </c>
      <c r="GC13" s="1">
        <v>791.7</v>
      </c>
      <c r="GD13" s="1">
        <v>791.7</v>
      </c>
      <c r="GE13" s="1">
        <v>791.7</v>
      </c>
      <c r="GF13" s="1">
        <v>791.7</v>
      </c>
      <c r="GG13" s="1">
        <v>791.7</v>
      </c>
      <c r="GH13" s="1">
        <v>791.8</v>
      </c>
      <c r="GI13" s="1">
        <v>791.8</v>
      </c>
      <c r="GJ13" s="1">
        <v>791.8</v>
      </c>
      <c r="GK13" s="1">
        <v>791.8</v>
      </c>
      <c r="GL13" s="1">
        <v>791.8</v>
      </c>
      <c r="GM13" s="1">
        <v>791.8</v>
      </c>
      <c r="GN13" s="1">
        <v>791.8</v>
      </c>
      <c r="GO13" s="1">
        <v>791.8</v>
      </c>
      <c r="GP13" s="1">
        <v>791.8</v>
      </c>
      <c r="GQ13" s="1">
        <v>791.8</v>
      </c>
      <c r="GR13" s="1">
        <v>791.8</v>
      </c>
      <c r="GS13" s="25">
        <v>791.8</v>
      </c>
      <c r="GT13" s="25">
        <v>791.8</v>
      </c>
      <c r="GU13" s="1">
        <v>791.9</v>
      </c>
      <c r="GV13" s="1">
        <v>791.9</v>
      </c>
      <c r="GW13" s="1">
        <v>791.9</v>
      </c>
      <c r="GX13" s="25">
        <v>791.9</v>
      </c>
      <c r="GY13" s="25">
        <v>791.9</v>
      </c>
      <c r="GZ13" s="25">
        <v>791.9</v>
      </c>
      <c r="HA13" s="25">
        <v>791.9</v>
      </c>
      <c r="HB13" s="20">
        <v>791.9</v>
      </c>
      <c r="HC13" s="25">
        <v>792</v>
      </c>
      <c r="HD13" s="25">
        <v>792</v>
      </c>
      <c r="HE13" s="20">
        <v>792</v>
      </c>
      <c r="HF13" s="20">
        <v>792</v>
      </c>
      <c r="HG13" s="25">
        <v>792.1</v>
      </c>
      <c r="HH13" s="25">
        <v>792.1</v>
      </c>
      <c r="HI13" s="1">
        <v>792.2</v>
      </c>
      <c r="HJ13" s="1">
        <v>792.2</v>
      </c>
      <c r="HK13" s="1">
        <v>792.2</v>
      </c>
      <c r="HL13" s="1">
        <v>792.2</v>
      </c>
      <c r="HM13" s="26">
        <v>792.2</v>
      </c>
      <c r="HN13" s="1">
        <v>792.2</v>
      </c>
      <c r="HO13" s="1">
        <v>792.2</v>
      </c>
      <c r="HP13" s="25">
        <v>792.2</v>
      </c>
      <c r="HQ13" s="25">
        <v>792.2</v>
      </c>
      <c r="HR13" s="25">
        <v>792.2</v>
      </c>
      <c r="HS13" s="1">
        <v>792.2</v>
      </c>
      <c r="HT13" s="1">
        <v>792.3</v>
      </c>
      <c r="HU13" s="1">
        <v>792.3</v>
      </c>
      <c r="HV13" s="1">
        <v>792.3</v>
      </c>
      <c r="HW13" s="1">
        <v>792.3</v>
      </c>
      <c r="HX13" s="1">
        <v>792.3</v>
      </c>
      <c r="HY13" s="1">
        <v>792.3</v>
      </c>
      <c r="HZ13" s="1">
        <v>792.3</v>
      </c>
      <c r="IA13" s="20">
        <v>792.3</v>
      </c>
      <c r="IB13" s="20">
        <v>792.3</v>
      </c>
      <c r="IC13" s="1">
        <v>792.4</v>
      </c>
      <c r="ID13" s="1">
        <v>792.4</v>
      </c>
      <c r="IE13" s="1">
        <v>792.4</v>
      </c>
      <c r="IF13" s="1">
        <v>792.4</v>
      </c>
      <c r="IG13" s="1">
        <v>792.4</v>
      </c>
      <c r="IH13" s="1">
        <v>792.4</v>
      </c>
      <c r="II13" s="1">
        <v>792.4</v>
      </c>
      <c r="IJ13" s="25">
        <v>792.4</v>
      </c>
      <c r="IK13" s="25">
        <v>792.4</v>
      </c>
      <c r="IL13" s="25">
        <v>792.4</v>
      </c>
      <c r="IM13" s="1">
        <v>792.5</v>
      </c>
      <c r="IN13" s="1">
        <v>792.5</v>
      </c>
      <c r="IO13" s="1">
        <v>792.5</v>
      </c>
      <c r="IP13" s="1">
        <v>792.5</v>
      </c>
      <c r="IQ13" s="1">
        <v>792.5</v>
      </c>
      <c r="IR13" s="1">
        <v>792.5</v>
      </c>
      <c r="IS13" s="1">
        <v>792.5</v>
      </c>
      <c r="IT13" s="1">
        <v>792.5</v>
      </c>
      <c r="IU13" s="1">
        <v>792.5</v>
      </c>
      <c r="IV13" s="1">
        <v>792.5</v>
      </c>
      <c r="IW13" s="1">
        <v>792.5</v>
      </c>
      <c r="IX13" s="1">
        <v>792.5</v>
      </c>
      <c r="IY13" s="26">
        <v>792.5</v>
      </c>
      <c r="IZ13" s="25">
        <v>792.5</v>
      </c>
      <c r="JA13" s="25">
        <v>792.5</v>
      </c>
      <c r="JB13" s="1">
        <v>792.6</v>
      </c>
      <c r="JC13" s="1">
        <v>792.6</v>
      </c>
      <c r="JD13" s="1">
        <v>792.7</v>
      </c>
      <c r="JE13" s="25">
        <v>792.7</v>
      </c>
      <c r="JF13" s="25">
        <v>792.7</v>
      </c>
      <c r="JG13" s="1">
        <v>792.8</v>
      </c>
      <c r="JH13" s="1">
        <v>792.8</v>
      </c>
      <c r="JI13" s="1">
        <v>792.8</v>
      </c>
      <c r="JJ13" s="26">
        <v>792.8</v>
      </c>
      <c r="JK13" s="25">
        <v>792.8</v>
      </c>
      <c r="JL13" s="25">
        <v>792.8</v>
      </c>
      <c r="JM13" s="1">
        <v>792.9</v>
      </c>
      <c r="JN13" s="26">
        <v>792.9</v>
      </c>
      <c r="JO13" s="26">
        <v>792.9</v>
      </c>
      <c r="JP13" s="26">
        <v>792.9</v>
      </c>
      <c r="JQ13" s="25">
        <v>792.9</v>
      </c>
      <c r="JR13" s="25">
        <v>792.9</v>
      </c>
      <c r="JS13" s="25">
        <v>792.9</v>
      </c>
      <c r="JT13" s="25">
        <v>792.9</v>
      </c>
      <c r="JU13" s="25">
        <v>792.9</v>
      </c>
      <c r="JV13" s="20">
        <v>792.9</v>
      </c>
      <c r="JW13" s="1">
        <v>793</v>
      </c>
      <c r="JX13" s="1">
        <v>793</v>
      </c>
      <c r="JY13" s="1">
        <v>793</v>
      </c>
      <c r="JZ13" s="26">
        <v>793</v>
      </c>
      <c r="KA13" s="25">
        <v>793</v>
      </c>
      <c r="KB13" s="25">
        <v>793</v>
      </c>
      <c r="KC13" s="25">
        <v>793</v>
      </c>
      <c r="KD13" s="25">
        <v>793</v>
      </c>
      <c r="KE13" s="1">
        <v>793.1</v>
      </c>
      <c r="KF13" s="1">
        <v>793.1</v>
      </c>
      <c r="KG13" s="1">
        <v>793.1</v>
      </c>
      <c r="KH13" s="1">
        <v>793.1</v>
      </c>
      <c r="KI13" s="1">
        <v>793.1</v>
      </c>
      <c r="KJ13" s="26">
        <v>793.1</v>
      </c>
      <c r="KK13" s="25">
        <v>793.1</v>
      </c>
      <c r="KL13" s="25">
        <v>793.1</v>
      </c>
      <c r="KM13" s="25">
        <v>793.1</v>
      </c>
      <c r="KN13" s="25">
        <v>793.1</v>
      </c>
      <c r="KO13" s="25">
        <v>793.1</v>
      </c>
      <c r="KP13" s="25">
        <v>793.1</v>
      </c>
      <c r="KQ13" s="25">
        <v>793.1</v>
      </c>
      <c r="KR13" s="20">
        <v>793.1</v>
      </c>
      <c r="KS13" s="1">
        <v>793.2</v>
      </c>
      <c r="KT13" s="1">
        <v>793.2</v>
      </c>
      <c r="KU13" s="1">
        <v>793.2</v>
      </c>
      <c r="KV13" s="26">
        <v>793.2</v>
      </c>
      <c r="KW13" s="1">
        <v>793.2</v>
      </c>
      <c r="KX13" s="25">
        <v>793.2</v>
      </c>
      <c r="KY13" s="25">
        <v>793.2</v>
      </c>
      <c r="KZ13" s="1">
        <v>793.2</v>
      </c>
      <c r="LA13" s="25">
        <v>793.2</v>
      </c>
      <c r="LB13" s="25">
        <v>793.2</v>
      </c>
      <c r="LC13" s="25">
        <v>793.2</v>
      </c>
      <c r="LD13" s="1">
        <v>793.2</v>
      </c>
      <c r="LE13" s="20">
        <v>793.2</v>
      </c>
      <c r="LF13" s="20">
        <v>793.2</v>
      </c>
      <c r="LG13" s="1">
        <v>793.3</v>
      </c>
      <c r="LH13" s="1">
        <v>793.3</v>
      </c>
      <c r="LI13" s="25">
        <v>793.3</v>
      </c>
      <c r="LJ13" s="1">
        <v>793.3</v>
      </c>
      <c r="LK13" s="25">
        <v>793.3</v>
      </c>
      <c r="LL13" s="1">
        <v>793.3</v>
      </c>
      <c r="LM13" s="1">
        <v>793.4</v>
      </c>
      <c r="LN13" s="1">
        <v>793.4</v>
      </c>
      <c r="LO13" s="1">
        <v>793.4</v>
      </c>
      <c r="LP13" s="1">
        <v>793.4</v>
      </c>
      <c r="LQ13" s="1">
        <v>793.4</v>
      </c>
      <c r="LR13" s="1">
        <v>793.4</v>
      </c>
      <c r="LS13" s="1">
        <v>793.4</v>
      </c>
      <c r="LT13" s="1">
        <v>793.4</v>
      </c>
      <c r="LU13" s="20">
        <v>793.4</v>
      </c>
      <c r="LV13" s="20">
        <v>793.4</v>
      </c>
      <c r="LW13" s="1">
        <v>793.5</v>
      </c>
      <c r="LX13" s="1">
        <v>793.5</v>
      </c>
      <c r="LY13" s="1">
        <v>793.5</v>
      </c>
      <c r="LZ13" s="1">
        <v>793.5</v>
      </c>
      <c r="MA13" s="1">
        <v>793.5</v>
      </c>
      <c r="MB13" s="26">
        <v>793.5</v>
      </c>
      <c r="MC13" s="25">
        <v>793.5</v>
      </c>
      <c r="MD13" s="25">
        <v>793.5</v>
      </c>
      <c r="ME13" s="26">
        <v>793.6</v>
      </c>
      <c r="MF13" s="26">
        <v>793.6</v>
      </c>
      <c r="MG13" s="25">
        <v>793.6</v>
      </c>
      <c r="MH13" s="25">
        <v>793.6</v>
      </c>
      <c r="MI13" s="1">
        <v>793.7</v>
      </c>
      <c r="MJ13" s="1">
        <v>793.7</v>
      </c>
      <c r="MK13" s="26">
        <v>793.7</v>
      </c>
      <c r="ML13" s="26">
        <v>793.7</v>
      </c>
      <c r="MM13" s="26">
        <v>793.7</v>
      </c>
      <c r="MN13" s="26">
        <v>793.7</v>
      </c>
      <c r="MO13" s="26">
        <v>793.7</v>
      </c>
      <c r="MP13" s="26">
        <v>793.7</v>
      </c>
      <c r="MQ13" s="25">
        <v>793.7</v>
      </c>
      <c r="MR13" s="25">
        <v>793.7</v>
      </c>
      <c r="MS13" s="25">
        <v>793.7</v>
      </c>
      <c r="MT13" s="25">
        <v>793.7</v>
      </c>
      <c r="MU13" s="20">
        <v>793.7</v>
      </c>
      <c r="MV13" s="1">
        <v>793.8</v>
      </c>
      <c r="MW13" s="1">
        <v>793.8</v>
      </c>
      <c r="MX13" s="1">
        <v>793.8</v>
      </c>
      <c r="MY13" s="1">
        <v>793.8</v>
      </c>
      <c r="MZ13" s="1">
        <v>793.8</v>
      </c>
      <c r="NA13" s="26">
        <v>793.8</v>
      </c>
      <c r="NB13" s="26">
        <v>793.8</v>
      </c>
      <c r="NC13" s="26">
        <v>793.8</v>
      </c>
      <c r="ND13" s="26">
        <v>793.8</v>
      </c>
      <c r="NE13" s="25">
        <v>793.8</v>
      </c>
      <c r="NF13" s="1">
        <v>793.9</v>
      </c>
      <c r="NG13" s="1">
        <v>793.9</v>
      </c>
      <c r="NH13" s="26">
        <v>793.9</v>
      </c>
      <c r="NI13" s="25">
        <v>793.9</v>
      </c>
      <c r="NJ13" s="1">
        <v>794</v>
      </c>
      <c r="NK13" s="1">
        <v>794</v>
      </c>
      <c r="NL13" s="1">
        <v>794</v>
      </c>
      <c r="NM13" s="26">
        <v>794</v>
      </c>
      <c r="NN13" s="26">
        <v>794</v>
      </c>
      <c r="NO13" s="25">
        <v>794</v>
      </c>
      <c r="NP13" s="25">
        <v>794</v>
      </c>
      <c r="NQ13" s="25">
        <v>794</v>
      </c>
      <c r="NR13" s="20">
        <v>794</v>
      </c>
      <c r="NS13" s="20">
        <v>794</v>
      </c>
      <c r="NT13" s="1">
        <v>794.1</v>
      </c>
      <c r="NU13" s="1">
        <v>794.1</v>
      </c>
      <c r="NV13" s="1">
        <v>794.1</v>
      </c>
      <c r="NW13" s="26">
        <v>794.1</v>
      </c>
      <c r="NX13" s="26">
        <v>794.1</v>
      </c>
      <c r="NY13" s="26">
        <v>794.1</v>
      </c>
      <c r="NZ13" s="26">
        <v>794.1</v>
      </c>
      <c r="OA13" s="26">
        <v>794.1</v>
      </c>
      <c r="OB13" s="26">
        <v>794.1</v>
      </c>
      <c r="OC13" s="26">
        <v>794.1</v>
      </c>
      <c r="OD13" s="26">
        <v>794.1</v>
      </c>
      <c r="OE13" s="26">
        <v>794.1</v>
      </c>
      <c r="OF13" s="1">
        <v>794.1</v>
      </c>
      <c r="OG13" s="1">
        <v>794.2</v>
      </c>
      <c r="OH13" s="1">
        <v>794.2</v>
      </c>
      <c r="OI13" s="1">
        <v>794.2</v>
      </c>
      <c r="OJ13" s="1">
        <v>794.2</v>
      </c>
      <c r="OK13" s="1">
        <v>794.2</v>
      </c>
      <c r="OL13" s="1">
        <v>794.2</v>
      </c>
      <c r="OM13" s="1">
        <v>794.2</v>
      </c>
      <c r="ON13" s="1">
        <v>794.2</v>
      </c>
      <c r="OO13" s="1">
        <v>794.2</v>
      </c>
      <c r="OP13" s="1">
        <v>794.2</v>
      </c>
      <c r="OQ13" s="1">
        <v>794.2</v>
      </c>
      <c r="OR13" s="1">
        <v>794.2</v>
      </c>
      <c r="OS13" s="1">
        <v>794.2</v>
      </c>
      <c r="OT13" s="26">
        <v>794.2</v>
      </c>
      <c r="OU13" s="26">
        <v>794.2</v>
      </c>
      <c r="OV13" s="26">
        <v>794.2</v>
      </c>
      <c r="OW13" s="26">
        <v>794.2</v>
      </c>
      <c r="OX13" s="25">
        <v>794.2</v>
      </c>
      <c r="OY13" s="25">
        <v>794.2</v>
      </c>
      <c r="OZ13" s="20">
        <v>794.2</v>
      </c>
      <c r="PA13" s="1">
        <v>794.2</v>
      </c>
      <c r="PB13" s="1">
        <v>794.3</v>
      </c>
      <c r="PC13" s="1">
        <v>794.3</v>
      </c>
      <c r="PD13" s="1">
        <v>794.3</v>
      </c>
      <c r="PE13" s="1">
        <v>794.3</v>
      </c>
      <c r="PF13" s="1">
        <v>794.3</v>
      </c>
      <c r="PG13" s="1">
        <v>794.3</v>
      </c>
      <c r="PH13" s="1">
        <v>794.3</v>
      </c>
      <c r="PI13" s="1">
        <v>794.3</v>
      </c>
      <c r="PJ13" s="1">
        <v>794.3</v>
      </c>
      <c r="PK13" s="1">
        <v>794.3</v>
      </c>
      <c r="PL13" s="1">
        <v>794.3</v>
      </c>
      <c r="PM13" s="26">
        <v>794.3</v>
      </c>
      <c r="PN13" s="26">
        <v>794.3</v>
      </c>
      <c r="PO13" s="26">
        <v>794.3</v>
      </c>
      <c r="PP13" s="26">
        <v>794.3</v>
      </c>
      <c r="PQ13" s="25">
        <v>794.3</v>
      </c>
      <c r="PR13" s="1">
        <v>794.3</v>
      </c>
      <c r="PS13" s="25">
        <v>794.3</v>
      </c>
      <c r="PT13" s="1">
        <v>794.3</v>
      </c>
      <c r="PU13" s="20">
        <v>794.3</v>
      </c>
      <c r="PV13" s="20">
        <v>794.3</v>
      </c>
      <c r="PW13" s="20">
        <v>794.3</v>
      </c>
      <c r="PX13" s="1">
        <v>794.4</v>
      </c>
      <c r="PY13" s="1">
        <v>794.4</v>
      </c>
      <c r="PZ13" s="1">
        <v>794.4</v>
      </c>
      <c r="QA13" s="1">
        <v>794.4</v>
      </c>
      <c r="QB13" s="1">
        <v>794.4</v>
      </c>
      <c r="QC13" s="1">
        <v>794.4</v>
      </c>
      <c r="QD13" s="26">
        <v>794.4</v>
      </c>
      <c r="QE13" s="25">
        <v>794.4</v>
      </c>
      <c r="QF13" s="25">
        <v>794.4</v>
      </c>
      <c r="QG13" s="25">
        <v>794.4</v>
      </c>
      <c r="QH13" s="25">
        <v>794.4</v>
      </c>
      <c r="QI13" s="1">
        <v>794.4</v>
      </c>
      <c r="QJ13" s="1">
        <v>794.5</v>
      </c>
      <c r="QK13" s="1">
        <v>794.5</v>
      </c>
      <c r="QL13" s="1">
        <v>794.5</v>
      </c>
      <c r="QM13" s="1">
        <v>794.5</v>
      </c>
      <c r="QN13" s="1">
        <v>794.5</v>
      </c>
      <c r="QO13" s="1">
        <v>794.5</v>
      </c>
      <c r="QP13" s="1">
        <v>794.5</v>
      </c>
      <c r="QQ13" s="26">
        <v>794.5</v>
      </c>
      <c r="QR13" s="25">
        <v>794.5</v>
      </c>
      <c r="QS13" s="25">
        <v>794.5</v>
      </c>
      <c r="QT13" s="25">
        <v>794.5</v>
      </c>
      <c r="QU13" s="20">
        <v>794.5</v>
      </c>
      <c r="QV13" s="1">
        <v>794.6</v>
      </c>
      <c r="QW13" s="1">
        <v>794.6</v>
      </c>
      <c r="QX13" s="1">
        <v>794.6</v>
      </c>
      <c r="QY13" s="1">
        <v>794.6</v>
      </c>
      <c r="QZ13" s="1">
        <v>794.6</v>
      </c>
      <c r="RA13" s="1">
        <v>794.6</v>
      </c>
      <c r="RB13" s="1">
        <v>794.6</v>
      </c>
      <c r="RC13" s="26">
        <v>794.6</v>
      </c>
      <c r="RD13" s="25">
        <v>794.6</v>
      </c>
      <c r="RE13" s="25">
        <v>794.6</v>
      </c>
      <c r="RF13" s="25">
        <v>794.6</v>
      </c>
      <c r="RG13" s="1">
        <v>794.7</v>
      </c>
      <c r="RH13" s="1">
        <v>794.7</v>
      </c>
      <c r="RI13" s="1">
        <v>794.7</v>
      </c>
      <c r="RJ13" s="1">
        <v>794.7</v>
      </c>
      <c r="RK13" s="1">
        <v>794.7</v>
      </c>
      <c r="RL13" s="1">
        <v>794.7</v>
      </c>
      <c r="RM13" s="1">
        <v>794.7</v>
      </c>
      <c r="RN13" s="1">
        <v>794.7</v>
      </c>
      <c r="RO13" s="1">
        <v>794.7</v>
      </c>
      <c r="RP13" s="1">
        <v>794.7</v>
      </c>
      <c r="RQ13" s="1">
        <v>794.7</v>
      </c>
      <c r="RR13" s="1">
        <v>794.7</v>
      </c>
      <c r="RS13" s="25">
        <v>794.7</v>
      </c>
      <c r="RT13" s="25">
        <v>794.7</v>
      </c>
      <c r="RU13" s="25">
        <v>794.7</v>
      </c>
      <c r="RV13" s="20">
        <v>794.7</v>
      </c>
      <c r="RW13" s="1">
        <v>794.8</v>
      </c>
      <c r="RX13" s="1">
        <v>794.8</v>
      </c>
      <c r="RY13" s="1">
        <v>794.8</v>
      </c>
      <c r="RZ13" s="1">
        <v>794.8</v>
      </c>
      <c r="SA13" s="1">
        <v>794.8</v>
      </c>
      <c r="SB13" s="1">
        <v>794.8</v>
      </c>
      <c r="SC13" s="1">
        <v>794.8</v>
      </c>
      <c r="SD13" s="1">
        <v>794.8</v>
      </c>
      <c r="SE13" s="1">
        <v>794.8</v>
      </c>
      <c r="SF13" s="1">
        <v>794.8</v>
      </c>
      <c r="SG13" s="1">
        <v>794.8</v>
      </c>
      <c r="SH13" s="1">
        <v>794.8</v>
      </c>
      <c r="SI13" s="25">
        <v>794.8</v>
      </c>
      <c r="SJ13" s="25">
        <v>794.8</v>
      </c>
      <c r="SK13" s="25">
        <v>794.8</v>
      </c>
      <c r="SL13" s="25">
        <v>794.8</v>
      </c>
      <c r="SM13" s="25">
        <v>794.8</v>
      </c>
      <c r="SN13" s="1">
        <v>794.8</v>
      </c>
      <c r="SO13" s="1">
        <v>794.9</v>
      </c>
      <c r="SP13" s="1">
        <v>794.9</v>
      </c>
      <c r="SQ13" s="1">
        <v>794.9</v>
      </c>
      <c r="SR13" s="26">
        <v>794.9</v>
      </c>
      <c r="SS13" s="25">
        <v>794.9</v>
      </c>
      <c r="ST13" s="25">
        <v>794.9</v>
      </c>
      <c r="SU13" s="25">
        <v>794.9</v>
      </c>
      <c r="SV13" s="20">
        <v>794.9</v>
      </c>
      <c r="SW13" s="1">
        <v>795</v>
      </c>
      <c r="SX13" s="1">
        <v>795</v>
      </c>
      <c r="SY13" s="1">
        <v>795</v>
      </c>
      <c r="SZ13" s="1">
        <v>795</v>
      </c>
      <c r="TA13" s="1">
        <v>795</v>
      </c>
      <c r="TB13" s="25">
        <v>795</v>
      </c>
      <c r="TC13" s="25">
        <v>795</v>
      </c>
      <c r="TD13" s="25">
        <v>795</v>
      </c>
      <c r="TE13" s="25">
        <v>795</v>
      </c>
      <c r="TF13" s="1">
        <v>795.1</v>
      </c>
      <c r="TG13" s="1">
        <v>795.1</v>
      </c>
      <c r="TH13" s="1">
        <v>795.1</v>
      </c>
      <c r="TI13" s="1">
        <v>795.1</v>
      </c>
      <c r="TJ13" s="1">
        <v>795.1</v>
      </c>
      <c r="TK13" s="1">
        <v>795.1</v>
      </c>
      <c r="TL13" s="1">
        <v>795.1</v>
      </c>
      <c r="TM13" s="1">
        <v>795.1</v>
      </c>
      <c r="TN13" s="1">
        <v>795.1</v>
      </c>
      <c r="TO13" s="1">
        <v>795.1</v>
      </c>
      <c r="TP13" s="1">
        <v>795.1</v>
      </c>
      <c r="TQ13" s="26">
        <v>795.1</v>
      </c>
      <c r="TR13" s="26">
        <v>795.1</v>
      </c>
      <c r="TS13" s="25">
        <v>795.1</v>
      </c>
      <c r="TT13" s="20">
        <v>795.1</v>
      </c>
      <c r="TU13" s="1">
        <v>795.2</v>
      </c>
      <c r="TV13" s="1">
        <v>795.2</v>
      </c>
      <c r="TW13" s="1">
        <v>795.2</v>
      </c>
      <c r="TX13" s="1">
        <v>795.2</v>
      </c>
      <c r="TY13" s="1">
        <v>795.2</v>
      </c>
      <c r="TZ13" s="1">
        <v>795.2</v>
      </c>
      <c r="UA13" s="1">
        <v>795.2</v>
      </c>
      <c r="UB13" s="26">
        <v>795.2</v>
      </c>
      <c r="UC13" s="25">
        <v>795.2</v>
      </c>
      <c r="UD13" s="25">
        <v>795.2</v>
      </c>
      <c r="UE13" s="25">
        <v>795.2</v>
      </c>
      <c r="UF13" s="25">
        <v>795.2</v>
      </c>
      <c r="UG13" s="25">
        <v>795.2</v>
      </c>
      <c r="UH13" s="1">
        <v>795.2</v>
      </c>
      <c r="UI13" s="1">
        <v>795.2</v>
      </c>
      <c r="UJ13" s="1">
        <v>795.2</v>
      </c>
      <c r="UK13" s="20">
        <v>795.2</v>
      </c>
      <c r="UL13" s="1">
        <v>795.3</v>
      </c>
      <c r="UM13" s="1">
        <v>795.3</v>
      </c>
      <c r="UN13" s="1">
        <v>795.3</v>
      </c>
      <c r="UO13" s="26">
        <v>795.3</v>
      </c>
      <c r="UP13" s="25">
        <v>795.3</v>
      </c>
      <c r="UQ13" s="1">
        <v>795.3</v>
      </c>
      <c r="UR13" s="1">
        <v>795.3</v>
      </c>
      <c r="US13" s="25">
        <v>795.3</v>
      </c>
      <c r="UT13" s="25">
        <v>795.3</v>
      </c>
      <c r="UU13" s="1">
        <v>795.4</v>
      </c>
      <c r="UV13" s="1">
        <v>795.4</v>
      </c>
      <c r="UW13" s="1">
        <v>795.4</v>
      </c>
      <c r="UX13" s="1">
        <v>795.4</v>
      </c>
      <c r="UY13" s="1">
        <v>795.4</v>
      </c>
      <c r="UZ13" s="26">
        <v>795.4</v>
      </c>
      <c r="VA13" s="25">
        <v>795.4</v>
      </c>
      <c r="VB13" s="25">
        <v>795.4</v>
      </c>
      <c r="VC13" s="25">
        <v>795.4</v>
      </c>
      <c r="VD13" s="25">
        <v>795.4</v>
      </c>
      <c r="VE13" s="25">
        <v>795.4</v>
      </c>
      <c r="VF13" s="1">
        <v>795.5</v>
      </c>
      <c r="VG13" s="1">
        <v>795.5</v>
      </c>
      <c r="VH13" s="1">
        <v>795.5</v>
      </c>
      <c r="VI13" s="1">
        <v>795.5</v>
      </c>
      <c r="VJ13" s="26">
        <v>795.5</v>
      </c>
      <c r="VK13" s="26">
        <v>795.5</v>
      </c>
      <c r="VL13" s="26">
        <v>795.5</v>
      </c>
      <c r="VM13" s="26">
        <v>795.5</v>
      </c>
      <c r="VN13" s="26">
        <v>795.5</v>
      </c>
      <c r="VO13" s="26">
        <v>795.5</v>
      </c>
      <c r="VP13" s="26">
        <v>795.5</v>
      </c>
      <c r="VQ13" s="25">
        <v>795.5</v>
      </c>
      <c r="VR13" s="1">
        <v>795.6</v>
      </c>
      <c r="VS13" s="1">
        <v>795.6</v>
      </c>
      <c r="VT13" s="1">
        <v>795.6</v>
      </c>
      <c r="VU13" s="1">
        <v>795.6</v>
      </c>
      <c r="VV13" s="26">
        <v>795.6</v>
      </c>
      <c r="VW13" s="26">
        <v>795.6</v>
      </c>
      <c r="VX13" s="26">
        <v>795.6</v>
      </c>
      <c r="VY13" s="26">
        <v>795.6</v>
      </c>
      <c r="VZ13" s="26">
        <v>795.6</v>
      </c>
      <c r="WA13" s="26">
        <v>795.6</v>
      </c>
      <c r="WB13" s="26">
        <v>795.6</v>
      </c>
      <c r="WC13" s="25">
        <v>795.6</v>
      </c>
      <c r="WD13" s="25">
        <v>795.6</v>
      </c>
      <c r="WE13" s="25">
        <v>795.6</v>
      </c>
      <c r="WF13" s="20">
        <v>795.6</v>
      </c>
      <c r="WG13" s="1">
        <v>795.7</v>
      </c>
      <c r="WH13" s="1">
        <v>795.7</v>
      </c>
      <c r="WI13" s="26">
        <v>795.7</v>
      </c>
      <c r="WJ13" s="25">
        <v>795.7</v>
      </c>
      <c r="WK13" s="25">
        <v>795.7</v>
      </c>
      <c r="WL13" s="25">
        <v>795.7</v>
      </c>
      <c r="WM13" s="1">
        <v>795.7</v>
      </c>
      <c r="WN13" s="1">
        <v>795.7</v>
      </c>
      <c r="WO13" s="20">
        <v>795.7</v>
      </c>
      <c r="WP13" s="20">
        <v>795.7</v>
      </c>
      <c r="WQ13" s="1">
        <v>795.8</v>
      </c>
      <c r="WR13" s="1">
        <v>795.8</v>
      </c>
      <c r="WS13" s="1">
        <v>795.8</v>
      </c>
      <c r="WT13" s="25">
        <v>795.8</v>
      </c>
      <c r="WU13" s="25">
        <v>795.8</v>
      </c>
      <c r="WV13" s="25">
        <v>795.8</v>
      </c>
      <c r="WW13" s="20">
        <v>795.8</v>
      </c>
      <c r="WX13" s="26">
        <v>795.9</v>
      </c>
      <c r="WY13" s="25">
        <v>795.9</v>
      </c>
      <c r="WZ13" s="1">
        <v>795.90000000000009</v>
      </c>
      <c r="XA13" s="25">
        <v>796</v>
      </c>
      <c r="XB13" s="25">
        <v>796</v>
      </c>
      <c r="XC13" s="1">
        <v>796.1</v>
      </c>
      <c r="XD13" s="1">
        <v>796.1</v>
      </c>
      <c r="XE13" s="1">
        <v>796.1</v>
      </c>
      <c r="XF13" s="1">
        <v>796.1</v>
      </c>
      <c r="XG13" s="1">
        <v>796.1</v>
      </c>
      <c r="XH13" s="1">
        <v>796.1</v>
      </c>
      <c r="XI13" s="1">
        <v>796.1</v>
      </c>
      <c r="XJ13" s="1">
        <v>796.1</v>
      </c>
      <c r="XK13" s="1">
        <v>796.1</v>
      </c>
      <c r="XL13" s="1">
        <v>796.1</v>
      </c>
      <c r="XM13" s="26">
        <v>796.1</v>
      </c>
      <c r="XN13" s="26">
        <v>796.1</v>
      </c>
      <c r="XO13" s="25">
        <v>796.1</v>
      </c>
      <c r="XP13" s="25">
        <v>796.1</v>
      </c>
      <c r="XQ13" s="20">
        <v>796.1</v>
      </c>
      <c r="XR13" s="1">
        <v>796.1</v>
      </c>
      <c r="XS13" s="1">
        <v>796.1</v>
      </c>
      <c r="XT13" s="1">
        <v>796.2</v>
      </c>
      <c r="XU13" s="1">
        <v>796.2</v>
      </c>
      <c r="XV13" s="26">
        <v>796.2</v>
      </c>
      <c r="XW13" s="20">
        <v>796.2</v>
      </c>
      <c r="XX13" s="20">
        <v>796.2</v>
      </c>
      <c r="XY13" s="20">
        <v>796.2</v>
      </c>
      <c r="XZ13" s="1">
        <v>796.2</v>
      </c>
      <c r="YA13" s="1">
        <v>796.2</v>
      </c>
      <c r="YB13" s="1">
        <v>796.3</v>
      </c>
      <c r="YC13" s="25">
        <v>796.3</v>
      </c>
      <c r="YD13" s="25">
        <v>796.3</v>
      </c>
      <c r="YE13" s="25">
        <v>796.3</v>
      </c>
      <c r="YF13" s="20">
        <v>796.3</v>
      </c>
      <c r="YG13" s="20">
        <v>796.3</v>
      </c>
      <c r="YH13" s="1">
        <v>796.4</v>
      </c>
      <c r="YI13" s="1">
        <v>796.4</v>
      </c>
      <c r="YJ13" s="1">
        <v>796.4</v>
      </c>
      <c r="YK13" s="1">
        <v>796.4</v>
      </c>
      <c r="YL13" s="26">
        <v>796.4</v>
      </c>
      <c r="YM13" s="26">
        <v>796.4</v>
      </c>
      <c r="YN13" s="26">
        <v>796.4</v>
      </c>
      <c r="YO13" s="25">
        <v>796.4</v>
      </c>
      <c r="YP13" s="1">
        <v>796.4</v>
      </c>
      <c r="YQ13" s="1">
        <v>796.5</v>
      </c>
      <c r="YR13" s="1">
        <v>796.5</v>
      </c>
      <c r="YS13" s="1">
        <v>796.5</v>
      </c>
      <c r="YT13" s="25">
        <v>796.5</v>
      </c>
      <c r="YU13" s="1">
        <v>796.5</v>
      </c>
      <c r="YV13" s="1">
        <v>796.6</v>
      </c>
      <c r="YW13" s="1">
        <v>796.6</v>
      </c>
      <c r="YX13" s="1">
        <v>796.6</v>
      </c>
      <c r="YY13" s="1">
        <v>796.6</v>
      </c>
      <c r="YZ13" s="1">
        <v>796.6</v>
      </c>
      <c r="ZA13" s="1">
        <v>796.6</v>
      </c>
      <c r="ZB13" s="1">
        <v>796.6</v>
      </c>
      <c r="ZC13" s="26">
        <v>796.6</v>
      </c>
      <c r="ZD13" s="1">
        <v>796.6</v>
      </c>
      <c r="ZE13" s="1">
        <v>796.69999999999993</v>
      </c>
      <c r="ZF13" s="1">
        <v>796.7</v>
      </c>
      <c r="ZG13" s="1">
        <v>796.7</v>
      </c>
      <c r="ZH13" s="1">
        <v>796.7</v>
      </c>
      <c r="ZI13" s="1">
        <v>796.7</v>
      </c>
      <c r="ZJ13" s="1">
        <v>796.7</v>
      </c>
      <c r="ZK13" s="1">
        <v>796.7</v>
      </c>
      <c r="ZL13" s="1">
        <v>796.7</v>
      </c>
      <c r="ZM13" s="26">
        <v>796.7</v>
      </c>
      <c r="ZN13" s="26">
        <v>796.7</v>
      </c>
      <c r="ZO13" s="25">
        <v>796.7</v>
      </c>
      <c r="ZP13" s="25">
        <v>796.7</v>
      </c>
      <c r="ZQ13" s="1">
        <v>796.8</v>
      </c>
      <c r="ZR13" s="1">
        <v>796.8</v>
      </c>
      <c r="ZS13" s="1">
        <v>796.8</v>
      </c>
      <c r="ZT13" s="26">
        <v>796.8</v>
      </c>
      <c r="ZU13" s="25">
        <v>796.8</v>
      </c>
      <c r="ZV13" s="25">
        <v>796.8</v>
      </c>
      <c r="ZW13" s="25">
        <v>796.8</v>
      </c>
      <c r="ZX13" s="20">
        <v>796.8</v>
      </c>
      <c r="ZY13" s="20">
        <v>796.8</v>
      </c>
      <c r="ZZ13" s="1">
        <v>796.9</v>
      </c>
      <c r="AAA13" s="1">
        <v>796.9</v>
      </c>
      <c r="AAB13" s="26">
        <v>796.9</v>
      </c>
      <c r="AAC13" s="25">
        <v>796.9</v>
      </c>
      <c r="AAD13" s="1">
        <v>796.9</v>
      </c>
      <c r="AAE13" s="1">
        <v>796.90000000000009</v>
      </c>
      <c r="AAF13" s="26">
        <v>797</v>
      </c>
      <c r="AAG13" s="1">
        <v>797</v>
      </c>
      <c r="AAH13" s="25">
        <v>797</v>
      </c>
      <c r="AAI13" s="20">
        <v>797</v>
      </c>
      <c r="AAJ13" s="1">
        <v>797</v>
      </c>
      <c r="AAK13" s="26">
        <v>797.1</v>
      </c>
      <c r="AAL13" s="26">
        <v>797.1</v>
      </c>
      <c r="AAM13" s="26">
        <v>797.1</v>
      </c>
      <c r="AAN13" s="26">
        <v>797.1</v>
      </c>
      <c r="AAO13" s="25">
        <v>797.1</v>
      </c>
      <c r="AAP13" s="25">
        <v>797.1</v>
      </c>
      <c r="AAQ13" s="26">
        <v>797.2</v>
      </c>
      <c r="AAR13" s="26">
        <v>797.2</v>
      </c>
      <c r="AAS13" s="1">
        <v>797.2</v>
      </c>
      <c r="AAT13" s="25">
        <v>797.2</v>
      </c>
      <c r="AAU13" s="25">
        <v>797.2</v>
      </c>
      <c r="AAV13" s="25">
        <v>797.2</v>
      </c>
      <c r="AAW13" s="25">
        <v>797.2</v>
      </c>
      <c r="AAX13" s="1">
        <v>797.2</v>
      </c>
      <c r="AAY13" s="20">
        <v>797.2</v>
      </c>
      <c r="AAZ13" s="1">
        <v>797.2</v>
      </c>
      <c r="ABA13" s="26">
        <v>797.3</v>
      </c>
      <c r="ABB13" s="26">
        <v>797.3</v>
      </c>
      <c r="ABC13" s="25">
        <v>797.3</v>
      </c>
      <c r="ABD13" s="25">
        <v>797.3</v>
      </c>
      <c r="ABE13" s="25">
        <v>797.3</v>
      </c>
      <c r="ABF13" s="25">
        <v>797.3</v>
      </c>
      <c r="ABG13" s="1">
        <v>797.3</v>
      </c>
      <c r="ABH13" s="1">
        <v>797.3</v>
      </c>
      <c r="ABI13" s="1">
        <v>797.3</v>
      </c>
      <c r="ABJ13" s="1">
        <v>797.4</v>
      </c>
      <c r="ABK13" s="26">
        <v>797.4</v>
      </c>
      <c r="ABL13" s="26">
        <v>797.4</v>
      </c>
      <c r="ABM13" s="25">
        <v>797.4</v>
      </c>
      <c r="ABN13" s="1">
        <v>797.4</v>
      </c>
      <c r="ABO13" s="20">
        <v>797.4</v>
      </c>
      <c r="ABP13" s="20">
        <v>797.4</v>
      </c>
      <c r="ABQ13" s="1">
        <v>797.5</v>
      </c>
      <c r="ABR13" s="26">
        <v>797.5</v>
      </c>
      <c r="ABS13" s="26">
        <v>797.5</v>
      </c>
      <c r="ABT13" s="26">
        <v>797.5</v>
      </c>
      <c r="ABU13" s="25">
        <v>797.5</v>
      </c>
      <c r="ABV13" s="25">
        <v>797.6</v>
      </c>
      <c r="ABW13" s="25">
        <v>797.6</v>
      </c>
      <c r="ABX13" s="1">
        <v>797.6</v>
      </c>
      <c r="ABY13" s="1">
        <v>797.69999999999993</v>
      </c>
      <c r="ABZ13" s="25">
        <v>797.7</v>
      </c>
      <c r="ACA13" s="25">
        <v>797.7</v>
      </c>
      <c r="ACB13" s="1">
        <v>797.7</v>
      </c>
      <c r="ACC13" s="1">
        <v>797.7</v>
      </c>
      <c r="ACD13" s="20">
        <v>797.7</v>
      </c>
      <c r="ACE13" s="20">
        <v>797.7</v>
      </c>
      <c r="ACF13" s="25">
        <v>797.8</v>
      </c>
      <c r="ACG13" s="25">
        <v>797.8</v>
      </c>
      <c r="ACH13" s="20">
        <v>797.8</v>
      </c>
      <c r="ACI13" s="1">
        <v>797.9</v>
      </c>
      <c r="ACJ13" s="1">
        <v>797.9</v>
      </c>
      <c r="ACK13" s="1">
        <v>798</v>
      </c>
      <c r="ACL13" s="1">
        <v>798</v>
      </c>
      <c r="ACM13" s="1">
        <v>798</v>
      </c>
      <c r="ACN13" s="1">
        <v>798.1</v>
      </c>
      <c r="ACO13" s="1">
        <v>798.2</v>
      </c>
      <c r="ACP13" s="1">
        <v>798.2</v>
      </c>
      <c r="ACQ13" s="1">
        <v>798.3</v>
      </c>
      <c r="ACR13" s="1">
        <v>798.3</v>
      </c>
      <c r="ACS13" s="1">
        <v>798.4</v>
      </c>
      <c r="ACT13" s="1">
        <v>798.5</v>
      </c>
      <c r="ACU13" s="25">
        <v>798.5</v>
      </c>
      <c r="ACV13" s="1">
        <v>798.5</v>
      </c>
      <c r="ACW13" s="1">
        <v>798.6</v>
      </c>
      <c r="ACX13" s="1">
        <v>798.6</v>
      </c>
      <c r="ACY13" s="1">
        <v>798.6</v>
      </c>
      <c r="ACZ13" s="1">
        <v>798.6</v>
      </c>
      <c r="ADA13" s="1">
        <v>798.69999999999993</v>
      </c>
      <c r="ADB13" s="1">
        <v>798.7</v>
      </c>
      <c r="ADC13" s="20">
        <v>798.7</v>
      </c>
      <c r="ADD13" s="1">
        <v>798.8</v>
      </c>
      <c r="ADE13" s="1">
        <v>798.8</v>
      </c>
      <c r="ADF13" s="1">
        <v>798.9</v>
      </c>
      <c r="ADG13" s="1">
        <v>798.9</v>
      </c>
      <c r="ADH13" s="1">
        <v>799</v>
      </c>
      <c r="ADI13" s="1">
        <v>799</v>
      </c>
      <c r="ADJ13" s="1">
        <v>799.2</v>
      </c>
      <c r="ADK13" s="1">
        <v>799.2</v>
      </c>
      <c r="ADL13" s="20">
        <v>799.2</v>
      </c>
      <c r="ADM13" s="1">
        <v>799.2</v>
      </c>
      <c r="ADN13" s="1">
        <v>799.2</v>
      </c>
      <c r="ADO13" s="1">
        <v>799.2</v>
      </c>
      <c r="ADP13" s="1">
        <v>799.2</v>
      </c>
      <c r="ADQ13" s="1">
        <v>799.2</v>
      </c>
      <c r="ADR13" s="25">
        <v>799.3</v>
      </c>
      <c r="ADS13" s="25">
        <v>799.3</v>
      </c>
      <c r="ADT13" s="20">
        <v>799.3</v>
      </c>
      <c r="ADU13" s="1">
        <v>799.3</v>
      </c>
      <c r="ADV13" s="1">
        <v>799.3</v>
      </c>
      <c r="ADW13" s="1">
        <v>799.4</v>
      </c>
      <c r="ADX13" s="25">
        <v>799.4</v>
      </c>
      <c r="ADY13" s="1">
        <v>799.5</v>
      </c>
      <c r="ADZ13" s="1">
        <v>799.5</v>
      </c>
      <c r="AEA13" s="1">
        <v>799.6</v>
      </c>
      <c r="AEB13" s="1">
        <v>799.69999999999993</v>
      </c>
      <c r="AEC13" s="1">
        <v>799.7</v>
      </c>
      <c r="AED13" s="1">
        <v>799.7</v>
      </c>
      <c r="AEE13" s="1">
        <v>799.7</v>
      </c>
      <c r="AEF13" s="20">
        <v>799.7</v>
      </c>
      <c r="AEG13" s="1">
        <v>799.8</v>
      </c>
      <c r="AEH13" s="1">
        <v>799.8</v>
      </c>
      <c r="AEI13" s="1">
        <v>799.8</v>
      </c>
      <c r="AEJ13" s="1">
        <v>799.8</v>
      </c>
      <c r="AEK13" s="1">
        <v>799.8</v>
      </c>
      <c r="AEL13" s="20">
        <v>799.8</v>
      </c>
      <c r="AEM13" s="1">
        <v>799.8</v>
      </c>
      <c r="AEN13" s="1">
        <v>799.8</v>
      </c>
      <c r="AEO13" s="1">
        <v>799.8</v>
      </c>
      <c r="AEP13" s="1">
        <v>799.90000000000009</v>
      </c>
      <c r="AEQ13" s="20">
        <v>800</v>
      </c>
      <c r="AER13" s="1">
        <v>800.1</v>
      </c>
      <c r="AES13" s="1">
        <v>800.1</v>
      </c>
      <c r="AET13" s="20">
        <v>800.1</v>
      </c>
      <c r="AEU13" s="20">
        <v>800.1</v>
      </c>
      <c r="AEV13" s="1">
        <v>800.2</v>
      </c>
      <c r="AEW13" s="1">
        <v>800.2</v>
      </c>
      <c r="AEX13" s="1">
        <v>800.2</v>
      </c>
      <c r="AEY13" s="1">
        <v>800.2</v>
      </c>
      <c r="AEZ13" s="1">
        <v>800.3</v>
      </c>
      <c r="AFA13" s="1">
        <v>800.3</v>
      </c>
      <c r="AFB13" s="1">
        <v>800.3</v>
      </c>
      <c r="AFC13" s="1">
        <v>800.3</v>
      </c>
      <c r="AFD13" s="20">
        <v>800.3</v>
      </c>
      <c r="AFE13" s="25">
        <v>800.4</v>
      </c>
      <c r="AFF13" s="20">
        <v>800.4</v>
      </c>
      <c r="AFG13" s="1">
        <v>800.5</v>
      </c>
      <c r="AFH13" s="1">
        <v>800.5</v>
      </c>
      <c r="AFI13" s="20">
        <v>800.5</v>
      </c>
      <c r="AFJ13" s="1">
        <v>800.6</v>
      </c>
      <c r="AFK13" s="1">
        <v>800.6</v>
      </c>
      <c r="AFL13" s="1">
        <v>800.6</v>
      </c>
      <c r="AFM13" s="1">
        <v>800.6</v>
      </c>
      <c r="AFN13" s="1">
        <v>800.69999999999993</v>
      </c>
      <c r="AFO13" s="1">
        <v>800.7</v>
      </c>
      <c r="AFP13" s="1">
        <v>800.7</v>
      </c>
      <c r="AFQ13" s="1">
        <v>800.7</v>
      </c>
      <c r="AFR13" s="1">
        <v>800.7</v>
      </c>
      <c r="AFS13" s="1">
        <v>800.7</v>
      </c>
      <c r="AFT13" s="1">
        <v>800.7</v>
      </c>
      <c r="AFU13" s="1">
        <v>800.7</v>
      </c>
      <c r="AFV13" s="25">
        <v>800.8</v>
      </c>
      <c r="AFW13" s="20">
        <v>800.8</v>
      </c>
      <c r="AFX13" s="1">
        <v>800.9</v>
      </c>
      <c r="AFY13" s="1">
        <v>800.9</v>
      </c>
      <c r="AFZ13" s="22">
        <v>800.9</v>
      </c>
      <c r="AGA13" s="22">
        <v>800.9</v>
      </c>
      <c r="AGB13" s="1">
        <v>801</v>
      </c>
      <c r="AGC13" s="1">
        <v>801</v>
      </c>
      <c r="AGD13" s="1">
        <v>801</v>
      </c>
      <c r="AGE13" s="1">
        <v>801</v>
      </c>
      <c r="AGF13" s="20">
        <v>801</v>
      </c>
      <c r="AGG13" s="20">
        <v>801</v>
      </c>
      <c r="AGH13" s="1">
        <v>801</v>
      </c>
      <c r="AGI13" s="1">
        <v>801.1</v>
      </c>
      <c r="AGJ13" s="22">
        <v>801.1</v>
      </c>
      <c r="AGK13" s="1">
        <v>801.2</v>
      </c>
      <c r="AGL13" s="1">
        <v>801.2</v>
      </c>
      <c r="AGM13" s="20">
        <v>801.2</v>
      </c>
      <c r="AGN13" s="22">
        <v>801.2</v>
      </c>
      <c r="AGO13" s="1">
        <v>801.2</v>
      </c>
      <c r="AGP13" s="25">
        <v>801.3</v>
      </c>
      <c r="AGQ13" s="1">
        <v>801.3</v>
      </c>
      <c r="AGR13" s="22">
        <v>801.3</v>
      </c>
      <c r="AGS13" s="1">
        <v>801.4</v>
      </c>
      <c r="AGT13" s="20">
        <v>801.4</v>
      </c>
      <c r="AGU13" s="22">
        <v>801.4</v>
      </c>
      <c r="AGV13" s="22">
        <v>801.4</v>
      </c>
      <c r="AGW13" s="1">
        <v>801.5</v>
      </c>
      <c r="AGX13" s="22">
        <v>801.5</v>
      </c>
      <c r="AGY13" s="26">
        <v>801.5</v>
      </c>
      <c r="AGZ13" s="22">
        <v>801.6</v>
      </c>
      <c r="AHA13" s="1">
        <v>801.7</v>
      </c>
      <c r="AHB13" s="20">
        <v>801.7</v>
      </c>
      <c r="AHC13" s="22">
        <v>801.7</v>
      </c>
      <c r="AHD13" s="22">
        <v>801.7</v>
      </c>
      <c r="AHE13" s="1">
        <v>801.8</v>
      </c>
      <c r="AHF13" s="1">
        <v>801.8</v>
      </c>
      <c r="AHG13" s="20">
        <v>801.8</v>
      </c>
      <c r="AHH13" s="20">
        <v>801.8</v>
      </c>
      <c r="AHI13" s="22">
        <v>801.8</v>
      </c>
      <c r="AHJ13" s="22">
        <v>801.8</v>
      </c>
      <c r="AHK13" s="26">
        <v>801.8</v>
      </c>
      <c r="AHL13" s="1">
        <v>801.9</v>
      </c>
      <c r="AHM13" s="25">
        <v>801.9</v>
      </c>
      <c r="AHN13" s="25">
        <v>801.9</v>
      </c>
      <c r="AHO13" s="25">
        <v>801.9</v>
      </c>
      <c r="AHP13" s="25">
        <v>801.9</v>
      </c>
      <c r="AHQ13" s="25">
        <v>801.9</v>
      </c>
      <c r="AHR13" s="20">
        <v>801.9</v>
      </c>
      <c r="AHS13" s="20">
        <v>801.9</v>
      </c>
      <c r="AHT13" s="20">
        <v>801.9</v>
      </c>
      <c r="AHU13" s="22">
        <v>801.9</v>
      </c>
      <c r="AHV13" s="1">
        <v>802</v>
      </c>
      <c r="AHW13" s="1">
        <v>802</v>
      </c>
      <c r="AHX13" s="1">
        <v>802</v>
      </c>
      <c r="AHY13" s="1">
        <v>802</v>
      </c>
      <c r="AHZ13" s="1">
        <v>802</v>
      </c>
      <c r="AIA13" s="26">
        <v>802</v>
      </c>
      <c r="AIB13" s="1">
        <v>802.1</v>
      </c>
      <c r="AIC13" s="1">
        <v>802.1</v>
      </c>
      <c r="AID13" s="22">
        <v>802.1</v>
      </c>
      <c r="AIE13" s="26">
        <v>802.1</v>
      </c>
      <c r="AIF13" s="1">
        <v>802.1</v>
      </c>
      <c r="AIG13" s="1">
        <v>802.2</v>
      </c>
      <c r="AIH13" s="1">
        <v>802.2</v>
      </c>
      <c r="AII13" s="1">
        <v>802.2</v>
      </c>
      <c r="AIJ13" s="20">
        <v>802.2</v>
      </c>
      <c r="AIK13" s="20">
        <v>802.2</v>
      </c>
      <c r="AIL13" s="26">
        <v>802.2</v>
      </c>
      <c r="AIM13" s="1">
        <v>802.3</v>
      </c>
      <c r="AIN13" s="1">
        <v>802.3</v>
      </c>
      <c r="AIO13" s="1">
        <v>802.3</v>
      </c>
      <c r="AIP13" s="20">
        <v>802.3</v>
      </c>
      <c r="AIQ13" s="20">
        <v>802.3</v>
      </c>
      <c r="AIR13" s="26">
        <v>802.3</v>
      </c>
      <c r="AIS13" s="1">
        <v>802.4</v>
      </c>
      <c r="AIT13" s="20">
        <v>802.4</v>
      </c>
      <c r="AIU13" s="20">
        <v>802.4</v>
      </c>
      <c r="AIV13" s="20">
        <v>802.4</v>
      </c>
      <c r="AIW13" s="20">
        <v>802.4</v>
      </c>
      <c r="AIX13" s="22">
        <v>802.4</v>
      </c>
      <c r="AIY13" s="22">
        <v>802.4</v>
      </c>
      <c r="AIZ13" s="22">
        <v>802.4</v>
      </c>
      <c r="AJA13" s="1">
        <v>802.5</v>
      </c>
      <c r="AJB13" s="1">
        <v>802.5</v>
      </c>
      <c r="AJC13" s="1">
        <v>802.5</v>
      </c>
      <c r="AJD13" s="1">
        <v>802.5</v>
      </c>
      <c r="AJE13" s="1">
        <v>802.5</v>
      </c>
      <c r="AJF13" s="1">
        <v>802.5</v>
      </c>
      <c r="AJG13" s="1">
        <v>802.6</v>
      </c>
      <c r="AJH13" s="22">
        <v>802.6</v>
      </c>
      <c r="AJI13" s="26">
        <v>802.6</v>
      </c>
      <c r="AJJ13" s="1">
        <v>802.69999999999993</v>
      </c>
      <c r="AJK13" s="1">
        <v>802.69999999999993</v>
      </c>
      <c r="AJL13" s="25">
        <v>802.7</v>
      </c>
      <c r="AJM13" s="1">
        <v>802.7</v>
      </c>
      <c r="AJN13" s="1">
        <v>802.7</v>
      </c>
      <c r="AJO13" s="20">
        <v>802.7</v>
      </c>
      <c r="AJP13" s="20">
        <v>802.7</v>
      </c>
      <c r="AJQ13" s="22">
        <v>802.7</v>
      </c>
      <c r="AJR13" s="22">
        <v>802.7</v>
      </c>
      <c r="AJS13" s="22">
        <v>802.7</v>
      </c>
      <c r="AJT13" s="20">
        <v>802.8</v>
      </c>
      <c r="AJU13" s="22">
        <v>802.8</v>
      </c>
      <c r="AJV13" s="26">
        <v>802.8</v>
      </c>
      <c r="AJW13" s="1">
        <v>802.8</v>
      </c>
      <c r="AJX13" s="1">
        <v>802.8</v>
      </c>
      <c r="AJY13" s="1">
        <v>802.8</v>
      </c>
      <c r="AJZ13" s="1">
        <v>802.8</v>
      </c>
      <c r="AKA13" s="1">
        <v>802.8</v>
      </c>
      <c r="AKB13" s="20">
        <v>802.9</v>
      </c>
      <c r="AKC13" s="1">
        <v>803</v>
      </c>
      <c r="AKD13" s="25">
        <v>803</v>
      </c>
      <c r="AKE13" s="1">
        <v>803</v>
      </c>
      <c r="AKF13" s="1">
        <v>803</v>
      </c>
      <c r="AKG13" s="20">
        <v>803</v>
      </c>
      <c r="AKH13" s="20">
        <v>803</v>
      </c>
      <c r="AKI13" s="1">
        <v>803</v>
      </c>
      <c r="AKJ13" s="1">
        <v>803</v>
      </c>
      <c r="AKK13" s="1">
        <v>803</v>
      </c>
      <c r="AKL13" s="1">
        <v>803.1</v>
      </c>
      <c r="AKM13" s="1">
        <v>803.1</v>
      </c>
      <c r="AKN13" s="1">
        <v>803.1</v>
      </c>
      <c r="AKO13" s="20">
        <v>803.1</v>
      </c>
      <c r="AKP13" s="22">
        <v>803.1</v>
      </c>
      <c r="AKQ13" s="26">
        <v>803.1</v>
      </c>
      <c r="AKR13" s="26">
        <v>803.1</v>
      </c>
      <c r="AKS13" s="26">
        <v>803.1</v>
      </c>
      <c r="AKT13" s="1">
        <v>803.1</v>
      </c>
      <c r="AKU13" s="1">
        <v>803.2</v>
      </c>
      <c r="AKV13" s="1">
        <v>803.2</v>
      </c>
      <c r="AKW13" s="20">
        <v>803.2</v>
      </c>
      <c r="AKX13" s="22">
        <v>803.2</v>
      </c>
      <c r="AKY13" s="26">
        <v>803.2</v>
      </c>
      <c r="AKZ13" s="22">
        <v>803.2</v>
      </c>
      <c r="ALA13" s="1">
        <v>803.2</v>
      </c>
      <c r="ALB13" s="1">
        <v>803.3</v>
      </c>
      <c r="ALC13" s="20">
        <v>803.3</v>
      </c>
      <c r="ALD13" s="22">
        <v>803.3</v>
      </c>
      <c r="ALE13" s="26">
        <v>803.3</v>
      </c>
      <c r="ALF13" s="22">
        <v>803.3</v>
      </c>
      <c r="ALG13" s="26">
        <v>803.3</v>
      </c>
      <c r="ALH13" s="26">
        <v>803.4</v>
      </c>
      <c r="ALI13" s="1">
        <v>803.4</v>
      </c>
      <c r="ALJ13" s="25">
        <v>803.4</v>
      </c>
      <c r="ALK13" s="20">
        <v>803.4</v>
      </c>
      <c r="ALL13" s="26">
        <v>803.4</v>
      </c>
      <c r="ALM13" s="1">
        <v>803.4</v>
      </c>
      <c r="ALN13" s="1">
        <v>803.5</v>
      </c>
      <c r="ALO13" s="20">
        <v>803.5</v>
      </c>
      <c r="ALP13" s="22">
        <v>803.5</v>
      </c>
      <c r="ALQ13" s="26">
        <v>803.5</v>
      </c>
      <c r="ALR13" s="26">
        <v>803.5</v>
      </c>
      <c r="ALS13" s="1">
        <v>803.5</v>
      </c>
      <c r="ALT13" s="1">
        <v>803.5</v>
      </c>
      <c r="ALU13" s="1">
        <v>803.6</v>
      </c>
      <c r="ALV13" s="1">
        <v>803.6</v>
      </c>
      <c r="ALW13" s="1">
        <v>803.6</v>
      </c>
      <c r="ALX13" s="1">
        <v>803.6</v>
      </c>
      <c r="ALY13" s="20">
        <v>803.6</v>
      </c>
      <c r="ALZ13" s="22">
        <v>803.6</v>
      </c>
      <c r="AMA13" s="26">
        <v>803.6</v>
      </c>
      <c r="AMB13" s="1">
        <v>803.6</v>
      </c>
      <c r="AMC13" s="1">
        <v>803.7</v>
      </c>
      <c r="AMD13" s="1">
        <v>803.7</v>
      </c>
      <c r="AME13" s="22">
        <v>803.7</v>
      </c>
      <c r="AMF13" s="26">
        <v>803.7</v>
      </c>
      <c r="AMG13" s="22">
        <v>803.7</v>
      </c>
      <c r="AMH13" s="1">
        <v>803.8</v>
      </c>
      <c r="AMI13" s="1">
        <v>803.8</v>
      </c>
      <c r="AMJ13" s="1">
        <v>803.8</v>
      </c>
      <c r="AMK13" s="1">
        <v>803.8</v>
      </c>
      <c r="AML13" s="1">
        <v>803.8</v>
      </c>
      <c r="AMM13" s="1">
        <v>803.8</v>
      </c>
      <c r="AMN13" s="1">
        <v>803.8</v>
      </c>
      <c r="AMO13" s="1">
        <v>803.8</v>
      </c>
      <c r="AMP13" s="20">
        <v>803.8</v>
      </c>
      <c r="AMQ13" s="26">
        <v>803.8</v>
      </c>
      <c r="AMR13" s="26">
        <v>803.8</v>
      </c>
      <c r="AMS13" s="26">
        <v>803.8</v>
      </c>
      <c r="AMT13" s="26">
        <v>803.9</v>
      </c>
      <c r="AMU13" s="1">
        <v>803.9</v>
      </c>
      <c r="AMV13" s="1">
        <v>803.9</v>
      </c>
      <c r="AMW13" s="20">
        <v>803.9</v>
      </c>
      <c r="AMX13" s="22">
        <v>803.9</v>
      </c>
      <c r="AMY13" s="26">
        <v>803.9</v>
      </c>
      <c r="AMZ13" s="26">
        <v>803.9</v>
      </c>
      <c r="ANA13" s="26">
        <v>803.9</v>
      </c>
      <c r="ANB13" s="1">
        <v>804</v>
      </c>
      <c r="ANC13" s="20">
        <v>804</v>
      </c>
      <c r="AND13" s="26">
        <v>804</v>
      </c>
      <c r="ANE13" s="1">
        <v>804.1</v>
      </c>
      <c r="ANF13" s="26">
        <v>804.1</v>
      </c>
      <c r="ANG13" s="22">
        <v>804.1</v>
      </c>
      <c r="ANH13" s="26">
        <v>804.1</v>
      </c>
      <c r="ANI13" s="1">
        <v>804.1</v>
      </c>
      <c r="ANJ13" s="1">
        <v>804.2</v>
      </c>
      <c r="ANK13" s="26">
        <v>804.2</v>
      </c>
      <c r="ANL13" s="1">
        <v>804.2</v>
      </c>
      <c r="ANM13" s="20">
        <v>804.2</v>
      </c>
      <c r="ANN13" s="20">
        <v>804.2</v>
      </c>
      <c r="ANO13" s="22">
        <v>804.2</v>
      </c>
      <c r="ANP13" s="26">
        <v>804.2</v>
      </c>
      <c r="ANQ13" s="26">
        <v>804.3</v>
      </c>
      <c r="ANR13" s="26">
        <v>804.3</v>
      </c>
      <c r="ANS13" s="1">
        <v>804.3</v>
      </c>
      <c r="ANT13" s="1">
        <v>804.3</v>
      </c>
      <c r="ANU13" s="20">
        <v>804.3</v>
      </c>
      <c r="ANV13" s="20">
        <v>804.3</v>
      </c>
      <c r="ANW13" s="22">
        <v>804.3</v>
      </c>
      <c r="ANX13" s="22">
        <v>804.3</v>
      </c>
      <c r="ANY13" s="26">
        <v>804.3</v>
      </c>
      <c r="ANZ13" s="26">
        <v>804.3</v>
      </c>
      <c r="AOA13" s="26">
        <v>804.3</v>
      </c>
      <c r="AOB13" s="26">
        <v>804.3</v>
      </c>
      <c r="AOC13" s="22">
        <v>804.3</v>
      </c>
      <c r="AOD13" s="1">
        <v>804.30000000000007</v>
      </c>
      <c r="AOE13" s="1">
        <v>804.30000000000007</v>
      </c>
      <c r="AOF13" s="1">
        <v>804.4</v>
      </c>
      <c r="AOG13" s="20">
        <v>804.4</v>
      </c>
      <c r="AOH13" s="20">
        <v>804.4</v>
      </c>
      <c r="AOI13" s="20">
        <v>804.4</v>
      </c>
      <c r="AOJ13" s="22">
        <v>804.4</v>
      </c>
      <c r="AOK13" s="26">
        <v>804.4</v>
      </c>
      <c r="AOL13" s="22">
        <v>804.4</v>
      </c>
      <c r="AOM13" s="1">
        <v>804.4</v>
      </c>
      <c r="AON13" s="1">
        <v>804.4</v>
      </c>
      <c r="AOO13" s="1">
        <v>804.5</v>
      </c>
      <c r="AOP13" s="1">
        <v>804.5</v>
      </c>
      <c r="AOQ13" s="1">
        <v>804.5</v>
      </c>
      <c r="AOR13" s="1">
        <v>804.5</v>
      </c>
      <c r="AOS13" s="22">
        <v>804.5</v>
      </c>
      <c r="AOT13" s="22">
        <v>804.5</v>
      </c>
      <c r="AOU13" s="22">
        <v>804.5</v>
      </c>
      <c r="AOV13" s="22">
        <v>804.5</v>
      </c>
      <c r="AOW13" s="1">
        <v>804.6</v>
      </c>
      <c r="AOX13" s="1">
        <v>804.69999999999993</v>
      </c>
      <c r="AOY13" s="1">
        <v>804.69999999999993</v>
      </c>
      <c r="AOZ13" s="1">
        <v>804.69999999999993</v>
      </c>
      <c r="APA13" s="1">
        <v>804.69999999999993</v>
      </c>
      <c r="APB13" s="1">
        <v>804.7</v>
      </c>
      <c r="APC13" s="20">
        <v>804.7</v>
      </c>
      <c r="APD13" s="20">
        <v>804.7</v>
      </c>
      <c r="APE13" s="20">
        <v>804.7</v>
      </c>
      <c r="APF13" s="22">
        <v>804.7</v>
      </c>
      <c r="APG13" s="26">
        <v>804.7</v>
      </c>
      <c r="APH13" s="26">
        <v>804.7</v>
      </c>
      <c r="API13" s="1">
        <v>804.8</v>
      </c>
      <c r="APJ13" s="20">
        <v>804.8</v>
      </c>
      <c r="APK13" s="20">
        <v>804.8</v>
      </c>
      <c r="APL13" s="22">
        <v>804.8</v>
      </c>
      <c r="APM13" s="26">
        <v>804.8</v>
      </c>
      <c r="APN13" s="26">
        <v>804.8</v>
      </c>
      <c r="APO13" s="1">
        <v>804.8</v>
      </c>
      <c r="APP13" s="1">
        <v>804.8</v>
      </c>
      <c r="APQ13" s="1">
        <v>804.8</v>
      </c>
      <c r="APR13" s="1">
        <v>804.9</v>
      </c>
      <c r="APS13" s="1">
        <v>804.9</v>
      </c>
      <c r="APT13" s="20">
        <v>804.9</v>
      </c>
      <c r="APU13" s="22">
        <v>804.9</v>
      </c>
      <c r="APV13" s="22">
        <v>804.9</v>
      </c>
      <c r="APW13" s="22">
        <v>804.9</v>
      </c>
      <c r="APX13" s="22">
        <v>804.9</v>
      </c>
      <c r="APY13" s="26">
        <v>804.9</v>
      </c>
      <c r="APZ13" s="26">
        <v>804.9</v>
      </c>
      <c r="AQA13" s="22">
        <v>804.9</v>
      </c>
      <c r="AQB13" s="1">
        <v>804.9</v>
      </c>
      <c r="AQC13" s="1">
        <v>805</v>
      </c>
      <c r="AQD13" s="1">
        <v>805</v>
      </c>
      <c r="AQE13" s="20">
        <v>805</v>
      </c>
      <c r="AQF13" s="26">
        <v>805</v>
      </c>
      <c r="AQG13" s="26">
        <v>805</v>
      </c>
      <c r="AQH13" s="26">
        <v>805</v>
      </c>
      <c r="AQI13" s="1">
        <v>805</v>
      </c>
      <c r="AQJ13" s="1">
        <v>805.1</v>
      </c>
      <c r="AQK13" s="25">
        <v>805.1</v>
      </c>
      <c r="AQL13" s="26">
        <v>805.1</v>
      </c>
      <c r="AQM13" s="26">
        <v>805.1</v>
      </c>
      <c r="AQN13" s="1">
        <v>805.1</v>
      </c>
      <c r="AQO13" s="1">
        <v>805.1</v>
      </c>
      <c r="AQP13" s="1">
        <v>805.1</v>
      </c>
      <c r="AQQ13" s="1">
        <v>805.1</v>
      </c>
      <c r="AQR13" s="1">
        <v>805.2</v>
      </c>
      <c r="AQS13" s="1">
        <v>805.2</v>
      </c>
      <c r="AQT13" s="1">
        <v>805.2</v>
      </c>
      <c r="AQU13" s="20">
        <v>805.2</v>
      </c>
      <c r="AQV13" s="22">
        <v>805.2</v>
      </c>
      <c r="AQW13" s="22">
        <v>805.2</v>
      </c>
      <c r="AQX13" s="1">
        <v>805.2</v>
      </c>
      <c r="AQY13" s="1">
        <v>805.2</v>
      </c>
      <c r="AQZ13" s="1">
        <v>805.2</v>
      </c>
      <c r="ARA13" s="1">
        <v>805.3</v>
      </c>
      <c r="ARB13" s="20">
        <v>805.3</v>
      </c>
      <c r="ARC13" s="20">
        <v>805.3</v>
      </c>
      <c r="ARD13" s="22">
        <v>805.3</v>
      </c>
      <c r="ARE13" s="22">
        <v>805.3</v>
      </c>
      <c r="ARF13" s="26">
        <v>805.3</v>
      </c>
      <c r="ARG13" s="1">
        <v>805.30000000000007</v>
      </c>
      <c r="ARH13" s="1">
        <v>805.30000000000007</v>
      </c>
      <c r="ARI13" s="1">
        <v>805.30000000000007</v>
      </c>
      <c r="ARJ13" s="1">
        <v>805.4</v>
      </c>
      <c r="ARK13" s="20">
        <v>805.4</v>
      </c>
      <c r="ARL13" s="26">
        <v>805.4</v>
      </c>
      <c r="ARM13" s="26">
        <v>805.4</v>
      </c>
      <c r="ARN13" s="1">
        <v>805.4</v>
      </c>
      <c r="ARO13" s="1">
        <v>805.4</v>
      </c>
      <c r="ARP13" s="22">
        <v>805.5</v>
      </c>
      <c r="ARQ13" s="26">
        <v>805.5</v>
      </c>
      <c r="ARR13" s="1">
        <v>805.5</v>
      </c>
      <c r="ARS13" s="1">
        <v>805.5</v>
      </c>
      <c r="ART13" s="1">
        <v>805.5</v>
      </c>
      <c r="ARU13" s="1">
        <v>805.5</v>
      </c>
      <c r="ARV13" s="20">
        <v>805.6</v>
      </c>
      <c r="ARW13" s="20">
        <v>805.6</v>
      </c>
      <c r="ARX13" s="20">
        <v>805.6</v>
      </c>
      <c r="ARY13" s="26">
        <v>805.6</v>
      </c>
      <c r="ARZ13" s="22">
        <v>805.6</v>
      </c>
      <c r="ASA13" s="1">
        <v>805.6</v>
      </c>
      <c r="ASB13" s="1">
        <v>805.6</v>
      </c>
      <c r="ASC13" s="1">
        <v>805.6</v>
      </c>
      <c r="ASD13" s="1">
        <v>805.6</v>
      </c>
      <c r="ASE13" s="1">
        <v>805.69999999999993</v>
      </c>
      <c r="ASF13" s="1">
        <v>805.69999999999993</v>
      </c>
      <c r="ASG13" s="1">
        <v>805.69999999999993</v>
      </c>
      <c r="ASH13" s="1">
        <v>805.7</v>
      </c>
      <c r="ASI13" s="1">
        <v>805.7</v>
      </c>
      <c r="ASJ13" s="20">
        <v>805.7</v>
      </c>
      <c r="ASK13" s="20">
        <v>805.7</v>
      </c>
      <c r="ASL13" s="20">
        <v>805.7</v>
      </c>
      <c r="ASM13" s="22">
        <v>805.7</v>
      </c>
      <c r="ASN13" s="22">
        <v>805.7</v>
      </c>
      <c r="ASO13" s="22">
        <v>805.7</v>
      </c>
      <c r="ASP13" s="26">
        <v>805.7</v>
      </c>
      <c r="ASQ13" s="26">
        <v>805.7</v>
      </c>
      <c r="ASR13" s="1">
        <v>805.8</v>
      </c>
      <c r="ASS13" s="22">
        <v>805.8</v>
      </c>
      <c r="AST13" s="22">
        <v>805.8</v>
      </c>
      <c r="ASU13" s="22">
        <v>805.9</v>
      </c>
      <c r="ASV13" s="22">
        <v>805.9</v>
      </c>
      <c r="ASW13" s="26">
        <v>805.9</v>
      </c>
      <c r="ASX13" s="26">
        <v>805.9</v>
      </c>
      <c r="ASY13" s="1">
        <v>806</v>
      </c>
      <c r="ASZ13" s="1">
        <v>806</v>
      </c>
      <c r="ATA13" s="20">
        <v>806</v>
      </c>
      <c r="ATB13" s="26">
        <v>806</v>
      </c>
      <c r="ATC13" s="1">
        <v>806</v>
      </c>
      <c r="ATD13" s="1">
        <v>806</v>
      </c>
      <c r="ATE13" s="1">
        <v>806</v>
      </c>
      <c r="ATF13" s="1">
        <v>806</v>
      </c>
      <c r="ATG13" s="1">
        <v>806</v>
      </c>
      <c r="ATH13" s="20">
        <v>806.1</v>
      </c>
      <c r="ATI13" s="22">
        <v>806.1</v>
      </c>
      <c r="ATJ13" s="22">
        <v>806.1</v>
      </c>
      <c r="ATK13" s="25">
        <v>806.2</v>
      </c>
      <c r="ATL13" s="25">
        <v>806.2</v>
      </c>
      <c r="ATM13" s="22">
        <v>806.2</v>
      </c>
      <c r="ATN13" s="22">
        <v>806.2</v>
      </c>
      <c r="ATO13" s="22">
        <v>806.2</v>
      </c>
      <c r="ATP13" s="25">
        <v>806.3</v>
      </c>
      <c r="ATQ13" s="1">
        <v>806.3</v>
      </c>
      <c r="ATR13" s="1">
        <v>806.3</v>
      </c>
      <c r="ATS13" s="20">
        <v>806.3</v>
      </c>
      <c r="ATT13" s="20">
        <v>806.3</v>
      </c>
      <c r="ATU13" s="26">
        <v>806.3</v>
      </c>
      <c r="ATV13" s="26">
        <v>806.3</v>
      </c>
      <c r="ATW13" s="22">
        <v>806.3</v>
      </c>
      <c r="ATX13" s="22">
        <v>806.3</v>
      </c>
      <c r="ATY13" s="1">
        <v>806.30000000000007</v>
      </c>
      <c r="ATZ13" s="1">
        <v>806.4</v>
      </c>
      <c r="AUA13" s="20">
        <v>806.4</v>
      </c>
      <c r="AUB13" s="20">
        <v>806.4</v>
      </c>
      <c r="AUC13" s="20">
        <v>806.4</v>
      </c>
      <c r="AUD13" s="22">
        <v>806.4</v>
      </c>
      <c r="AUE13" s="26">
        <v>806.4</v>
      </c>
      <c r="AUF13" s="22">
        <v>806.4</v>
      </c>
      <c r="AUG13" s="20">
        <v>806.5</v>
      </c>
      <c r="AUH13" s="26">
        <v>806.5</v>
      </c>
      <c r="AUI13" s="26">
        <v>806.5</v>
      </c>
      <c r="AUJ13" s="22">
        <v>806.5</v>
      </c>
      <c r="AUK13" s="1">
        <v>806.5</v>
      </c>
      <c r="AUL13" s="1">
        <v>806.5</v>
      </c>
      <c r="AUM13" s="1">
        <v>806.6</v>
      </c>
      <c r="AUN13" s="20">
        <v>806.6</v>
      </c>
      <c r="AUO13" s="22">
        <v>806.6</v>
      </c>
      <c r="AUP13" s="1">
        <v>806.6</v>
      </c>
      <c r="AUQ13" s="1">
        <v>806.7</v>
      </c>
      <c r="AUR13" s="20">
        <v>806.7</v>
      </c>
      <c r="AUS13" s="20">
        <v>806.7</v>
      </c>
      <c r="AUT13" s="26">
        <v>806.7</v>
      </c>
      <c r="AUU13" s="26">
        <v>806.7</v>
      </c>
      <c r="AUV13" s="22">
        <v>806.7</v>
      </c>
      <c r="AUW13" s="25">
        <v>806.8</v>
      </c>
      <c r="AUX13" s="22">
        <v>806.8</v>
      </c>
      <c r="AUY13" s="26">
        <v>806.8</v>
      </c>
      <c r="AUZ13" s="22">
        <v>806.8</v>
      </c>
      <c r="AVA13" s="1">
        <v>806.8</v>
      </c>
      <c r="AVB13" s="1">
        <v>806.8</v>
      </c>
      <c r="AVC13" s="25">
        <v>806.9</v>
      </c>
      <c r="AVD13" s="20">
        <v>806.9</v>
      </c>
      <c r="AVE13" s="22">
        <v>806.9</v>
      </c>
      <c r="AVF13" s="26">
        <v>806.9</v>
      </c>
      <c r="AVG13" s="1">
        <v>806.9</v>
      </c>
      <c r="AVH13" s="1">
        <v>806.9</v>
      </c>
      <c r="AVI13" s="1">
        <v>807</v>
      </c>
      <c r="AVJ13" s="20">
        <v>807</v>
      </c>
      <c r="AVK13" s="26">
        <v>807</v>
      </c>
      <c r="AVL13" s="26">
        <v>807</v>
      </c>
      <c r="AVM13" s="1">
        <v>807.1</v>
      </c>
      <c r="AVN13" s="20">
        <v>807.1</v>
      </c>
      <c r="AVO13" s="22">
        <v>807.1</v>
      </c>
      <c r="AVP13" s="22">
        <v>807.1</v>
      </c>
      <c r="AVQ13" s="1">
        <v>807.1</v>
      </c>
      <c r="AVR13" s="1">
        <v>807.1</v>
      </c>
      <c r="AVS13" s="1">
        <v>807.1</v>
      </c>
      <c r="AVT13" s="1">
        <v>807.1</v>
      </c>
      <c r="AVU13" s="26">
        <v>807.2</v>
      </c>
      <c r="AVV13" s="22">
        <v>807.2</v>
      </c>
      <c r="AVW13" s="22">
        <v>807.2</v>
      </c>
      <c r="AVX13" s="26">
        <v>807.2</v>
      </c>
      <c r="AVY13" s="26">
        <v>807.2</v>
      </c>
      <c r="AVZ13" s="22">
        <v>807.2</v>
      </c>
      <c r="AWA13" s="1">
        <v>807.2</v>
      </c>
      <c r="AWB13" s="22">
        <v>807.3</v>
      </c>
      <c r="AWC13" s="26">
        <v>807.3</v>
      </c>
      <c r="AWD13" s="26">
        <v>807.3</v>
      </c>
      <c r="AWE13" s="22">
        <v>807.3</v>
      </c>
      <c r="AWF13" s="1">
        <v>807.30000000000007</v>
      </c>
      <c r="AWG13" s="1">
        <v>807.30000000000007</v>
      </c>
      <c r="AWH13" s="20">
        <v>807.4</v>
      </c>
      <c r="AWI13" s="22">
        <v>807.4</v>
      </c>
      <c r="AWJ13" s="26">
        <v>807.4</v>
      </c>
      <c r="AWK13" s="22">
        <v>807.4</v>
      </c>
      <c r="AWL13" s="26">
        <v>807.4</v>
      </c>
      <c r="AWM13" s="26">
        <v>807.4</v>
      </c>
      <c r="AWN13" s="26">
        <v>807.4</v>
      </c>
      <c r="AWO13" s="26">
        <v>807.4</v>
      </c>
      <c r="AWP13" s="22">
        <v>807.4</v>
      </c>
      <c r="AWQ13" s="22">
        <v>807.4</v>
      </c>
      <c r="AWR13" s="22">
        <v>807.4</v>
      </c>
      <c r="AWS13" s="1">
        <v>807.4</v>
      </c>
      <c r="AWT13" s="1">
        <v>807.4</v>
      </c>
      <c r="AWU13" s="20">
        <v>807.5</v>
      </c>
      <c r="AWV13" s="20">
        <v>807.5</v>
      </c>
      <c r="AWW13" s="26">
        <v>807.5</v>
      </c>
      <c r="AWX13" s="1">
        <v>807.5</v>
      </c>
      <c r="AWY13" s="1">
        <v>807.6</v>
      </c>
      <c r="AWZ13" s="1">
        <v>807.6</v>
      </c>
      <c r="AXA13" s="1">
        <v>807.6</v>
      </c>
      <c r="AXB13" s="20">
        <v>807.6</v>
      </c>
      <c r="AXC13" s="22">
        <v>807.6</v>
      </c>
      <c r="AXD13" s="26">
        <v>807.6</v>
      </c>
      <c r="AXE13" s="1">
        <v>807.6</v>
      </c>
      <c r="AXF13" s="26">
        <v>807.7</v>
      </c>
      <c r="AXG13" s="1">
        <v>807.7</v>
      </c>
      <c r="AXH13" s="22">
        <v>807.7</v>
      </c>
      <c r="AXI13" s="22">
        <v>807.7</v>
      </c>
      <c r="AXJ13" s="22">
        <v>807.7</v>
      </c>
      <c r="AXK13" s="1">
        <v>807.8</v>
      </c>
      <c r="AXL13" s="1">
        <v>807.8</v>
      </c>
      <c r="AXM13" s="22">
        <v>807.8</v>
      </c>
      <c r="AXN13" s="26">
        <v>807.8</v>
      </c>
      <c r="AXO13" s="26">
        <v>807.8</v>
      </c>
      <c r="AXP13" s="26">
        <v>807.8</v>
      </c>
      <c r="AXQ13" s="26">
        <v>807.8</v>
      </c>
      <c r="AXR13" s="26">
        <v>807.8</v>
      </c>
      <c r="AXS13" s="1">
        <v>807.8</v>
      </c>
      <c r="AXT13" s="1">
        <v>807.8</v>
      </c>
      <c r="AXU13" s="1">
        <v>807.9</v>
      </c>
      <c r="AXV13" s="20">
        <v>807.9</v>
      </c>
      <c r="AXW13" s="20">
        <v>807.9</v>
      </c>
      <c r="AXX13" s="22">
        <v>807.9</v>
      </c>
      <c r="AXY13" s="26">
        <v>808</v>
      </c>
      <c r="AXZ13" s="26">
        <v>808</v>
      </c>
      <c r="AYA13" s="1">
        <v>808</v>
      </c>
      <c r="AYB13" s="1">
        <v>808</v>
      </c>
      <c r="AYC13" s="1">
        <v>808</v>
      </c>
      <c r="AYD13" s="1">
        <v>808.1</v>
      </c>
      <c r="AYE13" s="22">
        <v>808.1</v>
      </c>
      <c r="AYF13" s="26">
        <v>808.1</v>
      </c>
      <c r="AYG13" s="26">
        <v>808.1</v>
      </c>
      <c r="AYH13" s="22">
        <v>808.1</v>
      </c>
      <c r="AYI13" s="22">
        <v>808.1</v>
      </c>
      <c r="AYJ13" s="22">
        <v>808.1</v>
      </c>
      <c r="AYK13" s="22">
        <v>808.1</v>
      </c>
      <c r="AYL13" s="22">
        <v>808.1</v>
      </c>
      <c r="AYM13" s="22">
        <v>808.2</v>
      </c>
      <c r="AYN13" s="22">
        <v>808.2</v>
      </c>
      <c r="AYO13" s="22">
        <v>808.2</v>
      </c>
      <c r="AYP13" s="22">
        <v>808.2</v>
      </c>
      <c r="AYQ13" s="1">
        <v>808.2</v>
      </c>
      <c r="AYR13" s="1">
        <v>808.2</v>
      </c>
      <c r="AYS13" s="1">
        <v>808.3</v>
      </c>
      <c r="AYT13" s="22">
        <v>808.3</v>
      </c>
      <c r="AYU13" s="22">
        <v>808.3</v>
      </c>
      <c r="AYV13" s="22">
        <v>808.3</v>
      </c>
      <c r="AYW13" s="22">
        <v>808.3</v>
      </c>
      <c r="AYX13" s="26">
        <v>808.3</v>
      </c>
      <c r="AYY13" s="26">
        <v>808.3</v>
      </c>
      <c r="AYZ13" s="1">
        <v>808.30000000000007</v>
      </c>
      <c r="AZA13" s="1">
        <v>808.30000000000007</v>
      </c>
      <c r="AZB13" s="1">
        <v>808.30000000000007</v>
      </c>
      <c r="AZC13" s="1">
        <v>808.30000000000007</v>
      </c>
      <c r="AZD13" s="20">
        <v>808.4</v>
      </c>
      <c r="AZE13" s="26">
        <v>808.4</v>
      </c>
      <c r="AZF13" s="26">
        <v>808.4</v>
      </c>
      <c r="AZG13" s="26">
        <v>808.4</v>
      </c>
      <c r="AZH13" s="22">
        <v>808.4</v>
      </c>
      <c r="AZI13" s="1">
        <v>808.4</v>
      </c>
      <c r="AZJ13" s="1">
        <v>808.5</v>
      </c>
      <c r="AZK13" s="22">
        <v>808.5</v>
      </c>
      <c r="AZL13" s="26">
        <v>808.5</v>
      </c>
      <c r="AZM13" s="26">
        <v>808.5</v>
      </c>
      <c r="AZN13" s="26">
        <v>808.5</v>
      </c>
      <c r="AZO13" s="1">
        <v>808.5</v>
      </c>
      <c r="AZP13" s="20">
        <v>808.6</v>
      </c>
      <c r="AZQ13" s="1">
        <v>808.6</v>
      </c>
      <c r="AZR13" s="1">
        <v>808.6</v>
      </c>
      <c r="AZS13" s="22">
        <v>808.7</v>
      </c>
      <c r="AZT13" s="26">
        <v>808.7</v>
      </c>
      <c r="AZU13" s="22">
        <v>808.7</v>
      </c>
      <c r="AZV13" s="1">
        <v>808.8</v>
      </c>
      <c r="AZW13" s="1">
        <v>808.8</v>
      </c>
      <c r="AZX13" s="1">
        <v>809</v>
      </c>
      <c r="AZY13" s="1">
        <v>809</v>
      </c>
      <c r="AZZ13" s="20">
        <v>809</v>
      </c>
      <c r="BAA13" s="26">
        <v>809</v>
      </c>
      <c r="BAB13" s="26">
        <v>809</v>
      </c>
      <c r="BAC13" s="26">
        <v>809</v>
      </c>
      <c r="BAD13" s="1">
        <v>809</v>
      </c>
      <c r="BAE13" s="1">
        <v>809.1</v>
      </c>
      <c r="BAF13" s="22">
        <v>809.1</v>
      </c>
      <c r="BAG13" s="22">
        <v>809.1</v>
      </c>
      <c r="BAH13" s="22">
        <v>809.1</v>
      </c>
      <c r="BAI13" s="26">
        <v>809.1</v>
      </c>
      <c r="BAJ13" s="26">
        <v>809.1</v>
      </c>
      <c r="BAK13" s="26">
        <v>809.1</v>
      </c>
      <c r="BAL13" s="22">
        <v>809.1</v>
      </c>
      <c r="BAM13" s="1">
        <v>809.1</v>
      </c>
      <c r="BAN13" s="1">
        <v>809.1</v>
      </c>
      <c r="BAO13" s="26">
        <v>809.2</v>
      </c>
      <c r="BAP13" s="22">
        <v>809.2</v>
      </c>
      <c r="BAQ13" s="26">
        <v>809.2</v>
      </c>
      <c r="BAR13" s="26">
        <v>809.2</v>
      </c>
      <c r="BAS13" s="26">
        <v>809.2</v>
      </c>
      <c r="BAT13" s="26">
        <v>809.2</v>
      </c>
      <c r="BAU13" s="22">
        <v>809.2</v>
      </c>
      <c r="BAV13" s="1">
        <v>809.2</v>
      </c>
      <c r="BAW13" s="22">
        <v>809.3</v>
      </c>
      <c r="BAX13" s="1">
        <v>809.30000000000007</v>
      </c>
      <c r="BAY13" s="1">
        <v>809.30000000000007</v>
      </c>
      <c r="BAZ13" s="26">
        <v>809.4</v>
      </c>
      <c r="BBA13" s="26">
        <v>809.4</v>
      </c>
      <c r="BBB13" s="22">
        <v>809.4</v>
      </c>
      <c r="BBC13" s="1">
        <v>809.5</v>
      </c>
      <c r="BBD13" s="22">
        <v>809.5</v>
      </c>
      <c r="BBE13" s="26">
        <v>809.5</v>
      </c>
      <c r="BBF13" s="22">
        <v>809.5</v>
      </c>
      <c r="BBG13" s="22">
        <v>809.5</v>
      </c>
      <c r="BBH13" s="22">
        <v>809.6</v>
      </c>
      <c r="BBI13" s="22">
        <v>809.6</v>
      </c>
      <c r="BBJ13" s="22">
        <v>809.6</v>
      </c>
      <c r="BBK13" s="22">
        <v>809.7</v>
      </c>
      <c r="BBL13" s="26">
        <v>809.7</v>
      </c>
      <c r="BBM13" s="26">
        <v>809.7</v>
      </c>
      <c r="BBN13" s="26">
        <v>809.8</v>
      </c>
      <c r="BBO13" s="22">
        <v>809.8</v>
      </c>
      <c r="BBP13" s="22">
        <v>809.8</v>
      </c>
      <c r="BBQ13" s="22">
        <v>809.9</v>
      </c>
      <c r="BBR13" s="22">
        <v>809.9</v>
      </c>
      <c r="BBS13" s="26">
        <v>810</v>
      </c>
      <c r="BBT13" s="22">
        <v>810.1</v>
      </c>
      <c r="BBU13" s="22">
        <v>810.1</v>
      </c>
      <c r="BBV13" s="26">
        <v>810.1</v>
      </c>
      <c r="BBW13" s="26">
        <v>810.1</v>
      </c>
      <c r="BBX13" s="26">
        <v>810.1</v>
      </c>
      <c r="BBY13" s="22">
        <v>810.1</v>
      </c>
      <c r="BBZ13" s="1">
        <v>810.2</v>
      </c>
      <c r="BCA13" s="1">
        <v>810.2</v>
      </c>
      <c r="BCB13" s="26">
        <v>810.3</v>
      </c>
      <c r="BCC13" s="26">
        <v>810.3</v>
      </c>
      <c r="BCD13" s="26">
        <v>810.3</v>
      </c>
      <c r="BCE13" s="22">
        <v>810.3</v>
      </c>
      <c r="BCF13" s="22">
        <v>810.4</v>
      </c>
      <c r="BCG13" s="22">
        <v>810.4</v>
      </c>
      <c r="BCH13" s="1">
        <v>810.4</v>
      </c>
      <c r="BCI13" s="20">
        <v>810.5</v>
      </c>
      <c r="BCJ13" s="26">
        <v>810.5</v>
      </c>
      <c r="BCK13" s="20">
        <v>810.6</v>
      </c>
      <c r="BCL13" s="22">
        <v>810.6</v>
      </c>
      <c r="BCM13" s="22">
        <v>810.6</v>
      </c>
      <c r="BCN13" s="26">
        <v>810.6</v>
      </c>
      <c r="BCO13" s="22">
        <v>810.6</v>
      </c>
      <c r="BCP13" s="1">
        <v>810.69999999999993</v>
      </c>
      <c r="BCQ13" s="20">
        <v>810.7</v>
      </c>
      <c r="BCR13" s="22">
        <v>810.7</v>
      </c>
      <c r="BCS13" s="26">
        <v>810.8</v>
      </c>
      <c r="BCT13" s="22">
        <v>810.8</v>
      </c>
      <c r="BCU13" s="22">
        <v>810.8</v>
      </c>
      <c r="BCV13" s="26">
        <v>810.9</v>
      </c>
      <c r="BCW13" s="26">
        <v>810.9</v>
      </c>
      <c r="BCX13" s="1">
        <v>810.9</v>
      </c>
      <c r="BCY13" s="26">
        <v>811</v>
      </c>
      <c r="BCZ13" s="26">
        <v>811</v>
      </c>
      <c r="BDA13" s="26">
        <v>811</v>
      </c>
      <c r="BDB13" s="26">
        <v>811</v>
      </c>
      <c r="BDC13" s="20">
        <v>811.1</v>
      </c>
      <c r="BDD13" s="1">
        <v>811.1</v>
      </c>
      <c r="BDE13" s="20">
        <v>811.2</v>
      </c>
      <c r="BDF13" s="20">
        <v>811.2</v>
      </c>
      <c r="BDG13" s="1">
        <v>811.30000000000007</v>
      </c>
      <c r="BDH13" s="25">
        <v>811.4</v>
      </c>
      <c r="BDI13" s="25">
        <v>811.4</v>
      </c>
      <c r="BDJ13" s="20">
        <v>811.4</v>
      </c>
      <c r="BDK13" s="25">
        <v>811.6</v>
      </c>
      <c r="BDL13" s="25">
        <v>811.6</v>
      </c>
      <c r="BDM13" s="22">
        <v>811.6</v>
      </c>
      <c r="BDN13" s="25">
        <v>811.7</v>
      </c>
      <c r="BDO13" s="22">
        <v>811.8</v>
      </c>
      <c r="BDP13" s="26">
        <v>812</v>
      </c>
      <c r="BDQ13" s="26">
        <v>812</v>
      </c>
      <c r="BDR13" s="22">
        <v>812.2</v>
      </c>
      <c r="BDS13" s="22">
        <v>812.3</v>
      </c>
      <c r="BDT13" s="22">
        <v>812.4</v>
      </c>
      <c r="BDU13" s="26">
        <v>812.6</v>
      </c>
      <c r="BDV13" s="26">
        <v>812.6</v>
      </c>
      <c r="BDW13" s="1">
        <v>812.8</v>
      </c>
      <c r="BDX13" s="20">
        <v>813.1</v>
      </c>
      <c r="BDY13" s="22">
        <v>813.1</v>
      </c>
      <c r="BDZ13" s="22">
        <v>813.4</v>
      </c>
      <c r="BEA13" s="26">
        <v>813.6</v>
      </c>
      <c r="BEB13" s="26">
        <v>813.6</v>
      </c>
      <c r="BEC13" s="22">
        <v>815.2</v>
      </c>
      <c r="BED13" s="22">
        <v>815.2</v>
      </c>
      <c r="BEE13" s="22">
        <v>816.2</v>
      </c>
      <c r="BEF13" s="22">
        <v>818.1</v>
      </c>
      <c r="BEG13" s="22">
        <v>818.5</v>
      </c>
    </row>
    <row r="14" spans="1:1489" x14ac:dyDescent="0.25">
      <c r="A14" s="3" t="s">
        <v>21</v>
      </c>
      <c r="B14" s="20">
        <v>-57</v>
      </c>
      <c r="C14" s="20">
        <v>-56.8</v>
      </c>
      <c r="D14" s="20">
        <v>-56.4</v>
      </c>
      <c r="E14" s="1">
        <v>-59.3</v>
      </c>
      <c r="F14" s="1">
        <v>-59.3</v>
      </c>
      <c r="G14" s="21">
        <v>-51.5</v>
      </c>
      <c r="H14" s="21">
        <v>-52</v>
      </c>
      <c r="I14" s="20">
        <v>-56.6</v>
      </c>
      <c r="J14" s="26">
        <v>-54.3</v>
      </c>
      <c r="K14" s="20">
        <v>-55.3</v>
      </c>
      <c r="L14" s="20">
        <v>-56.8</v>
      </c>
      <c r="M14" s="26">
        <v>-54.3</v>
      </c>
      <c r="N14" s="26">
        <v>-54.2</v>
      </c>
      <c r="O14" s="20">
        <v>-54.3</v>
      </c>
      <c r="P14" s="26">
        <v>-54.2</v>
      </c>
      <c r="Q14" s="25">
        <v>-58.3</v>
      </c>
      <c r="R14" s="22">
        <v>-54</v>
      </c>
      <c r="S14" s="25">
        <v>-58.1</v>
      </c>
      <c r="T14" s="25">
        <v>-58</v>
      </c>
      <c r="U14" s="25">
        <v>-58.4</v>
      </c>
      <c r="V14" s="26">
        <v>-54.1</v>
      </c>
      <c r="W14" s="26">
        <v>-53.7</v>
      </c>
      <c r="X14" s="26">
        <v>-53.7</v>
      </c>
      <c r="Y14" s="25">
        <v>-51.6</v>
      </c>
      <c r="Z14" s="20">
        <v>-53.4</v>
      </c>
      <c r="AA14" s="26">
        <v>-54</v>
      </c>
      <c r="AB14" s="1">
        <v>-61.3</v>
      </c>
      <c r="AC14" s="25">
        <v>-55.9</v>
      </c>
      <c r="AD14" s="25">
        <v>-55.9</v>
      </c>
      <c r="AE14" s="20">
        <v>-52.4</v>
      </c>
      <c r="AF14" s="25">
        <v>-51.5</v>
      </c>
      <c r="AG14" s="22">
        <v>-54.4</v>
      </c>
      <c r="AH14" s="20">
        <v>-52.1</v>
      </c>
      <c r="AI14" s="1">
        <v>-51</v>
      </c>
      <c r="AJ14" s="21">
        <v>-52.5</v>
      </c>
      <c r="AK14" s="25">
        <v>-51.2</v>
      </c>
      <c r="AL14" s="25">
        <v>-51.7</v>
      </c>
      <c r="AM14" s="25">
        <v>-51.8</v>
      </c>
      <c r="AN14" s="25">
        <v>-51.6</v>
      </c>
      <c r="AO14" s="25">
        <v>-51.6</v>
      </c>
      <c r="AP14" s="20">
        <v>-51.7</v>
      </c>
      <c r="AQ14" s="22">
        <v>-53.6</v>
      </c>
      <c r="AR14" s="22">
        <v>-53.9</v>
      </c>
      <c r="AS14" s="25">
        <v>-51.9</v>
      </c>
      <c r="AT14" s="20">
        <v>-52.1</v>
      </c>
      <c r="AU14" s="22">
        <v>-53.9</v>
      </c>
      <c r="AV14" s="22">
        <v>-54.1</v>
      </c>
      <c r="AW14" s="20">
        <v>-51.9</v>
      </c>
      <c r="AX14" s="20">
        <v>-51.7</v>
      </c>
      <c r="AY14" s="1">
        <v>-51.5</v>
      </c>
      <c r="AZ14" s="1">
        <v>-51.5</v>
      </c>
      <c r="BA14" s="1">
        <v>-51</v>
      </c>
      <c r="BB14" s="1">
        <v>-51.3</v>
      </c>
      <c r="BC14" s="1">
        <v>-51.3</v>
      </c>
      <c r="BD14" s="1">
        <v>-51</v>
      </c>
      <c r="BE14" s="25">
        <v>-56.1</v>
      </c>
      <c r="BF14" s="25">
        <v>-47.1</v>
      </c>
      <c r="BG14" s="25">
        <v>-51.8</v>
      </c>
      <c r="BH14" s="20">
        <v>-52</v>
      </c>
      <c r="BI14" s="1">
        <v>-51.1</v>
      </c>
      <c r="BJ14" s="25">
        <v>-56.6</v>
      </c>
      <c r="BK14" s="25">
        <v>-51.7</v>
      </c>
      <c r="BL14" s="25">
        <v>-47.9</v>
      </c>
      <c r="BM14" s="25">
        <v>-52.2</v>
      </c>
      <c r="BN14" s="1">
        <v>-51.3</v>
      </c>
      <c r="BO14" s="1">
        <v>-51.4</v>
      </c>
      <c r="BP14" s="1">
        <v>-51.4</v>
      </c>
      <c r="BQ14" s="26">
        <v>-53.4</v>
      </c>
      <c r="BR14" s="26">
        <v>-54</v>
      </c>
      <c r="BS14" s="25">
        <v>-56.2</v>
      </c>
      <c r="BT14" s="25">
        <v>-48.1</v>
      </c>
      <c r="BU14" s="25">
        <v>-51.9</v>
      </c>
      <c r="BV14" s="1">
        <v>-53.6</v>
      </c>
      <c r="BW14" s="1">
        <v>-50.6</v>
      </c>
      <c r="BX14" s="1">
        <v>-51.4</v>
      </c>
      <c r="BY14" s="1">
        <v>-51.7</v>
      </c>
      <c r="BZ14" s="25">
        <v>-47.4</v>
      </c>
      <c r="CA14" s="25">
        <v>-47.2</v>
      </c>
      <c r="CB14" s="25">
        <v>-47.1</v>
      </c>
      <c r="CC14" s="25">
        <v>-47.5</v>
      </c>
      <c r="CD14" s="25">
        <v>-52</v>
      </c>
      <c r="CE14" s="1">
        <v>-50.7</v>
      </c>
      <c r="CF14" s="1">
        <v>-50.8</v>
      </c>
      <c r="CG14" s="1">
        <v>-50.5</v>
      </c>
      <c r="CH14" s="1">
        <v>-50.4</v>
      </c>
      <c r="CI14" s="1">
        <v>-50.5</v>
      </c>
      <c r="CJ14" s="1">
        <v>-50.5</v>
      </c>
      <c r="CK14" s="1">
        <v>-49.8</v>
      </c>
      <c r="CL14" s="1">
        <v>-50.6</v>
      </c>
      <c r="CM14" s="1">
        <v>-50.9</v>
      </c>
      <c r="CN14" s="1">
        <v>-50.4</v>
      </c>
      <c r="CO14" s="1">
        <v>-50.8</v>
      </c>
      <c r="CP14" s="25">
        <v>-47</v>
      </c>
      <c r="CQ14" s="25">
        <v>-52.4</v>
      </c>
      <c r="CR14" s="1">
        <v>-50.5</v>
      </c>
      <c r="CS14" s="1">
        <v>-50.5</v>
      </c>
      <c r="CT14" s="1">
        <v>-50.8</v>
      </c>
      <c r="CU14" s="1">
        <v>-50.4</v>
      </c>
      <c r="CV14" s="1">
        <v>-49.9</v>
      </c>
      <c r="CW14" s="1">
        <v>-50.6</v>
      </c>
      <c r="CX14" s="1">
        <v>-51.1</v>
      </c>
      <c r="CY14" s="1">
        <v>-51.3</v>
      </c>
      <c r="CZ14" s="26">
        <v>-54.9</v>
      </c>
      <c r="DA14" s="1">
        <v>-58.8</v>
      </c>
      <c r="DB14" s="1">
        <v>-50.7</v>
      </c>
      <c r="DC14" s="1">
        <v>-51.2</v>
      </c>
      <c r="DD14" s="26">
        <v>-55</v>
      </c>
      <c r="DE14" s="25">
        <v>-55.7</v>
      </c>
      <c r="DF14" s="25">
        <v>-47.8</v>
      </c>
      <c r="DG14" s="25">
        <v>-52</v>
      </c>
      <c r="DH14" s="20">
        <v>-54</v>
      </c>
      <c r="DI14" s="1">
        <v>-51</v>
      </c>
      <c r="DJ14" s="22">
        <v>-54.9</v>
      </c>
      <c r="DK14" s="22">
        <v>-55</v>
      </c>
      <c r="DL14" s="25">
        <v>-55.9</v>
      </c>
      <c r="DM14" s="25">
        <v>-56.1</v>
      </c>
      <c r="DN14" s="1">
        <v>-50.5</v>
      </c>
      <c r="DO14" s="1">
        <v>-50.3</v>
      </c>
      <c r="DP14" s="1">
        <v>-50.5</v>
      </c>
      <c r="DQ14" s="1">
        <v>-50.5</v>
      </c>
      <c r="DR14" s="1">
        <v>-50.8</v>
      </c>
      <c r="DS14" s="1">
        <v>-51.2</v>
      </c>
      <c r="DT14" s="1">
        <v>-51.1</v>
      </c>
      <c r="DU14" s="1">
        <v>-51.2</v>
      </c>
      <c r="DV14" s="26">
        <v>-55.1</v>
      </c>
      <c r="DW14" s="26">
        <v>-55.1</v>
      </c>
      <c r="DX14" s="22">
        <v>-55.1</v>
      </c>
      <c r="DY14" s="1">
        <v>-50.6</v>
      </c>
      <c r="DZ14" s="1">
        <v>-50.5</v>
      </c>
      <c r="EA14" s="1">
        <v>-50.5</v>
      </c>
      <c r="EB14" s="1">
        <v>-51.3</v>
      </c>
      <c r="EC14" s="26">
        <v>-54.5</v>
      </c>
      <c r="ED14" s="26">
        <v>-55</v>
      </c>
      <c r="EE14" s="25">
        <v>-49.5</v>
      </c>
      <c r="EF14" s="25">
        <v>-55</v>
      </c>
      <c r="EG14" s="1">
        <v>-48.7</v>
      </c>
      <c r="EH14" s="1">
        <v>-49.7</v>
      </c>
      <c r="EI14" s="1">
        <v>-51.2</v>
      </c>
      <c r="EJ14" s="25">
        <v>-56.1</v>
      </c>
      <c r="EK14" s="25">
        <v>-50</v>
      </c>
      <c r="EL14" s="25">
        <v>-47.8</v>
      </c>
      <c r="EM14" s="25">
        <v>-52.8</v>
      </c>
      <c r="EN14" s="1">
        <v>-52.5</v>
      </c>
      <c r="EO14" s="1">
        <v>-50.6</v>
      </c>
      <c r="EP14" s="1">
        <v>-50.6</v>
      </c>
      <c r="EQ14" s="1">
        <v>-48.4</v>
      </c>
      <c r="ER14" s="1">
        <v>-48.4</v>
      </c>
      <c r="ES14" s="25">
        <v>-55.3</v>
      </c>
      <c r="ET14" s="1">
        <v>-48.6</v>
      </c>
      <c r="EU14" s="1">
        <v>-48.5</v>
      </c>
      <c r="EV14" s="1">
        <v>-48.4</v>
      </c>
      <c r="EW14" s="1">
        <v>-48.5</v>
      </c>
      <c r="EX14" s="1">
        <v>-51.6</v>
      </c>
      <c r="EY14" s="1">
        <v>-51.4</v>
      </c>
      <c r="EZ14" s="26">
        <v>-54.8</v>
      </c>
      <c r="FA14" s="25">
        <v>-56.4</v>
      </c>
      <c r="FB14" s="20">
        <v>-51</v>
      </c>
      <c r="FC14" s="20">
        <v>-51.7</v>
      </c>
      <c r="FD14" s="1">
        <v>-48.5</v>
      </c>
      <c r="FE14" s="1">
        <v>-48.4</v>
      </c>
      <c r="FF14" s="1">
        <v>-51.7</v>
      </c>
      <c r="FG14" s="1">
        <v>-51.6</v>
      </c>
      <c r="FH14" s="1">
        <v>-51.5</v>
      </c>
      <c r="FI14" s="1">
        <v>-55.9</v>
      </c>
      <c r="FJ14" s="26">
        <v>-54.8</v>
      </c>
      <c r="FK14" s="20">
        <v>-51.5</v>
      </c>
      <c r="FL14" s="1">
        <v>-51.1</v>
      </c>
      <c r="FM14" s="26">
        <v>-54.9</v>
      </c>
      <c r="FN14" s="25">
        <v>-52.9</v>
      </c>
      <c r="FO14" s="1">
        <v>-59</v>
      </c>
      <c r="FP14" s="20">
        <v>-51.2</v>
      </c>
      <c r="FQ14" s="20">
        <v>-50.6</v>
      </c>
      <c r="FR14" s="1">
        <v>-59.5</v>
      </c>
      <c r="FS14" s="20">
        <v>-50.3</v>
      </c>
      <c r="FT14" s="20">
        <v>-53.4</v>
      </c>
      <c r="FU14" s="1">
        <v>-59.7</v>
      </c>
      <c r="FV14" s="1">
        <v>-60.2</v>
      </c>
      <c r="FW14" s="1">
        <v>-58.7</v>
      </c>
      <c r="FX14" s="20">
        <v>-55.2</v>
      </c>
      <c r="FY14" s="20">
        <v>-53.9</v>
      </c>
      <c r="FZ14" s="20">
        <v>-53.6</v>
      </c>
      <c r="GA14" s="1">
        <v>-52.2</v>
      </c>
      <c r="GB14" s="1">
        <v>-53.9</v>
      </c>
      <c r="GC14" s="1">
        <v>-54.4</v>
      </c>
      <c r="GD14" s="1">
        <v>-54.3</v>
      </c>
      <c r="GE14" s="1">
        <v>-54.5</v>
      </c>
      <c r="GF14" s="1">
        <v>-54.1</v>
      </c>
      <c r="GG14" s="1">
        <v>-59.6</v>
      </c>
      <c r="GH14" s="1">
        <v>-51.6</v>
      </c>
      <c r="GI14" s="1">
        <v>-55.2</v>
      </c>
      <c r="GJ14" s="1">
        <v>-55.1</v>
      </c>
      <c r="GK14" s="1">
        <v>-54.3</v>
      </c>
      <c r="GL14" s="1">
        <v>-54.5</v>
      </c>
      <c r="GM14" s="1">
        <v>-54.1</v>
      </c>
      <c r="GN14" s="1">
        <v>-54.1</v>
      </c>
      <c r="GO14" s="1">
        <v>-53.8</v>
      </c>
      <c r="GP14" s="1">
        <v>-54.1</v>
      </c>
      <c r="GQ14" s="1">
        <v>-54.3</v>
      </c>
      <c r="GR14" s="1">
        <v>-54.3</v>
      </c>
      <c r="GS14" s="25">
        <v>-49.5</v>
      </c>
      <c r="GT14" s="25">
        <v>-57.1</v>
      </c>
      <c r="GU14" s="1">
        <v>-54.2</v>
      </c>
      <c r="GV14" s="1">
        <v>-54.4</v>
      </c>
      <c r="GW14" s="1">
        <v>-52.5</v>
      </c>
      <c r="GX14" s="25">
        <v>-57.5</v>
      </c>
      <c r="GY14" s="25">
        <v>-57.6</v>
      </c>
      <c r="GZ14" s="25">
        <v>-57.5</v>
      </c>
      <c r="HA14" s="25">
        <v>-54.6</v>
      </c>
      <c r="HB14" s="20">
        <v>-51.2</v>
      </c>
      <c r="HC14" s="25">
        <v>-57.8</v>
      </c>
      <c r="HD14" s="25">
        <v>-57.6</v>
      </c>
      <c r="HE14" s="20">
        <v>-54</v>
      </c>
      <c r="HF14" s="20">
        <v>-51.6</v>
      </c>
      <c r="HG14" s="25">
        <v>-56.2</v>
      </c>
      <c r="HH14" s="25">
        <v>-54.1</v>
      </c>
      <c r="HI14" s="1">
        <v>-54.7</v>
      </c>
      <c r="HJ14" s="1">
        <v>-54.8</v>
      </c>
      <c r="HK14" s="1">
        <v>-55.4</v>
      </c>
      <c r="HL14" s="1">
        <v>-54.5</v>
      </c>
      <c r="HM14" s="22">
        <v>-53.5</v>
      </c>
      <c r="HN14" s="1">
        <v>-51.5</v>
      </c>
      <c r="HO14" s="1">
        <v>-53.2</v>
      </c>
      <c r="HP14" s="25">
        <v>-56.1</v>
      </c>
      <c r="HQ14" s="25">
        <v>-49.4</v>
      </c>
      <c r="HR14" s="25">
        <v>-53.3</v>
      </c>
      <c r="HS14" s="1">
        <v>-58</v>
      </c>
      <c r="HT14" s="1">
        <v>-51.2</v>
      </c>
      <c r="HU14" s="1">
        <v>-51.4</v>
      </c>
      <c r="HV14" s="1">
        <v>-51.3</v>
      </c>
      <c r="HW14" s="1">
        <v>-54.9</v>
      </c>
      <c r="HX14" s="1">
        <v>-54.7</v>
      </c>
      <c r="HY14" s="1">
        <v>-55.6</v>
      </c>
      <c r="HZ14" s="1">
        <v>-57.7</v>
      </c>
      <c r="IA14" s="20">
        <v>-49</v>
      </c>
      <c r="IB14" s="20">
        <v>-49.3</v>
      </c>
      <c r="IC14" s="1">
        <v>-51.7</v>
      </c>
      <c r="ID14" s="1">
        <v>-54.7</v>
      </c>
      <c r="IE14" s="1">
        <v>-53.6</v>
      </c>
      <c r="IF14" s="1">
        <v>-51.9</v>
      </c>
      <c r="IG14" s="1">
        <v>-51.9</v>
      </c>
      <c r="IH14" s="1">
        <v>-52.2</v>
      </c>
      <c r="II14" s="1">
        <v>-52</v>
      </c>
      <c r="IJ14" s="25">
        <v>-55.5</v>
      </c>
      <c r="IK14" s="25">
        <v>-55.8</v>
      </c>
      <c r="IL14" s="25">
        <v>-49.4</v>
      </c>
      <c r="IM14" s="1">
        <v>-54.8</v>
      </c>
      <c r="IN14" s="1">
        <v>-51.7</v>
      </c>
      <c r="IO14" s="1">
        <v>-51.8</v>
      </c>
      <c r="IP14" s="1">
        <v>-51.8</v>
      </c>
      <c r="IQ14" s="1">
        <v>-51.7</v>
      </c>
      <c r="IR14" s="1">
        <v>-51.7</v>
      </c>
      <c r="IS14" s="1">
        <v>-51.4</v>
      </c>
      <c r="IT14" s="1">
        <v>-51.9</v>
      </c>
      <c r="IU14" s="1">
        <v>-52</v>
      </c>
      <c r="IV14" s="1">
        <v>-51.9</v>
      </c>
      <c r="IW14" s="1">
        <v>-51.8</v>
      </c>
      <c r="IX14" s="1">
        <v>-52.3</v>
      </c>
      <c r="IY14" s="26">
        <v>-53.4</v>
      </c>
      <c r="IZ14" s="25">
        <v>-58.1</v>
      </c>
      <c r="JA14" s="25">
        <v>-51</v>
      </c>
      <c r="JB14" s="1">
        <v>-54.1</v>
      </c>
      <c r="JC14" s="1">
        <v>-55</v>
      </c>
      <c r="JD14" s="1">
        <v>-53.1</v>
      </c>
      <c r="JE14" s="25">
        <v>-52.7</v>
      </c>
      <c r="JF14" s="25">
        <v>-52.7</v>
      </c>
      <c r="JG14" s="1">
        <v>-51.6</v>
      </c>
      <c r="JH14" s="1">
        <v>-54.1</v>
      </c>
      <c r="JI14" s="1">
        <v>-54.1</v>
      </c>
      <c r="JJ14" s="26">
        <v>-54.5</v>
      </c>
      <c r="JK14" s="25">
        <v>-52.5</v>
      </c>
      <c r="JL14" s="25">
        <v>-52.4</v>
      </c>
      <c r="JM14" s="1">
        <v>-54.3</v>
      </c>
      <c r="JN14" s="22">
        <v>-54.5</v>
      </c>
      <c r="JO14" s="26">
        <v>-54.7</v>
      </c>
      <c r="JP14" s="26">
        <v>-53.9</v>
      </c>
      <c r="JQ14" s="25">
        <v>-55.4</v>
      </c>
      <c r="JR14" s="25">
        <v>-55.3</v>
      </c>
      <c r="JS14" s="25">
        <v>-55.1</v>
      </c>
      <c r="JT14" s="25">
        <v>-54.9</v>
      </c>
      <c r="JU14" s="25">
        <v>-52.6</v>
      </c>
      <c r="JV14" s="20">
        <v>-49.9</v>
      </c>
      <c r="JW14" s="1">
        <v>-51.5</v>
      </c>
      <c r="JX14" s="1">
        <v>-51.4</v>
      </c>
      <c r="JY14" s="1">
        <v>-51.9</v>
      </c>
      <c r="JZ14" s="26">
        <v>-53.8</v>
      </c>
      <c r="KA14" s="25">
        <v>-55</v>
      </c>
      <c r="KB14" s="25">
        <v>-54.7</v>
      </c>
      <c r="KC14" s="25">
        <v>-50.9</v>
      </c>
      <c r="KD14" s="25">
        <v>-52.8</v>
      </c>
      <c r="KE14" s="1">
        <v>-51.4</v>
      </c>
      <c r="KF14" s="1">
        <v>-51.4</v>
      </c>
      <c r="KG14" s="1">
        <v>-51.3</v>
      </c>
      <c r="KH14" s="1">
        <v>-51.3</v>
      </c>
      <c r="KI14" s="1">
        <v>-51.6</v>
      </c>
      <c r="KJ14" s="26">
        <v>-54.2</v>
      </c>
      <c r="KK14" s="25">
        <v>-55.5</v>
      </c>
      <c r="KL14" s="25">
        <v>-52.8</v>
      </c>
      <c r="KM14" s="25">
        <v>-55.1</v>
      </c>
      <c r="KN14" s="25">
        <v>-50.9</v>
      </c>
      <c r="KO14" s="25">
        <v>-50.9</v>
      </c>
      <c r="KP14" s="25">
        <v>-51.2</v>
      </c>
      <c r="KQ14" s="25">
        <v>-49.7</v>
      </c>
      <c r="KR14" s="20">
        <v>-52.1</v>
      </c>
      <c r="KS14" s="1">
        <v>-51.9</v>
      </c>
      <c r="KT14" s="1">
        <v>-51.6</v>
      </c>
      <c r="KU14" s="1">
        <v>-51.7</v>
      </c>
      <c r="KV14" s="22">
        <v>-53.3</v>
      </c>
      <c r="KW14" s="1">
        <v>-52.7</v>
      </c>
      <c r="KX14" s="25">
        <v>-56.4</v>
      </c>
      <c r="KY14" s="25">
        <v>-52.5</v>
      </c>
      <c r="KZ14" s="25">
        <v>-55</v>
      </c>
      <c r="LA14" s="25">
        <v>-54.8</v>
      </c>
      <c r="LB14" s="25">
        <v>-52.6</v>
      </c>
      <c r="LC14" s="25">
        <v>-54</v>
      </c>
      <c r="LD14" s="1">
        <v>-58.6</v>
      </c>
      <c r="LE14" s="20">
        <v>-51.8</v>
      </c>
      <c r="LF14" s="20">
        <v>-54.1</v>
      </c>
      <c r="LG14" s="1">
        <v>-51.6</v>
      </c>
      <c r="LH14" s="1">
        <v>-52.2</v>
      </c>
      <c r="LI14" s="25">
        <v>-52.4</v>
      </c>
      <c r="LJ14" s="25">
        <v>-55</v>
      </c>
      <c r="LK14" s="25">
        <v>-53.6</v>
      </c>
      <c r="LL14" s="1">
        <v>-58.6</v>
      </c>
      <c r="LM14" s="1">
        <v>-51.9</v>
      </c>
      <c r="LN14" s="1">
        <v>-51.7</v>
      </c>
      <c r="LO14" s="1">
        <v>-51.6</v>
      </c>
      <c r="LP14" s="1">
        <v>-51.4</v>
      </c>
      <c r="LQ14" s="1">
        <v>-51.5</v>
      </c>
      <c r="LR14" s="1">
        <v>-52.1</v>
      </c>
      <c r="LS14" s="1">
        <v>-55.2</v>
      </c>
      <c r="LT14" s="1">
        <v>-54.4</v>
      </c>
      <c r="LU14" s="20">
        <v>-53.8</v>
      </c>
      <c r="LV14" s="20">
        <v>-54.8</v>
      </c>
      <c r="LW14" s="1">
        <v>-50.3</v>
      </c>
      <c r="LX14" s="1">
        <v>-51.9</v>
      </c>
      <c r="LY14" s="1">
        <v>-51.5</v>
      </c>
      <c r="LZ14" s="1">
        <v>-52.1</v>
      </c>
      <c r="MA14" s="1">
        <v>-51.9</v>
      </c>
      <c r="MB14" s="22">
        <v>-52</v>
      </c>
      <c r="MC14" s="25">
        <v>-50.4</v>
      </c>
      <c r="MD14" s="25">
        <v>-53.8</v>
      </c>
      <c r="ME14" s="22">
        <v>-54.7</v>
      </c>
      <c r="MF14" s="26">
        <v>-50.6</v>
      </c>
      <c r="MG14" s="25">
        <v>-54</v>
      </c>
      <c r="MH14" s="25">
        <v>-54</v>
      </c>
      <c r="MI14" s="1">
        <v>-51.7</v>
      </c>
      <c r="MJ14" s="1">
        <v>-52.3</v>
      </c>
      <c r="MK14" s="22">
        <v>-50.2</v>
      </c>
      <c r="ML14" s="22">
        <v>-50.2</v>
      </c>
      <c r="MM14" s="22">
        <v>-50.1</v>
      </c>
      <c r="MN14" s="22">
        <v>-49.9</v>
      </c>
      <c r="MO14" s="26">
        <v>-50.5</v>
      </c>
      <c r="MP14" s="26">
        <v>-51</v>
      </c>
      <c r="MQ14" s="25">
        <v>-57.6</v>
      </c>
      <c r="MR14" s="25">
        <v>-57.5</v>
      </c>
      <c r="MS14" s="25">
        <v>-52.5</v>
      </c>
      <c r="MT14" s="25">
        <v>-54.3</v>
      </c>
      <c r="MU14" s="20">
        <v>-54.3</v>
      </c>
      <c r="MV14" s="1">
        <v>-52.1</v>
      </c>
      <c r="MW14" s="1">
        <v>-52.3</v>
      </c>
      <c r="MX14" s="1">
        <v>-48.8</v>
      </c>
      <c r="MY14" s="1">
        <v>-52.5</v>
      </c>
      <c r="MZ14" s="1">
        <v>-52</v>
      </c>
      <c r="NA14" s="26">
        <v>-54.4</v>
      </c>
      <c r="NB14" s="22">
        <v>-53.6</v>
      </c>
      <c r="NC14" s="22">
        <v>-50.2</v>
      </c>
      <c r="ND14" s="22">
        <v>-50.7</v>
      </c>
      <c r="NE14" s="25">
        <v>-54.6</v>
      </c>
      <c r="NF14" s="1">
        <v>-48.9</v>
      </c>
      <c r="NG14" s="1">
        <v>-48.8</v>
      </c>
      <c r="NH14" s="26">
        <v>-49.4</v>
      </c>
      <c r="NI14" s="25">
        <v>-53.8</v>
      </c>
      <c r="NJ14" s="1">
        <v>-51.1</v>
      </c>
      <c r="NK14" s="1">
        <v>-49.3</v>
      </c>
      <c r="NL14" s="1">
        <v>-49.7</v>
      </c>
      <c r="NM14" s="26">
        <v>-49.5</v>
      </c>
      <c r="NN14" s="22">
        <v>-50.8</v>
      </c>
      <c r="NO14" s="25">
        <v>-51.8</v>
      </c>
      <c r="NP14" s="25">
        <v>-55.4</v>
      </c>
      <c r="NQ14" s="25">
        <v>-57.5</v>
      </c>
      <c r="NR14" s="20">
        <v>-55.6</v>
      </c>
      <c r="NS14" s="20">
        <v>-49.9</v>
      </c>
      <c r="NT14" s="1">
        <v>-51.1</v>
      </c>
      <c r="NU14" s="1">
        <v>-51.8</v>
      </c>
      <c r="NV14" s="1">
        <v>-49.4</v>
      </c>
      <c r="NW14" s="22">
        <v>-49.8</v>
      </c>
      <c r="NX14" s="22">
        <v>-49.3</v>
      </c>
      <c r="NY14" s="22">
        <v>-49.8</v>
      </c>
      <c r="NZ14" s="22">
        <v>-49.6</v>
      </c>
      <c r="OA14" s="22">
        <v>-49.8</v>
      </c>
      <c r="OB14" s="26">
        <v>-49.8</v>
      </c>
      <c r="OC14" s="26">
        <v>-50.8</v>
      </c>
      <c r="OD14" s="26">
        <v>-49.8</v>
      </c>
      <c r="OE14" s="26">
        <v>-50.7</v>
      </c>
      <c r="OF14" s="21">
        <v>-52.5</v>
      </c>
      <c r="OG14" s="1">
        <v>-51.1</v>
      </c>
      <c r="OH14" s="1">
        <v>-51.3</v>
      </c>
      <c r="OI14" s="1">
        <v>-51.2</v>
      </c>
      <c r="OJ14" s="1">
        <v>-51</v>
      </c>
      <c r="OK14" s="1">
        <v>-51.1</v>
      </c>
      <c r="OL14" s="1">
        <v>-51.2</v>
      </c>
      <c r="OM14" s="1">
        <v>-51.1</v>
      </c>
      <c r="ON14" s="1">
        <v>-51.1</v>
      </c>
      <c r="OO14" s="1">
        <v>-53.4</v>
      </c>
      <c r="OP14" s="1">
        <v>-53.2</v>
      </c>
      <c r="OQ14" s="1">
        <v>-53.2</v>
      </c>
      <c r="OR14" s="1">
        <v>-53.5</v>
      </c>
      <c r="OS14" s="1">
        <v>-50.1</v>
      </c>
      <c r="OT14" s="26">
        <v>-53.8</v>
      </c>
      <c r="OU14" s="26">
        <v>-50.8</v>
      </c>
      <c r="OV14" s="26">
        <v>-50.8</v>
      </c>
      <c r="OW14" s="22">
        <v>-51</v>
      </c>
      <c r="OX14" s="25">
        <v>-58.5</v>
      </c>
      <c r="OY14" s="25">
        <v>-55.3</v>
      </c>
      <c r="OZ14" s="20">
        <v>-50.1</v>
      </c>
      <c r="PA14" s="21">
        <v>-54</v>
      </c>
      <c r="PB14" s="1">
        <v>-51.2</v>
      </c>
      <c r="PC14" s="1">
        <v>-48.3</v>
      </c>
      <c r="PD14" s="1">
        <v>-51.1</v>
      </c>
      <c r="PE14" s="1">
        <v>-48.3</v>
      </c>
      <c r="PF14" s="1">
        <v>-51.2</v>
      </c>
      <c r="PG14" s="1">
        <v>-53.5</v>
      </c>
      <c r="PH14" s="1">
        <v>-53.4</v>
      </c>
      <c r="PI14" s="1">
        <v>-49.5</v>
      </c>
      <c r="PJ14" s="1">
        <v>-51.8</v>
      </c>
      <c r="PK14" s="1">
        <v>-50.9</v>
      </c>
      <c r="PL14" s="1">
        <v>-51.2</v>
      </c>
      <c r="PM14" s="26">
        <v>-51.3</v>
      </c>
      <c r="PN14" s="26">
        <v>-49.9</v>
      </c>
      <c r="PO14" s="26">
        <v>-50.9</v>
      </c>
      <c r="PP14" s="22">
        <v>-49.5</v>
      </c>
      <c r="PQ14" s="25">
        <v>-55.9</v>
      </c>
      <c r="PR14" s="1">
        <v>-54.3</v>
      </c>
      <c r="PS14" s="25">
        <v>-51.9</v>
      </c>
      <c r="PT14" s="1">
        <v>-56.7</v>
      </c>
      <c r="PU14" s="20">
        <v>-51.9</v>
      </c>
      <c r="PV14" s="20">
        <v>-49.8</v>
      </c>
      <c r="PW14" s="20">
        <v>-54.1</v>
      </c>
      <c r="PX14" s="1">
        <v>-48.4</v>
      </c>
      <c r="PY14" s="1">
        <v>-51</v>
      </c>
      <c r="PZ14" s="1">
        <v>-50.9</v>
      </c>
      <c r="QA14" s="1">
        <v>-51.8</v>
      </c>
      <c r="QB14" s="1">
        <v>-53.2</v>
      </c>
      <c r="QC14" s="1">
        <v>-51.2</v>
      </c>
      <c r="QD14" s="26">
        <v>-49.4</v>
      </c>
      <c r="QE14" s="25">
        <v>-59.9</v>
      </c>
      <c r="QF14" s="25">
        <v>-54.4</v>
      </c>
      <c r="QG14" s="25">
        <v>-54.5</v>
      </c>
      <c r="QH14" s="25">
        <v>-52.5</v>
      </c>
      <c r="QI14" s="1">
        <v>-54.8</v>
      </c>
      <c r="QJ14" s="1">
        <v>-51.8</v>
      </c>
      <c r="QK14" s="1">
        <v>-49.1</v>
      </c>
      <c r="QL14" s="1">
        <v>-52</v>
      </c>
      <c r="QM14" s="1">
        <v>-51.8</v>
      </c>
      <c r="QN14" s="1">
        <v>-50.9</v>
      </c>
      <c r="QO14" s="1">
        <v>-53.1</v>
      </c>
      <c r="QP14" s="1">
        <v>-50.9</v>
      </c>
      <c r="QQ14" s="26">
        <v>-50.9</v>
      </c>
      <c r="QR14" s="25">
        <v>-50.7</v>
      </c>
      <c r="QS14" s="25">
        <v>-54.3</v>
      </c>
      <c r="QT14" s="25">
        <v>-56.2</v>
      </c>
      <c r="QU14" s="20">
        <v>-52.8</v>
      </c>
      <c r="QV14" s="1">
        <v>-51.8</v>
      </c>
      <c r="QW14" s="1">
        <v>-52.9</v>
      </c>
      <c r="QX14" s="1">
        <v>-49.2</v>
      </c>
      <c r="QY14" s="1">
        <v>-51.8</v>
      </c>
      <c r="QZ14" s="1">
        <v>-49.2</v>
      </c>
      <c r="RA14" s="1">
        <v>-53.2</v>
      </c>
      <c r="RB14" s="1">
        <v>-48.5</v>
      </c>
      <c r="RC14" s="22">
        <v>-50.8</v>
      </c>
      <c r="RD14" s="25">
        <v>-59</v>
      </c>
      <c r="RE14" s="25">
        <v>-50.5</v>
      </c>
      <c r="RF14" s="25">
        <v>-55.6</v>
      </c>
      <c r="RG14" s="1">
        <v>-49.8</v>
      </c>
      <c r="RH14" s="1">
        <v>-49.7</v>
      </c>
      <c r="RI14" s="1">
        <v>-49.6</v>
      </c>
      <c r="RJ14" s="1">
        <v>-49.7</v>
      </c>
      <c r="RK14" s="1">
        <v>-49.7</v>
      </c>
      <c r="RL14" s="1">
        <v>-49.9</v>
      </c>
      <c r="RM14" s="1">
        <v>-53.2</v>
      </c>
      <c r="RN14" s="1">
        <v>-48.5</v>
      </c>
      <c r="RO14" s="1">
        <v>-48.8</v>
      </c>
      <c r="RP14" s="1">
        <v>-51.6</v>
      </c>
      <c r="RQ14" s="1">
        <v>-49.2</v>
      </c>
      <c r="RR14" s="1">
        <v>-48.5</v>
      </c>
      <c r="RS14" s="25">
        <v>-59.5</v>
      </c>
      <c r="RT14" s="25">
        <v>-55.8</v>
      </c>
      <c r="RU14" s="25">
        <v>-51.8</v>
      </c>
      <c r="RV14" s="20">
        <v>-49.8</v>
      </c>
      <c r="RW14" s="1">
        <v>-49.6</v>
      </c>
      <c r="RX14" s="1">
        <v>-50.3</v>
      </c>
      <c r="RY14" s="1">
        <v>-49.9</v>
      </c>
      <c r="RZ14" s="1">
        <v>-50.2</v>
      </c>
      <c r="SA14" s="1">
        <v>-49.9</v>
      </c>
      <c r="SB14" s="1">
        <v>-50.3</v>
      </c>
      <c r="SC14" s="1">
        <v>-49.2</v>
      </c>
      <c r="SD14" s="1">
        <v>-52.1</v>
      </c>
      <c r="SE14" s="1">
        <v>-51.9</v>
      </c>
      <c r="SF14" s="1">
        <v>-51.9</v>
      </c>
      <c r="SG14" s="1">
        <v>-51.7</v>
      </c>
      <c r="SH14" s="1">
        <v>-51.7</v>
      </c>
      <c r="SI14" s="25">
        <v>-59.5</v>
      </c>
      <c r="SJ14" s="25">
        <v>-51.4</v>
      </c>
      <c r="SK14" s="25">
        <v>-56.3</v>
      </c>
      <c r="SL14" s="25">
        <v>-55.9</v>
      </c>
      <c r="SM14" s="25">
        <v>-56.3</v>
      </c>
      <c r="SN14" s="1">
        <v>-60.1</v>
      </c>
      <c r="SO14" s="1">
        <v>-51.6</v>
      </c>
      <c r="SP14" s="1">
        <v>-51.7</v>
      </c>
      <c r="SQ14" s="1">
        <v>-52.1</v>
      </c>
      <c r="SR14" s="26">
        <v>-51</v>
      </c>
      <c r="SS14" s="25">
        <v>-52.6</v>
      </c>
      <c r="ST14" s="25">
        <v>-52.3</v>
      </c>
      <c r="SU14" s="25">
        <v>-52.5</v>
      </c>
      <c r="SV14" s="20">
        <v>-51.9</v>
      </c>
      <c r="SW14" s="1">
        <v>-49.4</v>
      </c>
      <c r="SX14" s="1">
        <v>-50.3</v>
      </c>
      <c r="SY14" s="1">
        <v>-49.2</v>
      </c>
      <c r="SZ14" s="1">
        <v>-49.7</v>
      </c>
      <c r="TA14" s="1">
        <v>-50.5</v>
      </c>
      <c r="TB14" s="25">
        <v>-51.4</v>
      </c>
      <c r="TC14" s="25">
        <v>-50.7</v>
      </c>
      <c r="TD14" s="25">
        <v>-52.7</v>
      </c>
      <c r="TE14" s="25">
        <v>-52.6</v>
      </c>
      <c r="TF14" s="1">
        <v>-50.8</v>
      </c>
      <c r="TG14" s="1">
        <v>-49.2</v>
      </c>
      <c r="TH14" s="1">
        <v>-50.1</v>
      </c>
      <c r="TI14" s="1">
        <v>-50.9</v>
      </c>
      <c r="TJ14" s="1">
        <v>-49.1</v>
      </c>
      <c r="TK14" s="1">
        <v>-49.1</v>
      </c>
      <c r="TL14" s="1">
        <v>-49.2</v>
      </c>
      <c r="TM14" s="1">
        <v>-51</v>
      </c>
      <c r="TN14" s="1">
        <v>-51.7</v>
      </c>
      <c r="TO14" s="1">
        <v>-51.9</v>
      </c>
      <c r="TP14" s="1">
        <v>-51.5</v>
      </c>
      <c r="TQ14" s="26">
        <v>-54.3</v>
      </c>
      <c r="TR14" s="22">
        <v>-51.1</v>
      </c>
      <c r="TS14" s="25">
        <v>-55.9</v>
      </c>
      <c r="TT14" s="20">
        <v>-54.6</v>
      </c>
      <c r="TU14" s="1">
        <v>-51.4</v>
      </c>
      <c r="TV14" s="1">
        <v>-51.7</v>
      </c>
      <c r="TW14" s="1">
        <v>-56.9</v>
      </c>
      <c r="TX14" s="1">
        <v>-50.4</v>
      </c>
      <c r="TY14" s="1">
        <v>-52</v>
      </c>
      <c r="TZ14" s="1">
        <v>-51.9</v>
      </c>
      <c r="UA14" s="1">
        <v>-52.5</v>
      </c>
      <c r="UB14" s="26">
        <v>-51.2</v>
      </c>
      <c r="UC14" s="25">
        <v>-53</v>
      </c>
      <c r="UD14" s="25">
        <v>-51.3</v>
      </c>
      <c r="UE14" s="25">
        <v>-50.7</v>
      </c>
      <c r="UF14" s="25">
        <v>-52.6</v>
      </c>
      <c r="UG14" s="25">
        <v>-52.7</v>
      </c>
      <c r="UH14" s="1">
        <v>-55.8</v>
      </c>
      <c r="UI14" s="1">
        <v>-58.8</v>
      </c>
      <c r="UJ14" s="1">
        <v>-57.6</v>
      </c>
      <c r="UK14" s="20">
        <v>-52.1</v>
      </c>
      <c r="UL14" s="1">
        <v>-56.7</v>
      </c>
      <c r="UM14" s="1">
        <v>-49.6</v>
      </c>
      <c r="UN14" s="1">
        <v>-49.6</v>
      </c>
      <c r="UO14" s="26">
        <v>-48.9</v>
      </c>
      <c r="UP14" s="25">
        <v>-54.6</v>
      </c>
      <c r="UQ14" s="1">
        <v>-51.7</v>
      </c>
      <c r="UR14" s="1">
        <v>-51.7</v>
      </c>
      <c r="US14" s="25">
        <v>-53.2</v>
      </c>
      <c r="UT14" s="25">
        <v>-50.9</v>
      </c>
      <c r="UU14" s="1">
        <v>-51.7</v>
      </c>
      <c r="UV14" s="1">
        <v>-51.8</v>
      </c>
      <c r="UW14" s="1">
        <v>-56.8</v>
      </c>
      <c r="UX14" s="1">
        <v>-49.5</v>
      </c>
      <c r="UY14" s="1">
        <v>-49.6</v>
      </c>
      <c r="UZ14" s="22">
        <v>-48.9</v>
      </c>
      <c r="VA14" s="25">
        <v>-57.5</v>
      </c>
      <c r="VB14" s="25">
        <v>-53.8</v>
      </c>
      <c r="VC14" s="25">
        <v>-53.2</v>
      </c>
      <c r="VD14" s="25">
        <v>-51.4</v>
      </c>
      <c r="VE14" s="25">
        <v>-51.2</v>
      </c>
      <c r="VF14" s="1">
        <v>-48.7</v>
      </c>
      <c r="VG14" s="1">
        <v>-48.6</v>
      </c>
      <c r="VH14" s="1">
        <v>-57.4</v>
      </c>
      <c r="VI14" s="1">
        <v>-49.6</v>
      </c>
      <c r="VJ14" s="22">
        <v>-49</v>
      </c>
      <c r="VK14" s="22">
        <v>-49.2</v>
      </c>
      <c r="VL14" s="22">
        <v>-49.1</v>
      </c>
      <c r="VM14" s="22">
        <v>-49.3</v>
      </c>
      <c r="VN14" s="22">
        <v>-49.5</v>
      </c>
      <c r="VO14" s="22">
        <v>-49.1</v>
      </c>
      <c r="VP14" s="22">
        <v>-48.8</v>
      </c>
      <c r="VQ14" s="25">
        <v>-52.6</v>
      </c>
      <c r="VR14" s="1">
        <v>-48.7</v>
      </c>
      <c r="VS14" s="1">
        <v>-50.1</v>
      </c>
      <c r="VT14" s="1">
        <v>-48.9</v>
      </c>
      <c r="VU14" s="1">
        <v>-49.6</v>
      </c>
      <c r="VV14" s="22">
        <v>-49</v>
      </c>
      <c r="VW14" s="22">
        <v>-49.2</v>
      </c>
      <c r="VX14" s="22">
        <v>-49.5</v>
      </c>
      <c r="VY14" s="22">
        <v>-49.3</v>
      </c>
      <c r="VZ14" s="22">
        <v>-48.9</v>
      </c>
      <c r="WA14" s="22">
        <v>-49.2</v>
      </c>
      <c r="WB14" s="22">
        <v>-48.9</v>
      </c>
      <c r="WC14" s="25">
        <v>-55.3</v>
      </c>
      <c r="WD14" s="25">
        <v>-53.8</v>
      </c>
      <c r="WE14" s="25">
        <v>-52.5</v>
      </c>
      <c r="WF14" s="20">
        <v>-54.7</v>
      </c>
      <c r="WG14" s="1">
        <v>-48.6</v>
      </c>
      <c r="WH14" s="1">
        <v>-52</v>
      </c>
      <c r="WI14" s="22">
        <v>-48.9</v>
      </c>
      <c r="WJ14" s="25">
        <v>-59.2</v>
      </c>
      <c r="WK14" s="25">
        <v>-53.4</v>
      </c>
      <c r="WL14" s="25">
        <v>-51</v>
      </c>
      <c r="WM14" s="1">
        <v>-59.3</v>
      </c>
      <c r="WN14" s="1">
        <v>-60.1</v>
      </c>
      <c r="WO14" s="20">
        <v>-54.9</v>
      </c>
      <c r="WP14" s="20">
        <v>-54.7</v>
      </c>
      <c r="WQ14" s="1">
        <v>-49.6</v>
      </c>
      <c r="WR14" s="1">
        <v>-49.9</v>
      </c>
      <c r="WS14" s="1">
        <v>-49.5</v>
      </c>
      <c r="WT14" s="25">
        <v>-51.5</v>
      </c>
      <c r="WU14" s="25">
        <v>-51.1</v>
      </c>
      <c r="WV14" s="25">
        <v>-50.9</v>
      </c>
      <c r="WW14" s="20">
        <v>-54.8</v>
      </c>
      <c r="WX14" s="26">
        <v>-48.7</v>
      </c>
      <c r="WY14" s="25">
        <v>-51.2</v>
      </c>
      <c r="WZ14" s="21">
        <v>-53</v>
      </c>
      <c r="XA14" s="25">
        <v>-51</v>
      </c>
      <c r="XB14" s="25">
        <v>-50.9</v>
      </c>
      <c r="XC14" s="1">
        <v>-49.2</v>
      </c>
      <c r="XD14" s="1">
        <v>-49</v>
      </c>
      <c r="XE14" s="1">
        <v>-49.3</v>
      </c>
      <c r="XF14" s="1">
        <v>-49.1</v>
      </c>
      <c r="XG14" s="1">
        <v>-49.3</v>
      </c>
      <c r="XH14" s="1">
        <v>-49.3</v>
      </c>
      <c r="XI14" s="1">
        <v>-48.9</v>
      </c>
      <c r="XJ14" s="1">
        <v>-49.1</v>
      </c>
      <c r="XK14" s="1">
        <v>-49.2</v>
      </c>
      <c r="XL14" s="1">
        <v>-50.1</v>
      </c>
      <c r="XM14" s="26">
        <v>-50</v>
      </c>
      <c r="XN14" s="26">
        <v>-50.9</v>
      </c>
      <c r="XO14" s="25">
        <v>-50.1</v>
      </c>
      <c r="XP14" s="25">
        <v>-50.7</v>
      </c>
      <c r="XQ14" s="20">
        <v>-54.9</v>
      </c>
      <c r="XR14" s="21">
        <v>-55</v>
      </c>
      <c r="XS14" s="21">
        <v>-52</v>
      </c>
      <c r="XT14" s="1">
        <v>-50</v>
      </c>
      <c r="XU14" s="1">
        <v>-50</v>
      </c>
      <c r="XV14" s="22">
        <v>-49.9</v>
      </c>
      <c r="XW14" s="20">
        <v>-51.8</v>
      </c>
      <c r="XX14" s="20">
        <v>-51.8</v>
      </c>
      <c r="XY14" s="20">
        <v>-52.1</v>
      </c>
      <c r="XZ14" s="1">
        <v>-52.5</v>
      </c>
      <c r="YA14" s="21">
        <v>-55.5</v>
      </c>
      <c r="YB14" s="1">
        <v>-51.7</v>
      </c>
      <c r="YC14" s="25">
        <v>-58.1</v>
      </c>
      <c r="YD14" s="25">
        <v>-50.8</v>
      </c>
      <c r="YE14" s="25">
        <v>-51</v>
      </c>
      <c r="YF14" s="20">
        <v>-51.4</v>
      </c>
      <c r="YG14" s="20">
        <v>-50.5</v>
      </c>
      <c r="YH14" s="1">
        <v>-49.1</v>
      </c>
      <c r="YI14" s="1">
        <v>-49.9</v>
      </c>
      <c r="YJ14" s="1">
        <v>-49.9</v>
      </c>
      <c r="YK14" s="1">
        <v>-49.8</v>
      </c>
      <c r="YL14" s="22">
        <v>-49.8</v>
      </c>
      <c r="YM14" s="22">
        <v>-49.7</v>
      </c>
      <c r="YN14" s="26">
        <v>-48.4</v>
      </c>
      <c r="YO14" s="25">
        <v>-57.8</v>
      </c>
      <c r="YP14" s="1">
        <v>-59.3</v>
      </c>
      <c r="YQ14" s="1">
        <v>-53.9</v>
      </c>
      <c r="YR14" s="1">
        <v>-49.8</v>
      </c>
      <c r="YS14" s="1">
        <v>-49.7</v>
      </c>
      <c r="YT14" s="25">
        <v>-51</v>
      </c>
      <c r="YU14" s="1">
        <v>-50.2</v>
      </c>
      <c r="YV14" s="1">
        <v>-53.9</v>
      </c>
      <c r="YW14" s="1">
        <v>-49.1</v>
      </c>
      <c r="YX14" s="1">
        <v>-54.3</v>
      </c>
      <c r="YY14" s="1">
        <v>-54.6</v>
      </c>
      <c r="YZ14" s="1">
        <v>-54.1</v>
      </c>
      <c r="ZA14" s="1">
        <v>-54.3</v>
      </c>
      <c r="ZB14" s="1">
        <v>-49.6</v>
      </c>
      <c r="ZC14" s="22">
        <v>-48.5</v>
      </c>
      <c r="ZD14" s="1">
        <v>-60.6</v>
      </c>
      <c r="ZE14" s="21">
        <v>-57.5</v>
      </c>
      <c r="ZF14" s="1">
        <v>-49.2</v>
      </c>
      <c r="ZG14" s="1">
        <v>-49.2</v>
      </c>
      <c r="ZH14" s="1">
        <v>-51</v>
      </c>
      <c r="ZI14" s="1">
        <v>-54.3</v>
      </c>
      <c r="ZJ14" s="1">
        <v>-54.6</v>
      </c>
      <c r="ZK14" s="1">
        <v>-49.4</v>
      </c>
      <c r="ZL14" s="1">
        <v>-54.5</v>
      </c>
      <c r="ZM14" s="22">
        <v>-49.7</v>
      </c>
      <c r="ZN14" s="22">
        <v>-49.7</v>
      </c>
      <c r="ZO14" s="25">
        <v>-57.7</v>
      </c>
      <c r="ZP14" s="25">
        <v>-53.1</v>
      </c>
      <c r="ZQ14" s="1">
        <v>-49.3</v>
      </c>
      <c r="ZR14" s="1">
        <v>-54.5</v>
      </c>
      <c r="ZS14" s="1">
        <v>-50.3</v>
      </c>
      <c r="ZT14" s="22">
        <v>-49.6</v>
      </c>
      <c r="ZU14" s="25">
        <v>-60.2</v>
      </c>
      <c r="ZV14" s="25">
        <v>-53.5</v>
      </c>
      <c r="ZW14" s="25">
        <v>-53.3</v>
      </c>
      <c r="ZX14" s="20">
        <v>-50.7</v>
      </c>
      <c r="ZY14" s="20">
        <v>-50.7</v>
      </c>
      <c r="ZZ14" s="1">
        <v>-53.9</v>
      </c>
      <c r="AAA14" s="1">
        <v>-49.3</v>
      </c>
      <c r="AAB14" s="22">
        <v>-48.8</v>
      </c>
      <c r="AAC14" s="25">
        <v>-59.5</v>
      </c>
      <c r="AAD14" s="1">
        <v>-60.2</v>
      </c>
      <c r="AAE14" s="1">
        <v>-53.5</v>
      </c>
      <c r="AAF14" s="22">
        <v>-48.6</v>
      </c>
      <c r="AAG14" s="1">
        <v>-50.9</v>
      </c>
      <c r="AAH14" s="25">
        <v>-52.8</v>
      </c>
      <c r="AAI14" s="20">
        <v>-51.6</v>
      </c>
      <c r="AAJ14" s="21">
        <v>-56</v>
      </c>
      <c r="AAK14" s="22">
        <v>-48</v>
      </c>
      <c r="AAL14" s="22">
        <v>-48.7</v>
      </c>
      <c r="AAM14" s="22">
        <v>-48.6</v>
      </c>
      <c r="AAN14" s="22">
        <v>-48.6</v>
      </c>
      <c r="AAO14" s="25">
        <v>-58</v>
      </c>
      <c r="AAP14" s="25">
        <v>-50.8</v>
      </c>
      <c r="AAQ14" s="26">
        <v>-51.8</v>
      </c>
      <c r="AAR14" s="26">
        <v>-51.8</v>
      </c>
      <c r="AAS14" s="25">
        <v>-47</v>
      </c>
      <c r="AAT14" s="25">
        <v>-56.5</v>
      </c>
      <c r="AAU14" s="25">
        <v>-60.1</v>
      </c>
      <c r="AAV14" s="25">
        <v>-59.7</v>
      </c>
      <c r="AAW14" s="25">
        <v>-53.5</v>
      </c>
      <c r="AAX14" s="1">
        <v>-55.2</v>
      </c>
      <c r="AAY14" s="20">
        <v>-53.3</v>
      </c>
      <c r="AAZ14" s="21">
        <v>-51.5</v>
      </c>
      <c r="ABA14" s="26">
        <v>-52.1</v>
      </c>
      <c r="ABB14" s="22">
        <v>-51.6</v>
      </c>
      <c r="ABC14" s="25">
        <v>-57.9</v>
      </c>
      <c r="ABD14" s="25">
        <v>-57.3</v>
      </c>
      <c r="ABE14" s="25">
        <v>-57.4</v>
      </c>
      <c r="ABF14" s="25">
        <v>-53.1</v>
      </c>
      <c r="ABG14" s="1">
        <v>-56</v>
      </c>
      <c r="ABH14" s="1">
        <v>-60.9</v>
      </c>
      <c r="ABI14" s="21">
        <v>-52.5</v>
      </c>
      <c r="ABJ14" s="1">
        <v>-49.5</v>
      </c>
      <c r="ABK14" s="22">
        <v>-47.8</v>
      </c>
      <c r="ABL14" s="26">
        <v>-52</v>
      </c>
      <c r="ABM14" s="25">
        <v>-58.4</v>
      </c>
      <c r="ABN14" s="1">
        <v>-57.8</v>
      </c>
      <c r="ABO14" s="20">
        <v>-51.5</v>
      </c>
      <c r="ABP14" s="20">
        <v>-49.9</v>
      </c>
      <c r="ABQ14" s="1">
        <v>-49.9</v>
      </c>
      <c r="ABR14" s="26">
        <v>-51.9</v>
      </c>
      <c r="ABS14" s="26">
        <v>-51.9</v>
      </c>
      <c r="ABT14" s="22">
        <v>-51.8</v>
      </c>
      <c r="ABU14" s="25">
        <v>-59.8</v>
      </c>
      <c r="ABV14" s="25">
        <v>-56.4</v>
      </c>
      <c r="ABW14" s="25">
        <v>-55.9</v>
      </c>
      <c r="ABX14" s="1">
        <v>-61.8</v>
      </c>
      <c r="ABY14" s="21">
        <v>-70</v>
      </c>
      <c r="ABZ14" s="25">
        <v>-56.1</v>
      </c>
      <c r="ACA14" s="25">
        <v>-59.7</v>
      </c>
      <c r="ACB14" s="1">
        <v>-56.8</v>
      </c>
      <c r="ACC14" s="1">
        <v>-61.7</v>
      </c>
      <c r="ACD14" s="20">
        <v>-51.5</v>
      </c>
      <c r="ACE14" s="20">
        <v>-49.5</v>
      </c>
      <c r="ACF14" s="25">
        <v>-56.1</v>
      </c>
      <c r="ACG14" s="25">
        <v>-59.3</v>
      </c>
      <c r="ACH14" s="20">
        <v>-55.3</v>
      </c>
      <c r="ACI14" s="1">
        <v>-49.6</v>
      </c>
      <c r="ACJ14" s="1">
        <v>-61.2</v>
      </c>
      <c r="ACK14" s="1">
        <v>-57.8</v>
      </c>
      <c r="ACL14" s="21">
        <v>-51</v>
      </c>
      <c r="ACM14" s="21">
        <v>-53</v>
      </c>
      <c r="ACN14" s="21">
        <v>-55</v>
      </c>
      <c r="ACO14" s="1">
        <v>-56.6</v>
      </c>
      <c r="ACP14" s="21">
        <v>-57</v>
      </c>
      <c r="ACQ14" s="1">
        <v>-60.3</v>
      </c>
      <c r="ACR14" s="21">
        <v>-57</v>
      </c>
      <c r="ACS14" s="21">
        <v>-56</v>
      </c>
      <c r="ACT14" s="1">
        <v>-49.5</v>
      </c>
      <c r="ACU14" s="25">
        <v>-51.9</v>
      </c>
      <c r="ACV14" s="21">
        <v>-56.5</v>
      </c>
      <c r="ACW14" s="1">
        <v>-49.5</v>
      </c>
      <c r="ACX14" s="1">
        <v>-49.6</v>
      </c>
      <c r="ACY14" s="1">
        <v>-57.8</v>
      </c>
      <c r="ACZ14" s="1">
        <v>-54.8</v>
      </c>
      <c r="ADA14" s="1">
        <v>-51.5</v>
      </c>
      <c r="ADB14" s="1">
        <v>-59.2</v>
      </c>
      <c r="ADC14" s="20">
        <v>-54.3</v>
      </c>
      <c r="ADD14" s="1">
        <v>-49.5</v>
      </c>
      <c r="ADE14" s="1">
        <v>-49.5</v>
      </c>
      <c r="ADF14" s="1">
        <v>-71.599999999999994</v>
      </c>
      <c r="ADG14" s="1">
        <v>-61.5</v>
      </c>
      <c r="ADH14" s="1">
        <v>-49.4</v>
      </c>
      <c r="ADI14" s="1">
        <v>-57.8</v>
      </c>
      <c r="ADJ14" s="1">
        <v>-49.4</v>
      </c>
      <c r="ADK14" s="1">
        <v>-49.3</v>
      </c>
      <c r="ADL14" s="20">
        <v>-52.6</v>
      </c>
      <c r="ADM14" s="1">
        <v>-53.7</v>
      </c>
      <c r="ADN14" s="1">
        <v>-53.7</v>
      </c>
      <c r="ADO14" s="21">
        <v>-57</v>
      </c>
      <c r="ADP14" s="21">
        <v>-57</v>
      </c>
      <c r="ADQ14" s="21">
        <v>-73.5</v>
      </c>
      <c r="ADR14" s="25">
        <v>-58.8</v>
      </c>
      <c r="ADS14" s="25">
        <v>-59.1</v>
      </c>
      <c r="ADT14" s="20">
        <v>-50.6</v>
      </c>
      <c r="ADU14" s="21">
        <v>-54.5</v>
      </c>
      <c r="ADV14" s="21">
        <v>-52</v>
      </c>
      <c r="ADW14" s="1">
        <v>-49.3</v>
      </c>
      <c r="ADX14" s="25">
        <v>-58.5</v>
      </c>
      <c r="ADY14" s="21">
        <v>-56</v>
      </c>
      <c r="ADZ14" s="21">
        <v>-57</v>
      </c>
      <c r="AEA14" s="21">
        <v>-55.5</v>
      </c>
      <c r="AEB14" s="21">
        <v>-54.5</v>
      </c>
      <c r="AEC14" s="1">
        <v>-49.2</v>
      </c>
      <c r="AED14" s="1">
        <v>-49.1</v>
      </c>
      <c r="AEE14" s="1">
        <v>-61.7</v>
      </c>
      <c r="AEF14" s="20">
        <v>-50.8</v>
      </c>
      <c r="AEG14" s="1">
        <v>-49.4</v>
      </c>
      <c r="AEH14" s="1">
        <v>-49.2</v>
      </c>
      <c r="AEI14" s="1">
        <v>-49.9</v>
      </c>
      <c r="AEJ14" s="1">
        <v>-57.4</v>
      </c>
      <c r="AEK14" s="1">
        <v>-54.9</v>
      </c>
      <c r="AEL14" s="20">
        <v>-53.4</v>
      </c>
      <c r="AEM14" s="21">
        <v>-53.5</v>
      </c>
      <c r="AEN14" s="21">
        <v>-54.5</v>
      </c>
      <c r="AEO14" s="21">
        <v>-51.5</v>
      </c>
      <c r="AEP14" s="21">
        <v>-55.5</v>
      </c>
      <c r="AEQ14" s="20">
        <v>-51</v>
      </c>
      <c r="AER14" s="1">
        <v>-55.9</v>
      </c>
      <c r="AES14" s="1">
        <v>-58.5</v>
      </c>
      <c r="AET14" s="20">
        <v>-49</v>
      </c>
      <c r="AEU14" s="20">
        <v>-50.5</v>
      </c>
      <c r="AEV14" s="1">
        <v>-48.8</v>
      </c>
      <c r="AEW14" s="1">
        <v>-49.1</v>
      </c>
      <c r="AEX14" s="1">
        <v>-56.9</v>
      </c>
      <c r="AEY14" s="1">
        <v>-61.5</v>
      </c>
      <c r="AEZ14" s="1">
        <v>-49.3</v>
      </c>
      <c r="AFA14" s="1">
        <v>-49.5</v>
      </c>
      <c r="AFB14" s="1">
        <v>-66.2</v>
      </c>
      <c r="AFC14" s="1">
        <v>-61.3</v>
      </c>
      <c r="AFD14" s="20">
        <v>-54.1</v>
      </c>
      <c r="AFE14" s="25">
        <v>-49.8</v>
      </c>
      <c r="AFF14" s="20">
        <v>-50.6</v>
      </c>
      <c r="AFG14" s="1">
        <v>-54.6</v>
      </c>
      <c r="AFH14" s="1">
        <v>-58.7</v>
      </c>
      <c r="AFI14" s="20">
        <v>-50.6</v>
      </c>
      <c r="AFJ14" s="1">
        <v>-53.6</v>
      </c>
      <c r="AFK14" s="1">
        <v>-59.7</v>
      </c>
      <c r="AFL14" s="1">
        <v>-60.4</v>
      </c>
      <c r="AFM14" s="21">
        <v>-57</v>
      </c>
      <c r="AFN14" s="21">
        <v>-52</v>
      </c>
      <c r="AFO14" s="1">
        <v>-55</v>
      </c>
      <c r="AFP14" s="1">
        <v>-67.400000000000006</v>
      </c>
      <c r="AFQ14" s="1">
        <v>-59.7</v>
      </c>
      <c r="AFR14" s="1">
        <v>-60.9</v>
      </c>
      <c r="AFS14" s="1">
        <v>-61.2</v>
      </c>
      <c r="AFT14" s="1">
        <v>-62.5</v>
      </c>
      <c r="AFU14" s="1">
        <v>-58.9</v>
      </c>
      <c r="AFV14" s="25">
        <v>-49.6</v>
      </c>
      <c r="AFW14" s="20">
        <v>-56.3</v>
      </c>
      <c r="AFX14" s="1">
        <v>-60.5</v>
      </c>
      <c r="AFY14" s="1">
        <v>-58.7</v>
      </c>
      <c r="AFZ14" s="22">
        <v>-56.2</v>
      </c>
      <c r="AGA14" s="22">
        <v>-54.2</v>
      </c>
      <c r="AGB14" s="1">
        <v>-55</v>
      </c>
      <c r="AGC14" s="1">
        <v>-53.4</v>
      </c>
      <c r="AGD14" s="1">
        <v>-56.1</v>
      </c>
      <c r="AGE14" s="1">
        <v>-56</v>
      </c>
      <c r="AGF14" s="20">
        <v>-52.9</v>
      </c>
      <c r="AGG14" s="20">
        <v>-53.6</v>
      </c>
      <c r="AGH14" s="21">
        <v>-54</v>
      </c>
      <c r="AGI14" s="1">
        <v>-55.2</v>
      </c>
      <c r="AGJ14" s="26">
        <v>-54</v>
      </c>
      <c r="AGK14" s="1">
        <v>-53.8</v>
      </c>
      <c r="AGL14" s="1">
        <v>-53.6</v>
      </c>
      <c r="AGM14" s="20">
        <v>-53.6</v>
      </c>
      <c r="AGN14" s="26">
        <v>-53.3</v>
      </c>
      <c r="AGO14" s="21">
        <v>-54.5</v>
      </c>
      <c r="AGP14" s="25">
        <v>-59.5</v>
      </c>
      <c r="AGQ14" s="1">
        <v>-71.3</v>
      </c>
      <c r="AGR14" s="26">
        <v>-55.8</v>
      </c>
      <c r="AGS14" s="1">
        <v>-59.3</v>
      </c>
      <c r="AGT14" s="20">
        <v>-52.5</v>
      </c>
      <c r="AGU14" s="26">
        <v>-54.4</v>
      </c>
      <c r="AGV14" s="26">
        <v>-55</v>
      </c>
      <c r="AGW14" s="1">
        <v>-61.7</v>
      </c>
      <c r="AGX14" s="22">
        <v>-54.4</v>
      </c>
      <c r="AGY14" s="22">
        <v>-53.7</v>
      </c>
      <c r="AGZ14" s="22">
        <v>-52.7</v>
      </c>
      <c r="AHA14" s="1">
        <v>-50.3</v>
      </c>
      <c r="AHB14" s="20">
        <v>-49</v>
      </c>
      <c r="AHC14" s="26">
        <v>-54.3</v>
      </c>
      <c r="AHD14" s="26">
        <v>-52.4</v>
      </c>
      <c r="AHE14" s="1">
        <v>-57.8</v>
      </c>
      <c r="AHF14" s="1">
        <v>-60</v>
      </c>
      <c r="AHG14" s="20">
        <v>-51.4</v>
      </c>
      <c r="AHH14" s="20">
        <v>-52</v>
      </c>
      <c r="AHI14" s="26">
        <v>-57</v>
      </c>
      <c r="AHJ14" s="22">
        <v>-56.7</v>
      </c>
      <c r="AHK14" s="26">
        <v>-53</v>
      </c>
      <c r="AHL14" s="1">
        <v>-55.2</v>
      </c>
      <c r="AHM14" s="25">
        <v>-52.7</v>
      </c>
      <c r="AHN14" s="25">
        <v>-52.5</v>
      </c>
      <c r="AHO14" s="25">
        <v>-52.3</v>
      </c>
      <c r="AHP14" s="25">
        <v>-52.8</v>
      </c>
      <c r="AHQ14" s="25">
        <v>-52.4</v>
      </c>
      <c r="AHR14" s="20">
        <v>-50.5</v>
      </c>
      <c r="AHS14" s="20">
        <v>-51</v>
      </c>
      <c r="AHT14" s="20">
        <v>-52.9</v>
      </c>
      <c r="AHU14" s="22">
        <v>-52.5</v>
      </c>
      <c r="AHV14" s="1">
        <v>-55.3</v>
      </c>
      <c r="AHW14" s="1">
        <v>-58.6</v>
      </c>
      <c r="AHX14" s="1">
        <v>-56.6</v>
      </c>
      <c r="AHY14" s="1">
        <v>-57.4</v>
      </c>
      <c r="AHZ14" s="1">
        <v>-60.3</v>
      </c>
      <c r="AIA14" s="26">
        <v>-53.3</v>
      </c>
      <c r="AIB14" s="1">
        <v>-71</v>
      </c>
      <c r="AIC14" s="1">
        <v>-58.5</v>
      </c>
      <c r="AID14" s="26">
        <v>-57</v>
      </c>
      <c r="AIE14" s="22">
        <v>-56.1</v>
      </c>
      <c r="AIF14" s="21">
        <v>-52</v>
      </c>
      <c r="AIG14" s="1">
        <v>-52.5</v>
      </c>
      <c r="AIH14" s="1">
        <v>-58.7</v>
      </c>
      <c r="AII14" s="1">
        <v>-60.3</v>
      </c>
      <c r="AIJ14" s="20">
        <v>-53</v>
      </c>
      <c r="AIK14" s="20">
        <v>-49.8</v>
      </c>
      <c r="AIL14" s="26">
        <v>-52.6</v>
      </c>
      <c r="AIM14" s="1">
        <v>-58.2</v>
      </c>
      <c r="AIN14" s="1">
        <v>-58.8</v>
      </c>
      <c r="AIO14" s="1">
        <v>-60.3</v>
      </c>
      <c r="AIP14" s="20">
        <v>-51.7</v>
      </c>
      <c r="AIQ14" s="20">
        <v>-51.6</v>
      </c>
      <c r="AIR14" s="22">
        <v>-58.5</v>
      </c>
      <c r="AIS14" s="1">
        <v>-52.3</v>
      </c>
      <c r="AIT14" s="20">
        <v>-51</v>
      </c>
      <c r="AIU14" s="20">
        <v>-52.6</v>
      </c>
      <c r="AIV14" s="20">
        <v>-50.5</v>
      </c>
      <c r="AIW14" s="20">
        <v>-50.6</v>
      </c>
      <c r="AIX14" s="26">
        <v>-56.9</v>
      </c>
      <c r="AIY14" s="26">
        <v>-57.7</v>
      </c>
      <c r="AIZ14" s="26">
        <v>-58</v>
      </c>
      <c r="AJA14" s="1">
        <v>-62.8</v>
      </c>
      <c r="AJB14" s="1">
        <v>-69.2</v>
      </c>
      <c r="AJC14" s="1">
        <v>-60.6</v>
      </c>
      <c r="AJD14" s="1">
        <v>-57.8</v>
      </c>
      <c r="AJE14" s="1">
        <v>-59.3</v>
      </c>
      <c r="AJF14" s="1">
        <v>-68.099999999999994</v>
      </c>
      <c r="AJG14" s="1">
        <v>-61.5</v>
      </c>
      <c r="AJH14" s="22">
        <v>-55.2</v>
      </c>
      <c r="AJI14" s="26">
        <v>-52.8</v>
      </c>
      <c r="AJJ14" s="1">
        <v>-52.3</v>
      </c>
      <c r="AJK14" s="21">
        <v>-52</v>
      </c>
      <c r="AJL14" s="25">
        <v>-56.9</v>
      </c>
      <c r="AJM14" s="1">
        <v>-58.1</v>
      </c>
      <c r="AJN14" s="1">
        <v>-61.5</v>
      </c>
      <c r="AJO14" s="20">
        <v>-52</v>
      </c>
      <c r="AJP14" s="20">
        <v>-51.3</v>
      </c>
      <c r="AJQ14" s="22">
        <v>-57.7</v>
      </c>
      <c r="AJR14" s="22">
        <v>-51.5</v>
      </c>
      <c r="AJS14" s="26">
        <v>-55.8</v>
      </c>
      <c r="AJT14" s="20">
        <v>-52.4</v>
      </c>
      <c r="AJU14" s="26">
        <v>-55.6</v>
      </c>
      <c r="AJV14" s="26">
        <v>-56</v>
      </c>
      <c r="AJW14" s="1">
        <v>-54</v>
      </c>
      <c r="AJX14" s="1">
        <v>-53.5</v>
      </c>
      <c r="AJY14" s="1">
        <v>-54</v>
      </c>
      <c r="AJZ14" s="1">
        <v>-70</v>
      </c>
      <c r="AKA14" s="21">
        <v>-51.5</v>
      </c>
      <c r="AKB14" s="20">
        <v>-52.8</v>
      </c>
      <c r="AKC14" s="1">
        <v>-51.4</v>
      </c>
      <c r="AKD14" s="25">
        <v>-56.7</v>
      </c>
      <c r="AKE14" s="1">
        <v>-66.2</v>
      </c>
      <c r="AKF14" s="1">
        <v>-55.8</v>
      </c>
      <c r="AKG14" s="20">
        <v>-50.4</v>
      </c>
      <c r="AKH14" s="20">
        <v>-53.5</v>
      </c>
      <c r="AKI14" s="1">
        <v>-54</v>
      </c>
      <c r="AKJ14" s="1">
        <v>-50.5</v>
      </c>
      <c r="AKK14" s="1">
        <v>-69</v>
      </c>
      <c r="AKL14" s="1">
        <v>-51.3</v>
      </c>
      <c r="AKM14" s="1">
        <v>-49.1</v>
      </c>
      <c r="AKN14" s="25">
        <v>-49.2</v>
      </c>
      <c r="AKO14" s="20">
        <v>-53.4</v>
      </c>
      <c r="AKP14" s="22">
        <v>-52.1</v>
      </c>
      <c r="AKQ14" s="26">
        <v>-52.3</v>
      </c>
      <c r="AKR14" s="26">
        <v>-53.6</v>
      </c>
      <c r="AKS14" s="26">
        <v>-55.2</v>
      </c>
      <c r="AKT14" s="1">
        <v>-54</v>
      </c>
      <c r="AKU14" s="1">
        <v>-60.3</v>
      </c>
      <c r="AKV14" s="1">
        <v>-62.6</v>
      </c>
      <c r="AKW14" s="20">
        <v>-49.3</v>
      </c>
      <c r="AKX14" s="26">
        <v>-53.4</v>
      </c>
      <c r="AKY14" s="22">
        <v>-54.7</v>
      </c>
      <c r="AKZ14" s="26">
        <v>-57.8</v>
      </c>
      <c r="ALA14" s="1">
        <v>-56</v>
      </c>
      <c r="ALB14" s="1">
        <v>-57.9</v>
      </c>
      <c r="ALC14" s="20">
        <v>-54.2</v>
      </c>
      <c r="ALD14" s="26">
        <v>-56.7</v>
      </c>
      <c r="ALE14" s="22">
        <v>-53.1</v>
      </c>
      <c r="ALF14" s="26">
        <v>-55.6</v>
      </c>
      <c r="ALG14" s="26">
        <v>-56.8</v>
      </c>
      <c r="ALH14" s="22">
        <v>-52.2</v>
      </c>
      <c r="ALI14" s="25">
        <v>-48</v>
      </c>
      <c r="ALJ14" s="25">
        <v>-56.6</v>
      </c>
      <c r="ALK14" s="20">
        <v>-50.9</v>
      </c>
      <c r="ALL14" s="26">
        <v>-53.3</v>
      </c>
      <c r="ALM14" s="21">
        <v>-52</v>
      </c>
      <c r="ALN14" s="1">
        <v>-61.9</v>
      </c>
      <c r="ALO14" s="20">
        <v>-54.7</v>
      </c>
      <c r="ALP14" s="26">
        <v>-53.9</v>
      </c>
      <c r="ALQ14" s="26">
        <v>-54.4</v>
      </c>
      <c r="ALR14" s="26">
        <v>-52.8</v>
      </c>
      <c r="ALS14" s="1">
        <v>-68.5</v>
      </c>
      <c r="ALT14" s="21">
        <v>-56</v>
      </c>
      <c r="ALU14" s="1">
        <v>-57.8</v>
      </c>
      <c r="ALV14" s="1">
        <v>-60.5</v>
      </c>
      <c r="ALW14" s="1">
        <v>-62.4</v>
      </c>
      <c r="ALX14" s="1">
        <v>-57.8</v>
      </c>
      <c r="ALY14" s="20">
        <v>-52.1</v>
      </c>
      <c r="ALZ14" s="26">
        <v>-51.9</v>
      </c>
      <c r="AMA14" s="26">
        <v>-57</v>
      </c>
      <c r="AMB14" s="1">
        <v>-53</v>
      </c>
      <c r="AMC14" s="1">
        <v>-63.5</v>
      </c>
      <c r="AMD14" s="1">
        <v>-59.3</v>
      </c>
      <c r="AME14" s="26">
        <v>-54.1</v>
      </c>
      <c r="AMF14" s="26">
        <v>-53.1</v>
      </c>
      <c r="AMG14" s="26">
        <v>-53.1</v>
      </c>
      <c r="AMH14" s="1">
        <v>-51.2</v>
      </c>
      <c r="AMI14" s="1">
        <v>-51</v>
      </c>
      <c r="AMJ14" s="1">
        <v>-51.2</v>
      </c>
      <c r="AMK14" s="1">
        <v>-47.5</v>
      </c>
      <c r="AML14" s="1">
        <v>-67.5</v>
      </c>
      <c r="AMM14" s="1">
        <v>-56.2</v>
      </c>
      <c r="AMN14" s="1">
        <v>-55.6</v>
      </c>
      <c r="AMO14" s="1">
        <v>-56.9</v>
      </c>
      <c r="AMP14" s="20">
        <v>-53.2</v>
      </c>
      <c r="AMQ14" s="26">
        <v>-55.6</v>
      </c>
      <c r="AMR14" s="26">
        <v>-52.2</v>
      </c>
      <c r="AMS14" s="26">
        <v>-51.4</v>
      </c>
      <c r="AMT14" s="22">
        <v>-52.1</v>
      </c>
      <c r="AMU14" s="1">
        <v>-58.2</v>
      </c>
      <c r="AMV14" s="1">
        <v>-62.7</v>
      </c>
      <c r="AMW14" s="20">
        <v>-52.3</v>
      </c>
      <c r="AMX14" s="26">
        <v>-54</v>
      </c>
      <c r="AMY14" s="26">
        <v>-56</v>
      </c>
      <c r="AMZ14" s="26">
        <v>-50.7</v>
      </c>
      <c r="ANA14" s="26">
        <v>-56</v>
      </c>
      <c r="ANB14" s="1">
        <v>-60.8</v>
      </c>
      <c r="ANC14" s="20">
        <v>-50.5</v>
      </c>
      <c r="AND14" s="26">
        <v>-56.3</v>
      </c>
      <c r="ANE14" s="1">
        <v>-61.5</v>
      </c>
      <c r="ANF14" s="22">
        <v>-57.9</v>
      </c>
      <c r="ANG14" s="26">
        <v>-54.9</v>
      </c>
      <c r="ANH14" s="26">
        <v>-56.4</v>
      </c>
      <c r="ANI14" s="21">
        <v>-49.5</v>
      </c>
      <c r="ANJ14" s="1">
        <v>-51.9</v>
      </c>
      <c r="ANK14" s="26">
        <v>-51.8</v>
      </c>
      <c r="ANL14" s="1">
        <v>-60.6</v>
      </c>
      <c r="ANM14" s="20">
        <v>-52</v>
      </c>
      <c r="ANN14" s="20">
        <v>-55.9</v>
      </c>
      <c r="ANO14" s="22">
        <v>-55.4</v>
      </c>
      <c r="ANP14" s="26">
        <v>-54.1</v>
      </c>
      <c r="ANQ14" s="26">
        <v>-52.1</v>
      </c>
      <c r="ANR14" s="26">
        <v>-52.1</v>
      </c>
      <c r="ANS14" s="1">
        <v>-60.8</v>
      </c>
      <c r="ANT14" s="1">
        <v>-58.3</v>
      </c>
      <c r="ANU14" s="20">
        <v>-52</v>
      </c>
      <c r="ANV14" s="20">
        <v>-49.6</v>
      </c>
      <c r="ANW14" s="26">
        <v>-56.9</v>
      </c>
      <c r="ANX14" s="26">
        <v>-50.9</v>
      </c>
      <c r="ANY14" s="26">
        <v>-54.3</v>
      </c>
      <c r="ANZ14" s="26">
        <v>-54.2</v>
      </c>
      <c r="AOA14" s="26">
        <v>-54</v>
      </c>
      <c r="AOB14" s="26">
        <v>-54</v>
      </c>
      <c r="AOC14" s="22">
        <v>-53.1</v>
      </c>
      <c r="AOD14" s="1">
        <v>-54.5</v>
      </c>
      <c r="AOE14" s="1">
        <v>-69.099999999999994</v>
      </c>
      <c r="AOF14" s="1">
        <v>-55.4</v>
      </c>
      <c r="AOG14" s="20">
        <v>-52.4</v>
      </c>
      <c r="AOH14" s="20">
        <v>-49.8</v>
      </c>
      <c r="AOI14" s="20">
        <v>-50.1</v>
      </c>
      <c r="AOJ14" s="26">
        <v>-53.4</v>
      </c>
      <c r="AOK14" s="26">
        <v>-55</v>
      </c>
      <c r="AOL14" s="22">
        <v>-53.4</v>
      </c>
      <c r="AOM14" s="1">
        <v>-52.5</v>
      </c>
      <c r="AON14" s="1">
        <v>-52.5</v>
      </c>
      <c r="AOO14" s="1">
        <v>-55.7</v>
      </c>
      <c r="AOP14" s="1">
        <v>-57.6</v>
      </c>
      <c r="AOQ14" s="1">
        <v>-57.8</v>
      </c>
      <c r="AOR14" s="1">
        <v>-64.5</v>
      </c>
      <c r="AOS14" s="22">
        <v>-59.2</v>
      </c>
      <c r="AOT14" s="26">
        <v>-58</v>
      </c>
      <c r="AOU14" s="26">
        <v>-53.6</v>
      </c>
      <c r="AOV14" s="26">
        <v>-52.9</v>
      </c>
      <c r="AOW14" s="1">
        <v>-53.7</v>
      </c>
      <c r="AOX14" s="1">
        <v>-53.5</v>
      </c>
      <c r="AOY14" s="1">
        <v>-55</v>
      </c>
      <c r="AOZ14" s="1">
        <v>-67.8</v>
      </c>
      <c r="APA14" s="1">
        <v>-67.2</v>
      </c>
      <c r="APB14" s="1">
        <v>-56.4</v>
      </c>
      <c r="APC14" s="20">
        <v>-52.3</v>
      </c>
      <c r="APD14" s="20">
        <v>-57.7</v>
      </c>
      <c r="APE14" s="20">
        <v>-55.6</v>
      </c>
      <c r="APF14" s="26">
        <v>-51</v>
      </c>
      <c r="APG14" s="26">
        <v>-54.3</v>
      </c>
      <c r="APH14" s="26">
        <v>-54.4</v>
      </c>
      <c r="API14" s="1">
        <v>-57.4</v>
      </c>
      <c r="APJ14" s="20">
        <v>-52.8</v>
      </c>
      <c r="APK14" s="20">
        <v>-49.8</v>
      </c>
      <c r="APL14" s="22">
        <v>-53.1</v>
      </c>
      <c r="APM14" s="22">
        <v>-57.6</v>
      </c>
      <c r="APN14" s="26">
        <v>-56.1</v>
      </c>
      <c r="APO14" s="1">
        <v>-55</v>
      </c>
      <c r="APP14" s="1">
        <v>-53</v>
      </c>
      <c r="APQ14" s="1">
        <v>-68.5</v>
      </c>
      <c r="APR14" s="1">
        <v>-55.7</v>
      </c>
      <c r="APS14" s="1">
        <v>-61.7</v>
      </c>
      <c r="APT14" s="20">
        <v>-54.3</v>
      </c>
      <c r="APU14" s="26">
        <v>-57</v>
      </c>
      <c r="APV14" s="22">
        <v>-53.7</v>
      </c>
      <c r="APW14" s="22">
        <v>-49.8</v>
      </c>
      <c r="APX14" s="22">
        <v>-56.2</v>
      </c>
      <c r="APY14" s="26">
        <v>-51.3</v>
      </c>
      <c r="APZ14" s="26">
        <v>-55.7</v>
      </c>
      <c r="AQA14" s="22">
        <v>-52.7</v>
      </c>
      <c r="AQB14" s="1">
        <v>-67.5</v>
      </c>
      <c r="AQC14" s="1">
        <v>-55.6</v>
      </c>
      <c r="AQD14" s="1">
        <v>-63.3</v>
      </c>
      <c r="AQE14" s="20">
        <v>-51.7</v>
      </c>
      <c r="AQF14" s="26">
        <v>-57.6</v>
      </c>
      <c r="AQG14" s="26">
        <v>-57</v>
      </c>
      <c r="AQH14" s="26">
        <v>-53.8</v>
      </c>
      <c r="AQI14" s="21">
        <v>-53.5</v>
      </c>
      <c r="AQJ14" s="1">
        <v>-55.7</v>
      </c>
      <c r="AQK14" s="25">
        <v>-51</v>
      </c>
      <c r="AQL14" s="26">
        <v>-54.6</v>
      </c>
      <c r="AQM14" s="26">
        <v>-55</v>
      </c>
      <c r="AQN14" s="1">
        <v>-55</v>
      </c>
      <c r="AQO14" s="1">
        <v>-69.599999999999994</v>
      </c>
      <c r="AQP14" s="1">
        <v>-71</v>
      </c>
      <c r="AQQ14" s="21">
        <v>-50</v>
      </c>
      <c r="AQR14" s="1">
        <v>-54.4</v>
      </c>
      <c r="AQS14" s="1">
        <v>-55.7</v>
      </c>
      <c r="AQT14" s="1">
        <v>-58.8</v>
      </c>
      <c r="AQU14" s="20">
        <v>-53.9</v>
      </c>
      <c r="AQV14" s="26">
        <v>-51.2</v>
      </c>
      <c r="AQW14" s="26">
        <v>-55</v>
      </c>
      <c r="AQX14" s="1">
        <v>-54</v>
      </c>
      <c r="AQY14" s="21">
        <v>-50.5</v>
      </c>
      <c r="AQZ14" s="21">
        <v>-50.5</v>
      </c>
      <c r="ARA14" s="1">
        <v>-55.9</v>
      </c>
      <c r="ARB14" s="20">
        <v>-50.4</v>
      </c>
      <c r="ARC14" s="20">
        <v>-55.1</v>
      </c>
      <c r="ARD14" s="26">
        <v>-52.4</v>
      </c>
      <c r="ARE14" s="26">
        <v>-55.3</v>
      </c>
      <c r="ARF14" s="26">
        <v>-51.1</v>
      </c>
      <c r="ARG14" s="1">
        <v>-54</v>
      </c>
      <c r="ARH14" s="21">
        <v>-50.5</v>
      </c>
      <c r="ARI14" s="21">
        <v>-50.5</v>
      </c>
      <c r="ARJ14" s="1">
        <v>-55.6</v>
      </c>
      <c r="ARK14" s="20">
        <v>-51.3</v>
      </c>
      <c r="ARL14" s="26">
        <v>-55.7</v>
      </c>
      <c r="ARM14" s="26">
        <v>-52.8</v>
      </c>
      <c r="ARN14" s="1">
        <v>-50.5</v>
      </c>
      <c r="ARO14" s="1">
        <v>-50.5</v>
      </c>
      <c r="ARP14" s="26">
        <v>-53.6</v>
      </c>
      <c r="ARQ14" s="26">
        <v>-55.1</v>
      </c>
      <c r="ARR14" s="1">
        <v>-52</v>
      </c>
      <c r="ARS14" s="1">
        <v>-52</v>
      </c>
      <c r="ART14" s="1">
        <v>-69.5</v>
      </c>
      <c r="ARU14" s="21">
        <v>-50</v>
      </c>
      <c r="ARV14" s="20">
        <v>-51.4</v>
      </c>
      <c r="ARW14" s="20">
        <v>-52.1</v>
      </c>
      <c r="ARX14" s="20">
        <v>-50.2</v>
      </c>
      <c r="ARY14" s="26">
        <v>-54.4</v>
      </c>
      <c r="ARZ14" s="26">
        <v>-52.4</v>
      </c>
      <c r="ASA14" s="1">
        <v>-54</v>
      </c>
      <c r="ASB14" s="1">
        <v>-53.3</v>
      </c>
      <c r="ASC14" s="1">
        <v>-54</v>
      </c>
      <c r="ASD14" s="1">
        <v>-51.5</v>
      </c>
      <c r="ASE14" s="1">
        <v>-52</v>
      </c>
      <c r="ASF14" s="1">
        <v>-69.5</v>
      </c>
      <c r="ASG14" s="21">
        <v>-50</v>
      </c>
      <c r="ASH14" s="1">
        <v>-60.5</v>
      </c>
      <c r="ASI14" s="1">
        <v>-57.7</v>
      </c>
      <c r="ASJ14" s="20">
        <v>-53.1</v>
      </c>
      <c r="ASK14" s="20">
        <v>-53.4</v>
      </c>
      <c r="ASL14" s="20">
        <v>-49.2</v>
      </c>
      <c r="ASM14" s="22">
        <v>-53.2</v>
      </c>
      <c r="ASN14" s="22">
        <v>-57.4</v>
      </c>
      <c r="ASO14" s="26">
        <v>-54.4</v>
      </c>
      <c r="ASP14" s="22">
        <v>-52.3</v>
      </c>
      <c r="ASQ14" s="22">
        <v>-52.3</v>
      </c>
      <c r="ASR14" s="1">
        <v>-59.8</v>
      </c>
      <c r="ASS14" s="26">
        <v>-56</v>
      </c>
      <c r="AST14" s="26">
        <v>-52.8</v>
      </c>
      <c r="ASU14" s="26">
        <v>-55.3</v>
      </c>
      <c r="ASV14" s="22">
        <v>-57.2</v>
      </c>
      <c r="ASW14" s="26">
        <v>-52</v>
      </c>
      <c r="ASX14" s="26">
        <v>-51.2</v>
      </c>
      <c r="ASY14" s="1">
        <v>-54.7</v>
      </c>
      <c r="ASZ14" s="1">
        <v>-60.2</v>
      </c>
      <c r="ATA14" s="20">
        <v>-53.9</v>
      </c>
      <c r="ATB14" s="26">
        <v>-55.8</v>
      </c>
      <c r="ATC14" s="1">
        <v>-52</v>
      </c>
      <c r="ATD14" s="1">
        <v>-53.5</v>
      </c>
      <c r="ATE14" s="1">
        <v>-55.1</v>
      </c>
      <c r="ATF14" s="1">
        <v>-70</v>
      </c>
      <c r="ATG14" s="21">
        <v>-51.5</v>
      </c>
      <c r="ATH14" s="20">
        <v>-52.7</v>
      </c>
      <c r="ATI14" s="26">
        <v>-53.1</v>
      </c>
      <c r="ATJ14" s="22">
        <v>-52.6</v>
      </c>
      <c r="ATK14" s="25">
        <v>-51.5</v>
      </c>
      <c r="ATL14" s="25">
        <v>-51.6</v>
      </c>
      <c r="ATM14" s="26">
        <v>-56.6</v>
      </c>
      <c r="ATN14" s="22">
        <v>-55.4</v>
      </c>
      <c r="ATO14" s="26">
        <v>-51</v>
      </c>
      <c r="ATP14" s="25">
        <v>-51.3</v>
      </c>
      <c r="ATQ14" s="1">
        <v>-55.8</v>
      </c>
      <c r="ATR14" s="1">
        <v>-59.4</v>
      </c>
      <c r="ATS14" s="20">
        <v>-51.4</v>
      </c>
      <c r="ATT14" s="20">
        <v>-51.5</v>
      </c>
      <c r="ATU14" s="26">
        <v>-53.8</v>
      </c>
      <c r="ATV14" s="26">
        <v>-51.8</v>
      </c>
      <c r="ATW14" s="22">
        <v>-52.6</v>
      </c>
      <c r="ATX14" s="22">
        <v>-52.3</v>
      </c>
      <c r="ATY14" s="1">
        <v>-51</v>
      </c>
      <c r="ATZ14" s="1">
        <v>-61.5</v>
      </c>
      <c r="AUA14" s="20">
        <v>-50.3</v>
      </c>
      <c r="AUB14" s="20">
        <v>-53.3</v>
      </c>
      <c r="AUC14" s="20">
        <v>-53.8</v>
      </c>
      <c r="AUD14" s="22">
        <v>-58.4</v>
      </c>
      <c r="AUE14" s="22">
        <v>-53.8</v>
      </c>
      <c r="AUF14" s="22">
        <v>-55.4</v>
      </c>
      <c r="AUG14" s="20">
        <v>-52.9</v>
      </c>
      <c r="AUH14" s="22">
        <v>-51.7</v>
      </c>
      <c r="AUI14" s="22">
        <v>-51.7</v>
      </c>
      <c r="AUJ14" s="26">
        <v>-53.8</v>
      </c>
      <c r="AUK14" s="1">
        <v>-51</v>
      </c>
      <c r="AUL14" s="21">
        <v>-49</v>
      </c>
      <c r="AUM14" s="1">
        <v>-59.7</v>
      </c>
      <c r="AUN14" s="20">
        <v>-50.8</v>
      </c>
      <c r="AUO14" s="22">
        <v>-55.6</v>
      </c>
      <c r="AUP14" s="1">
        <v>-70.400000000000006</v>
      </c>
      <c r="AUQ14" s="1">
        <v>-55</v>
      </c>
      <c r="AUR14" s="20">
        <v>-49.3</v>
      </c>
      <c r="AUS14" s="20">
        <v>-53.3</v>
      </c>
      <c r="AUT14" s="26">
        <v>-56.8</v>
      </c>
      <c r="AUU14" s="26">
        <v>-53.6</v>
      </c>
      <c r="AUV14" s="22">
        <v>-52.5</v>
      </c>
      <c r="AUW14" s="25">
        <v>-51.4</v>
      </c>
      <c r="AUX14" s="22">
        <v>-50.5</v>
      </c>
      <c r="AUY14" s="26">
        <v>-53.2</v>
      </c>
      <c r="AUZ14" s="22">
        <v>-53.6</v>
      </c>
      <c r="AVA14" s="1">
        <v>-49</v>
      </c>
      <c r="AVB14" s="1">
        <v>-68.599999999999994</v>
      </c>
      <c r="AVC14" s="25">
        <v>-51.5</v>
      </c>
      <c r="AVD14" s="20">
        <v>-48.9</v>
      </c>
      <c r="AVE14" s="22">
        <v>-55.9</v>
      </c>
      <c r="AVF14" s="26">
        <v>-52.2</v>
      </c>
      <c r="AVG14" s="1">
        <v>-70.900000000000006</v>
      </c>
      <c r="AVH14" s="21">
        <v>-49.5</v>
      </c>
      <c r="AVI14" s="1">
        <v>-56.9</v>
      </c>
      <c r="AVJ14" s="20">
        <v>-50.5</v>
      </c>
      <c r="AVK14" s="22">
        <v>-55.8</v>
      </c>
      <c r="AVL14" s="22">
        <v>-52.4</v>
      </c>
      <c r="AVM14" s="1">
        <v>-57.6</v>
      </c>
      <c r="AVN14" s="20">
        <v>-53.8</v>
      </c>
      <c r="AVO14" s="26">
        <v>-52.3</v>
      </c>
      <c r="AVP14" s="26">
        <v>-52.2</v>
      </c>
      <c r="AVQ14" s="1">
        <v>-53</v>
      </c>
      <c r="AVR14" s="1">
        <v>-68.900000000000006</v>
      </c>
      <c r="AVS14" s="1">
        <v>-69.7</v>
      </c>
      <c r="AVT14" s="1">
        <v>-66.900000000000006</v>
      </c>
      <c r="AVU14" s="22">
        <v>-50.8</v>
      </c>
      <c r="AVV14" s="22">
        <v>-51.6</v>
      </c>
      <c r="AVW14" s="22">
        <v>-52.5</v>
      </c>
      <c r="AVX14" s="22">
        <v>-53.4</v>
      </c>
      <c r="AVY14" s="22">
        <v>-53.4</v>
      </c>
      <c r="AVZ14" s="26">
        <v>-52.7</v>
      </c>
      <c r="AWA14" s="1">
        <v>-71.2</v>
      </c>
      <c r="AWB14" s="22">
        <v>-53.2</v>
      </c>
      <c r="AWC14" s="22">
        <v>-52.7</v>
      </c>
      <c r="AWD14" s="22">
        <v>-52.7</v>
      </c>
      <c r="AWE14" s="22">
        <v>-52.1</v>
      </c>
      <c r="AWF14" s="1">
        <v>-69.8</v>
      </c>
      <c r="AWG14" s="1">
        <v>-69.5</v>
      </c>
      <c r="AWH14" s="20">
        <v>-49.6</v>
      </c>
      <c r="AWI14" s="22">
        <v>-52.2</v>
      </c>
      <c r="AWJ14" s="26">
        <v>-54.9</v>
      </c>
      <c r="AWK14" s="22">
        <v>-51.9</v>
      </c>
      <c r="AWL14" s="26">
        <v>-53.4</v>
      </c>
      <c r="AWM14" s="26">
        <v>-55.5</v>
      </c>
      <c r="AWN14" s="26">
        <v>-53</v>
      </c>
      <c r="AWO14" s="26">
        <v>-53</v>
      </c>
      <c r="AWP14" s="22">
        <v>-52.4</v>
      </c>
      <c r="AWQ14" s="22">
        <v>-51.9</v>
      </c>
      <c r="AWR14" s="26">
        <v>-48.8</v>
      </c>
      <c r="AWS14" s="1">
        <v>-52.5</v>
      </c>
      <c r="AWT14" s="1">
        <v>-54.5</v>
      </c>
      <c r="AWU14" s="20">
        <v>-50.3</v>
      </c>
      <c r="AWV14" s="20">
        <v>-53.8</v>
      </c>
      <c r="AWW14" s="26">
        <v>-52.6</v>
      </c>
      <c r="AWX14" s="1">
        <v>-52</v>
      </c>
      <c r="AWY14" s="1">
        <v>-55.1</v>
      </c>
      <c r="AWZ14" s="1">
        <v>-57.8</v>
      </c>
      <c r="AXA14" s="1">
        <v>-61.9</v>
      </c>
      <c r="AXB14" s="20">
        <v>-51</v>
      </c>
      <c r="AXC14" s="22">
        <v>-51.3</v>
      </c>
      <c r="AXD14" s="26">
        <v>-52.4</v>
      </c>
      <c r="AXE14" s="1">
        <v>-52</v>
      </c>
      <c r="AXF14" s="26">
        <v>-51.8</v>
      </c>
      <c r="AXG14" s="1">
        <v>-61.6</v>
      </c>
      <c r="AXH14" s="22">
        <v>-53.8</v>
      </c>
      <c r="AXI14" s="26">
        <v>-50.2</v>
      </c>
      <c r="AXJ14" s="26">
        <v>-54.2</v>
      </c>
      <c r="AXK14" s="1">
        <v>-61.6</v>
      </c>
      <c r="AXL14" s="1">
        <v>-65.8</v>
      </c>
      <c r="AXM14" s="26">
        <v>-51.9</v>
      </c>
      <c r="AXN14" s="26">
        <v>-56.2</v>
      </c>
      <c r="AXO14" s="22">
        <v>-53.2</v>
      </c>
      <c r="AXP14" s="22">
        <v>-52.8</v>
      </c>
      <c r="AXQ14" s="22">
        <v>-53.2</v>
      </c>
      <c r="AXR14" s="22">
        <v>-52.8</v>
      </c>
      <c r="AXS14" s="1">
        <v>-54.5</v>
      </c>
      <c r="AXT14" s="1">
        <v>-57.5</v>
      </c>
      <c r="AXU14" s="1">
        <v>-55.1</v>
      </c>
      <c r="AXV14" s="20">
        <v>-51.6</v>
      </c>
      <c r="AXW14" s="20">
        <v>-52.2</v>
      </c>
      <c r="AXX14" s="26">
        <v>-50</v>
      </c>
      <c r="AXY14" s="26">
        <v>-53</v>
      </c>
      <c r="AXZ14" s="22">
        <v>-49.4</v>
      </c>
      <c r="AYA14" s="1">
        <v>-55.4</v>
      </c>
      <c r="AYB14" s="1">
        <v>-54</v>
      </c>
      <c r="AYC14" s="1">
        <v>-50.4</v>
      </c>
      <c r="AYD14" s="1">
        <v>-55.9</v>
      </c>
      <c r="AYE14" s="26">
        <v>-56.4</v>
      </c>
      <c r="AYF14" s="26">
        <v>-53.7</v>
      </c>
      <c r="AYG14" s="26">
        <v>-54.5</v>
      </c>
      <c r="AYH14" s="22">
        <v>-52.9</v>
      </c>
      <c r="AYI14" s="22">
        <v>-53.4</v>
      </c>
      <c r="AYJ14" s="22">
        <v>-52.7</v>
      </c>
      <c r="AYK14" s="26">
        <v>-52.4</v>
      </c>
      <c r="AYL14" s="26">
        <v>-52.6</v>
      </c>
      <c r="AYM14" s="26">
        <v>-52.3</v>
      </c>
      <c r="AYN14" s="26">
        <v>-51.9</v>
      </c>
      <c r="AYO14" s="22">
        <v>-54.7</v>
      </c>
      <c r="AYP14" s="26">
        <v>-52.8</v>
      </c>
      <c r="AYQ14" s="1">
        <v>-55.5</v>
      </c>
      <c r="AYR14" s="1">
        <v>-56</v>
      </c>
      <c r="AYS14" s="1">
        <v>-55.5</v>
      </c>
      <c r="AYT14" s="26">
        <v>-55.8</v>
      </c>
      <c r="AYU14" s="22">
        <v>-51.7</v>
      </c>
      <c r="AYV14" s="22">
        <v>-52.7</v>
      </c>
      <c r="AYW14" s="26">
        <v>-54.2</v>
      </c>
      <c r="AYX14" s="22">
        <v>-53.3</v>
      </c>
      <c r="AYY14" s="22">
        <v>-53.3</v>
      </c>
      <c r="AYZ14" s="1">
        <v>-54</v>
      </c>
      <c r="AZA14" s="1">
        <v>-69</v>
      </c>
      <c r="AZB14" s="1">
        <v>-71.8</v>
      </c>
      <c r="AZC14" s="1">
        <v>-75.8</v>
      </c>
      <c r="AZD14" s="20">
        <v>-51.5</v>
      </c>
      <c r="AZE14" s="26">
        <v>-54.3</v>
      </c>
      <c r="AZF14" s="26">
        <v>-51</v>
      </c>
      <c r="AZG14" s="26">
        <v>-51</v>
      </c>
      <c r="AZH14" s="26">
        <v>-49.8</v>
      </c>
      <c r="AZI14" s="21">
        <v>-53.5</v>
      </c>
      <c r="AZJ14" s="1">
        <v>-61</v>
      </c>
      <c r="AZK14" s="26">
        <v>-56</v>
      </c>
      <c r="AZL14" s="26">
        <v>-55.4</v>
      </c>
      <c r="AZM14" s="26">
        <v>-53</v>
      </c>
      <c r="AZN14" s="26">
        <v>-53</v>
      </c>
      <c r="AZO14" s="1">
        <v>-69.2</v>
      </c>
      <c r="AZP14" s="20">
        <v>-55.5</v>
      </c>
      <c r="AZQ14" s="1">
        <v>-52</v>
      </c>
      <c r="AZR14" s="1">
        <v>-71.5</v>
      </c>
      <c r="AZS14" s="26">
        <v>-56.1</v>
      </c>
      <c r="AZT14" s="26">
        <v>-53.8</v>
      </c>
      <c r="AZU14" s="22">
        <v>-50.3</v>
      </c>
      <c r="AZV14" s="1">
        <v>-53</v>
      </c>
      <c r="AZW14" s="1">
        <v>-71.5</v>
      </c>
      <c r="AZX14" s="1">
        <v>-60.2</v>
      </c>
      <c r="AZY14" s="1">
        <v>-60.5</v>
      </c>
      <c r="AZZ14" s="20">
        <v>-53.8</v>
      </c>
      <c r="BAA14" s="26">
        <v>-55</v>
      </c>
      <c r="BAB14" s="26">
        <v>-55.6</v>
      </c>
      <c r="BAC14" s="22">
        <v>-51.5</v>
      </c>
      <c r="BAD14" s="1">
        <v>-53.4</v>
      </c>
      <c r="BAE14" s="1">
        <v>-62.2</v>
      </c>
      <c r="BAF14" s="26">
        <v>-51.1</v>
      </c>
      <c r="BAG14" s="22">
        <v>-51.8</v>
      </c>
      <c r="BAH14" s="26">
        <v>-54.3</v>
      </c>
      <c r="BAI14" s="26">
        <v>-54.8</v>
      </c>
      <c r="BAJ14" s="22">
        <v>-53.3</v>
      </c>
      <c r="BAK14" s="22">
        <v>-53.3</v>
      </c>
      <c r="BAL14" s="26">
        <v>-54.4</v>
      </c>
      <c r="BAM14" s="1">
        <v>-53.5</v>
      </c>
      <c r="BAN14" s="21">
        <v>-47.5</v>
      </c>
      <c r="BAO14" s="26">
        <v>-51.7</v>
      </c>
      <c r="BAP14" s="22">
        <v>-52.2</v>
      </c>
      <c r="BAQ14" s="26">
        <v>-53.2</v>
      </c>
      <c r="BAR14" s="26">
        <v>-52.9</v>
      </c>
      <c r="BAS14" s="26">
        <v>-53.3</v>
      </c>
      <c r="BAT14" s="26">
        <v>-55.1</v>
      </c>
      <c r="BAU14" s="22">
        <v>-51.4</v>
      </c>
      <c r="BAV14" s="1">
        <v>-53.5</v>
      </c>
      <c r="BAW14" s="26">
        <v>-53.7</v>
      </c>
      <c r="BAX14" s="1">
        <v>-70.599999999999994</v>
      </c>
      <c r="BAY14" s="21">
        <v>-49</v>
      </c>
      <c r="BAZ14" s="26">
        <v>-52.4</v>
      </c>
      <c r="BBA14" s="26">
        <v>-55.1</v>
      </c>
      <c r="BBB14" s="22">
        <v>-53.2</v>
      </c>
      <c r="BBC14" s="1">
        <v>-58.7</v>
      </c>
      <c r="BBD14" s="26">
        <v>-53.8</v>
      </c>
      <c r="BBE14" s="26">
        <v>-54.2</v>
      </c>
      <c r="BBF14" s="26">
        <v>-53</v>
      </c>
      <c r="BBG14" s="26">
        <v>-51.4</v>
      </c>
      <c r="BBH14" s="22">
        <v>-49.5</v>
      </c>
      <c r="BBI14" s="26">
        <v>-54.8</v>
      </c>
      <c r="BBJ14" s="26">
        <v>-55</v>
      </c>
      <c r="BBK14" s="26">
        <v>-52</v>
      </c>
      <c r="BBL14" s="22">
        <v>-51.9</v>
      </c>
      <c r="BBM14" s="22">
        <v>-51.9</v>
      </c>
      <c r="BBN14" s="22">
        <v>-53.1</v>
      </c>
      <c r="BBO14" s="26">
        <v>-52.8</v>
      </c>
      <c r="BBP14" s="26">
        <v>-52.3</v>
      </c>
      <c r="BBQ14" s="26">
        <v>-52.2</v>
      </c>
      <c r="BBR14" s="22">
        <v>-51.6</v>
      </c>
      <c r="BBS14" s="22">
        <v>-55.9</v>
      </c>
      <c r="BBT14" s="22">
        <v>-55.9</v>
      </c>
      <c r="BBU14" s="26">
        <v>-51.4</v>
      </c>
      <c r="BBV14" s="26">
        <v>-53</v>
      </c>
      <c r="BBW14" s="26">
        <v>-54.7</v>
      </c>
      <c r="BBX14" s="26">
        <v>-53.1</v>
      </c>
      <c r="BBY14" s="26">
        <v>-51.5</v>
      </c>
      <c r="BBZ14" s="1">
        <v>-60.2</v>
      </c>
      <c r="BCA14" s="21">
        <v>-52.5</v>
      </c>
      <c r="BCB14" s="26">
        <v>-52.4</v>
      </c>
      <c r="BCC14" s="26">
        <v>-51</v>
      </c>
      <c r="BCD14" s="26">
        <v>-51</v>
      </c>
      <c r="BCE14" s="22">
        <v>-51.5</v>
      </c>
      <c r="BCF14" s="26">
        <v>-49.1</v>
      </c>
      <c r="BCG14" s="22">
        <v>-56.4</v>
      </c>
      <c r="BCH14" s="21">
        <v>-49</v>
      </c>
      <c r="BCI14" s="20">
        <v>-54.3</v>
      </c>
      <c r="BCJ14" s="26">
        <v>-51.5</v>
      </c>
      <c r="BCK14" s="20">
        <v>-51</v>
      </c>
      <c r="BCL14" s="22">
        <v>-52.2</v>
      </c>
      <c r="BCM14" s="26">
        <v>-52.7</v>
      </c>
      <c r="BCN14" s="26">
        <v>-55</v>
      </c>
      <c r="BCO14" s="26">
        <v>-51.8</v>
      </c>
      <c r="BCP14" s="21">
        <v>-49</v>
      </c>
      <c r="BCQ14" s="20">
        <v>-51.8</v>
      </c>
      <c r="BCR14" s="22">
        <v>-52.4</v>
      </c>
      <c r="BCS14" s="22">
        <v>-53.2</v>
      </c>
      <c r="BCT14" s="22">
        <v>-50.6</v>
      </c>
      <c r="BCU14" s="26">
        <v>-52.8</v>
      </c>
      <c r="BCV14" s="22">
        <v>-53.9</v>
      </c>
      <c r="BCW14" s="26">
        <v>-54.7</v>
      </c>
      <c r="BCX14" s="1">
        <v>-50</v>
      </c>
      <c r="BCY14" s="26">
        <v>-54.9</v>
      </c>
      <c r="BCZ14" s="26">
        <v>-52.7</v>
      </c>
      <c r="BDA14" s="22">
        <v>-50.9</v>
      </c>
      <c r="BDB14" s="22">
        <v>-50.9</v>
      </c>
      <c r="BDC14" s="20">
        <v>-51.2</v>
      </c>
      <c r="BDD14" s="21">
        <v>-51.5</v>
      </c>
      <c r="BDE14" s="20">
        <v>-51.1</v>
      </c>
      <c r="BDF14" s="20">
        <v>-51.2</v>
      </c>
      <c r="BDG14" s="21">
        <v>-48.5</v>
      </c>
      <c r="BDH14" s="25">
        <v>-50.6</v>
      </c>
      <c r="BDI14" s="25">
        <v>-50.2</v>
      </c>
      <c r="BDJ14" s="20">
        <v>-50.3</v>
      </c>
      <c r="BDK14" s="25">
        <v>-50.6</v>
      </c>
      <c r="BDL14" s="25">
        <v>-50.2</v>
      </c>
      <c r="BDM14" s="22">
        <v>-51.2</v>
      </c>
      <c r="BDN14" s="25">
        <v>-50.4</v>
      </c>
      <c r="BDO14" s="26">
        <v>-51</v>
      </c>
      <c r="BDP14" s="22">
        <v>-48.7</v>
      </c>
      <c r="BDQ14" s="22">
        <v>-48.7</v>
      </c>
      <c r="BDR14" s="26">
        <v>-51.9</v>
      </c>
      <c r="BDS14" s="26">
        <v>-52</v>
      </c>
      <c r="BDT14" s="22">
        <v>-51.9</v>
      </c>
      <c r="BDU14" s="22">
        <v>-51.9</v>
      </c>
      <c r="BDV14" s="22">
        <v>-51.9</v>
      </c>
      <c r="BDW14" s="1">
        <v>-72.599999999999994</v>
      </c>
      <c r="BDX14" s="20">
        <v>-48.6</v>
      </c>
      <c r="BDY14" s="22">
        <v>-50.4</v>
      </c>
      <c r="BDZ14" s="26">
        <v>-50</v>
      </c>
      <c r="BEA14" s="22">
        <v>-50.3</v>
      </c>
      <c r="BEB14" s="22">
        <v>-50.3</v>
      </c>
      <c r="BEC14" s="26">
        <v>-52</v>
      </c>
      <c r="BED14" s="22">
        <v>-50.9</v>
      </c>
      <c r="BEE14" s="22">
        <v>-51.4</v>
      </c>
      <c r="BEF14" s="26">
        <v>-51.4</v>
      </c>
      <c r="BEG14" s="22">
        <v>-51.7</v>
      </c>
    </row>
    <row r="15" spans="1:1489" x14ac:dyDescent="0.25">
      <c r="A15" s="3" t="s">
        <v>22</v>
      </c>
      <c r="B15" s="20">
        <v>3.298</v>
      </c>
      <c r="C15" s="20">
        <v>3.2010000000000001</v>
      </c>
      <c r="D15" s="20">
        <v>3.2250000000000001</v>
      </c>
      <c r="E15" s="1">
        <v>3.6030000000000002</v>
      </c>
      <c r="F15" s="1">
        <v>3.6160000000000001</v>
      </c>
      <c r="G15" s="21">
        <v>3.8140000000000001</v>
      </c>
      <c r="H15" s="21">
        <v>3.528</v>
      </c>
      <c r="I15" s="20">
        <v>3.2250000000000001</v>
      </c>
      <c r="J15" s="24">
        <v>3.1579999999999999</v>
      </c>
      <c r="K15" s="20">
        <v>3.1349999999999998</v>
      </c>
      <c r="L15" s="20">
        <v>3.2130000000000001</v>
      </c>
      <c r="M15" s="24">
        <v>3.17</v>
      </c>
      <c r="N15" s="24">
        <v>3.1560000000000001</v>
      </c>
      <c r="O15" s="20"/>
      <c r="P15" s="22">
        <v>3.569</v>
      </c>
      <c r="Q15" s="23">
        <v>3.1909999999999998</v>
      </c>
      <c r="R15" s="24">
        <v>3.2280000000000002</v>
      </c>
      <c r="S15" s="23">
        <v>3.1619999999999999</v>
      </c>
      <c r="T15" s="23">
        <v>3.3780000000000001</v>
      </c>
      <c r="U15" s="23">
        <v>3.1869999999999998</v>
      </c>
      <c r="V15" s="24">
        <v>3.1640000000000001</v>
      </c>
      <c r="W15" s="22">
        <v>3.1960000000000002</v>
      </c>
      <c r="X15" s="24">
        <v>3.661</v>
      </c>
      <c r="Y15" s="23">
        <v>3.4860000000000002</v>
      </c>
      <c r="Z15" s="20">
        <v>3.18</v>
      </c>
      <c r="AA15" s="24">
        <v>3.3359999999999999</v>
      </c>
      <c r="AB15" s="1">
        <v>3.1669999999999998</v>
      </c>
      <c r="AC15" s="23">
        <v>3.286</v>
      </c>
      <c r="AD15" s="23">
        <v>3.1219999999999999</v>
      </c>
      <c r="AE15" s="20"/>
      <c r="AF15" s="23">
        <v>3.2570000000000001</v>
      </c>
      <c r="AG15" s="24">
        <v>3.375</v>
      </c>
      <c r="AH15" s="20">
        <v>3.218</v>
      </c>
      <c r="AI15" s="1">
        <v>3.1680000000000001</v>
      </c>
      <c r="AJ15" s="21">
        <v>3.5430000000000001</v>
      </c>
      <c r="AK15" s="23">
        <v>3.1909999999999998</v>
      </c>
      <c r="AL15" s="23">
        <v>3.1360000000000001</v>
      </c>
      <c r="AM15" s="23">
        <v>3.198</v>
      </c>
      <c r="AN15" s="23">
        <v>3.6219999999999999</v>
      </c>
      <c r="AO15" s="23">
        <v>3.1840000000000002</v>
      </c>
      <c r="AP15" s="20">
        <v>3.24</v>
      </c>
      <c r="AQ15" s="24">
        <v>3.2610000000000001</v>
      </c>
      <c r="AR15" s="24">
        <v>3.2930000000000001</v>
      </c>
      <c r="AS15" s="23">
        <v>3.1909999999999998</v>
      </c>
      <c r="AT15" s="20">
        <v>3.1880000000000002</v>
      </c>
      <c r="AU15" s="24">
        <v>3.2639999999999998</v>
      </c>
      <c r="AV15" s="24">
        <v>3.2480000000000002</v>
      </c>
      <c r="AW15" s="20">
        <v>3.1949999999999998</v>
      </c>
      <c r="AX15" s="20">
        <v>3.23</v>
      </c>
      <c r="AY15" s="1">
        <v>3.5550000000000002</v>
      </c>
      <c r="AZ15" s="1">
        <v>3.5880000000000001</v>
      </c>
      <c r="BA15" s="1">
        <v>3.242</v>
      </c>
      <c r="BB15" s="1">
        <v>3.31</v>
      </c>
      <c r="BC15" s="1">
        <v>3.3090000000000002</v>
      </c>
      <c r="BD15" s="1">
        <v>3.3820000000000001</v>
      </c>
      <c r="BE15" s="23">
        <v>3.2549999999999999</v>
      </c>
      <c r="BF15" s="23">
        <v>4.0199999999999996</v>
      </c>
      <c r="BG15" s="23">
        <v>3.2120000000000002</v>
      </c>
      <c r="BH15" s="20">
        <v>3.214</v>
      </c>
      <c r="BI15" s="1">
        <v>3.5910000000000002</v>
      </c>
      <c r="BJ15" s="23">
        <v>3.1619999999999999</v>
      </c>
      <c r="BK15" s="23">
        <v>3.1680000000000001</v>
      </c>
      <c r="BL15" s="23">
        <v>3.5110000000000001</v>
      </c>
      <c r="BM15" s="23">
        <v>3.129</v>
      </c>
      <c r="BN15" s="1">
        <v>3.3220000000000001</v>
      </c>
      <c r="BO15" s="1">
        <v>3.2919999999999998</v>
      </c>
      <c r="BP15" s="1">
        <v>3.3140000000000001</v>
      </c>
      <c r="BQ15" s="24">
        <v>3.367</v>
      </c>
      <c r="BR15" s="24">
        <v>3.6230000000000002</v>
      </c>
      <c r="BS15" s="23">
        <v>3.3010000000000002</v>
      </c>
      <c r="BT15" s="23">
        <v>3.476</v>
      </c>
      <c r="BU15" s="23">
        <v>3.6269999999999998</v>
      </c>
      <c r="BV15" s="1">
        <v>3.2410000000000001</v>
      </c>
      <c r="BW15" s="1">
        <v>3.3439999999999999</v>
      </c>
      <c r="BX15" s="1">
        <v>3.5670000000000002</v>
      </c>
      <c r="BY15" s="1">
        <v>3.552</v>
      </c>
      <c r="BZ15" s="23">
        <v>3.8050000000000002</v>
      </c>
      <c r="CA15" s="23">
        <v>3.5059999999999998</v>
      </c>
      <c r="CB15" s="23">
        <v>3.5470000000000002</v>
      </c>
      <c r="CC15" s="23">
        <v>3.5619999999999998</v>
      </c>
      <c r="CD15" s="23">
        <v>3.6709999999999998</v>
      </c>
      <c r="CE15" s="1">
        <v>3.399</v>
      </c>
      <c r="CF15" s="1">
        <v>3.363</v>
      </c>
      <c r="CG15" s="1">
        <v>3.367</v>
      </c>
      <c r="CH15" s="1">
        <v>3.3940000000000001</v>
      </c>
      <c r="CI15" s="1">
        <v>3.3730000000000002</v>
      </c>
      <c r="CJ15" s="1">
        <v>3.4289999999999998</v>
      </c>
      <c r="CK15" s="1">
        <v>3.4159999999999999</v>
      </c>
      <c r="CL15" s="1">
        <v>3.387</v>
      </c>
      <c r="CM15" s="1">
        <v>3.375</v>
      </c>
      <c r="CN15" s="1">
        <v>3.3809999999999998</v>
      </c>
      <c r="CO15" s="1">
        <v>3.3639999999999999</v>
      </c>
      <c r="CP15" s="23">
        <v>3.5419999999999998</v>
      </c>
      <c r="CQ15" s="23">
        <v>3.653</v>
      </c>
      <c r="CR15" s="1">
        <v>3.3260000000000001</v>
      </c>
      <c r="CS15" s="1">
        <v>3.323</v>
      </c>
      <c r="CT15" s="1">
        <v>3.367</v>
      </c>
      <c r="CU15" s="1">
        <v>3.3610000000000002</v>
      </c>
      <c r="CV15" s="1">
        <v>3.3969999999999998</v>
      </c>
      <c r="CW15" s="1">
        <v>3.294</v>
      </c>
      <c r="CX15" s="1">
        <v>3.331</v>
      </c>
      <c r="CY15" s="1">
        <v>3.6230000000000002</v>
      </c>
      <c r="CZ15" s="24">
        <v>3.403</v>
      </c>
      <c r="DA15" s="1">
        <v>3.3439999999999999</v>
      </c>
      <c r="DB15" s="1">
        <v>3.3319999999999999</v>
      </c>
      <c r="DC15" s="1">
        <v>3.3460000000000001</v>
      </c>
      <c r="DD15" s="24">
        <v>3.4350000000000001</v>
      </c>
      <c r="DE15" s="23">
        <v>3.153</v>
      </c>
      <c r="DF15" s="23">
        <v>3.52</v>
      </c>
      <c r="DG15" s="23">
        <v>3.633</v>
      </c>
      <c r="DH15" s="20"/>
      <c r="DI15" s="1">
        <v>3.37</v>
      </c>
      <c r="DJ15" s="22">
        <v>3.3540000000000001</v>
      </c>
      <c r="DK15" s="24">
        <v>3.3820000000000001</v>
      </c>
      <c r="DL15" s="23">
        <v>3.1749999999999998</v>
      </c>
      <c r="DM15" s="23">
        <v>3.0630000000000002</v>
      </c>
      <c r="DN15" s="1">
        <v>3.355</v>
      </c>
      <c r="DO15" s="1">
        <v>3.3420000000000001</v>
      </c>
      <c r="DP15" s="1">
        <v>3.3719999999999999</v>
      </c>
      <c r="DQ15" s="1">
        <v>3.5670000000000002</v>
      </c>
      <c r="DR15" s="1">
        <v>3.6549999999999998</v>
      </c>
      <c r="DS15" s="1">
        <v>3.56</v>
      </c>
      <c r="DT15" s="1">
        <v>3.3879999999999999</v>
      </c>
      <c r="DU15" s="1">
        <v>3.3849999999999998</v>
      </c>
      <c r="DV15" s="24">
        <v>3.57</v>
      </c>
      <c r="DW15" s="24">
        <v>3.7029999999999998</v>
      </c>
      <c r="DX15" s="22">
        <v>3.3980000000000001</v>
      </c>
      <c r="DY15" s="1">
        <v>3.3929999999999998</v>
      </c>
      <c r="DZ15" s="1">
        <v>3.3980000000000001</v>
      </c>
      <c r="EA15" s="1">
        <v>3.548</v>
      </c>
      <c r="EB15" s="1">
        <v>3.3940000000000001</v>
      </c>
      <c r="EC15" s="24">
        <v>3.4390000000000001</v>
      </c>
      <c r="ED15" s="24">
        <v>3.4119999999999999</v>
      </c>
      <c r="EE15" s="23">
        <v>3.6040000000000001</v>
      </c>
      <c r="EF15" s="23">
        <v>3.544</v>
      </c>
      <c r="EG15" s="1">
        <v>4.0490000000000004</v>
      </c>
      <c r="EH15" s="1">
        <v>3.4689999999999999</v>
      </c>
      <c r="EI15" s="1">
        <v>3.589</v>
      </c>
      <c r="EJ15" s="23">
        <v>3.177</v>
      </c>
      <c r="EK15" s="1">
        <v>3.649</v>
      </c>
      <c r="EL15" s="23">
        <v>3.5960000000000001</v>
      </c>
      <c r="EM15" s="23">
        <v>3.6389999999999998</v>
      </c>
      <c r="EN15" s="1">
        <v>3.63</v>
      </c>
      <c r="EO15" s="1">
        <v>3.45</v>
      </c>
      <c r="EP15" s="1">
        <v>3.37</v>
      </c>
      <c r="EQ15" s="1">
        <v>3.78</v>
      </c>
      <c r="ER15" s="1">
        <v>3.5459999999999998</v>
      </c>
      <c r="ES15" s="23">
        <v>3.5710000000000002</v>
      </c>
      <c r="ET15" s="1">
        <v>3.8919999999999999</v>
      </c>
      <c r="EU15" s="1">
        <v>3.5289999999999999</v>
      </c>
      <c r="EV15" s="1">
        <v>3.64</v>
      </c>
      <c r="EW15" s="1">
        <v>3.6219999999999999</v>
      </c>
      <c r="EX15" s="1">
        <v>3.5880000000000001</v>
      </c>
      <c r="EY15" s="1">
        <v>3.1019999999999999</v>
      </c>
      <c r="EZ15" s="24">
        <v>3.431</v>
      </c>
      <c r="FA15" s="23">
        <v>3.1829999999999998</v>
      </c>
      <c r="FB15" s="20">
        <v>3.4420000000000002</v>
      </c>
      <c r="FC15" s="20">
        <v>3.351</v>
      </c>
      <c r="FD15" s="1">
        <v>3.5819999999999999</v>
      </c>
      <c r="FE15" s="1">
        <v>3.5640000000000001</v>
      </c>
      <c r="FF15" s="1">
        <v>3.5259999999999998</v>
      </c>
      <c r="FG15" s="1">
        <v>3.5</v>
      </c>
      <c r="FH15" s="1">
        <v>3.3610000000000002</v>
      </c>
      <c r="FI15" s="1">
        <v>3.3220000000000001</v>
      </c>
      <c r="FJ15" s="24">
        <v>3.6819999999999999</v>
      </c>
      <c r="FK15" s="20">
        <v>3.3580000000000001</v>
      </c>
      <c r="FL15" s="1">
        <v>3.4009999999999998</v>
      </c>
      <c r="FM15" s="24">
        <v>3.4529999999999998</v>
      </c>
      <c r="FN15" s="23">
        <v>3.6930000000000001</v>
      </c>
      <c r="FO15" s="1">
        <v>3.262</v>
      </c>
      <c r="FP15" s="20">
        <v>3.4529999999999998</v>
      </c>
      <c r="FQ15" s="20">
        <v>3.5449999999999999</v>
      </c>
      <c r="FR15" s="1">
        <v>3.3010000000000002</v>
      </c>
      <c r="FS15" s="20">
        <v>3.5590000000000002</v>
      </c>
      <c r="FT15" s="20">
        <v>3.5009999999999999</v>
      </c>
      <c r="FU15" s="1">
        <v>3.3050000000000002</v>
      </c>
      <c r="FV15" s="1">
        <v>3.278</v>
      </c>
      <c r="FW15" s="1">
        <v>3.2719999999999998</v>
      </c>
      <c r="FX15" s="20">
        <v>3.3839999999999999</v>
      </c>
      <c r="FY15" s="20">
        <v>3.4609999999999999</v>
      </c>
      <c r="FZ15" s="20">
        <v>3.5790000000000002</v>
      </c>
      <c r="GA15" s="1">
        <v>3.629</v>
      </c>
      <c r="GB15" s="1">
        <v>3.39</v>
      </c>
      <c r="GC15" s="1">
        <v>3.38</v>
      </c>
      <c r="GD15" s="1">
        <v>3.456</v>
      </c>
      <c r="GE15" s="1">
        <v>3.6179999999999999</v>
      </c>
      <c r="GF15" s="1">
        <v>3.472</v>
      </c>
      <c r="GG15" s="1">
        <v>3.3109999999999999</v>
      </c>
      <c r="GH15" s="1">
        <v>3.6240000000000001</v>
      </c>
      <c r="GI15" s="1">
        <v>3.3330000000000002</v>
      </c>
      <c r="GJ15" s="1">
        <v>3.2970000000000002</v>
      </c>
      <c r="GK15" s="1">
        <v>3.3980000000000001</v>
      </c>
      <c r="GL15" s="1">
        <v>3.4260000000000002</v>
      </c>
      <c r="GM15" s="1">
        <v>3.387</v>
      </c>
      <c r="GN15" s="1">
        <v>3.3340000000000001</v>
      </c>
      <c r="GO15" s="1">
        <v>3.4689999999999999</v>
      </c>
      <c r="GP15" s="1">
        <v>3.3109999999999999</v>
      </c>
      <c r="GQ15" s="1">
        <v>3.3919999999999999</v>
      </c>
      <c r="GR15" s="1">
        <v>3.383</v>
      </c>
      <c r="GS15" s="23">
        <v>3.5960000000000001</v>
      </c>
      <c r="GT15" s="23">
        <v>3.7149999999999999</v>
      </c>
      <c r="GU15" s="1">
        <v>3.323</v>
      </c>
      <c r="GV15" s="1">
        <v>3.468</v>
      </c>
      <c r="GW15" s="1">
        <v>3.5979999999999999</v>
      </c>
      <c r="GX15" s="23">
        <v>3.88</v>
      </c>
      <c r="GY15" s="23">
        <v>3.7440000000000002</v>
      </c>
      <c r="GZ15" s="23">
        <v>3.75</v>
      </c>
      <c r="HA15" s="23">
        <v>3.6840000000000002</v>
      </c>
      <c r="HB15" s="20">
        <v>3.4569999999999999</v>
      </c>
      <c r="HC15" s="23">
        <v>3.7669999999999999</v>
      </c>
      <c r="HD15" s="23">
        <v>3.843</v>
      </c>
      <c r="HE15" s="20">
        <v>3.476</v>
      </c>
      <c r="HF15" s="20">
        <v>3.5680000000000001</v>
      </c>
      <c r="HG15" s="23">
        <v>3.68</v>
      </c>
      <c r="HH15" s="23">
        <v>3.851</v>
      </c>
      <c r="HI15" s="1">
        <v>3.31</v>
      </c>
      <c r="HJ15" s="1">
        <v>3.3279999999999998</v>
      </c>
      <c r="HK15" s="1">
        <v>3.35</v>
      </c>
      <c r="HL15" s="1">
        <v>3.367</v>
      </c>
      <c r="HM15" s="24">
        <v>3.74</v>
      </c>
      <c r="HN15" s="1">
        <v>3.6419999999999999</v>
      </c>
      <c r="HO15" s="1">
        <v>3.6819999999999999</v>
      </c>
      <c r="HP15" s="23">
        <v>3.3220000000000001</v>
      </c>
      <c r="HQ15" s="23">
        <v>3.581</v>
      </c>
      <c r="HR15" s="23">
        <v>3.7509999999999999</v>
      </c>
      <c r="HS15" s="1">
        <v>3.339</v>
      </c>
      <c r="HT15" s="1">
        <v>3.5529999999999999</v>
      </c>
      <c r="HU15" s="1">
        <v>3.6560000000000001</v>
      </c>
      <c r="HV15" s="1">
        <v>3.5990000000000002</v>
      </c>
      <c r="HW15" s="1">
        <v>3.3</v>
      </c>
      <c r="HX15" s="1">
        <v>3.3540000000000001</v>
      </c>
      <c r="HY15" s="1">
        <v>3.3559999999999999</v>
      </c>
      <c r="HZ15" s="1">
        <v>3.3340000000000001</v>
      </c>
      <c r="IA15" s="20">
        <v>3.6589999999999998</v>
      </c>
      <c r="IB15" s="20">
        <v>3.6419999999999999</v>
      </c>
      <c r="IC15" s="1">
        <v>3.5219999999999998</v>
      </c>
      <c r="ID15" s="1">
        <v>3.2930000000000001</v>
      </c>
      <c r="IE15" s="1">
        <v>3.4049999999999998</v>
      </c>
      <c r="IF15" s="1">
        <v>3.6989999999999998</v>
      </c>
      <c r="IG15" s="1">
        <v>3.5979999999999999</v>
      </c>
      <c r="IH15" s="1">
        <v>3.581</v>
      </c>
      <c r="II15" s="1">
        <v>3.5880000000000001</v>
      </c>
      <c r="IJ15" s="23">
        <v>3.794</v>
      </c>
      <c r="IK15" s="23">
        <v>3.7909999999999999</v>
      </c>
      <c r="IL15" s="23">
        <v>3.6739999999999999</v>
      </c>
      <c r="IM15" s="1">
        <v>3.3239999999999998</v>
      </c>
      <c r="IN15" s="1">
        <v>3.5880000000000001</v>
      </c>
      <c r="IO15" s="1">
        <v>3.6139999999999999</v>
      </c>
      <c r="IP15" s="1">
        <v>3.613</v>
      </c>
      <c r="IQ15" s="1">
        <v>3.6110000000000002</v>
      </c>
      <c r="IR15" s="1">
        <v>3.6190000000000002</v>
      </c>
      <c r="IS15" s="1">
        <v>3.6419999999999999</v>
      </c>
      <c r="IT15" s="1">
        <v>3.4830000000000001</v>
      </c>
      <c r="IU15" s="1">
        <v>3.6709999999999998</v>
      </c>
      <c r="IV15" s="1">
        <v>3.5619999999999998</v>
      </c>
      <c r="IW15" s="1">
        <v>3.6789999999999998</v>
      </c>
      <c r="IX15" s="1">
        <v>3.6230000000000002</v>
      </c>
      <c r="IY15" s="24">
        <v>3.766</v>
      </c>
      <c r="IZ15" s="23">
        <v>3.7989999999999999</v>
      </c>
      <c r="JA15" s="23">
        <v>3.7559999999999998</v>
      </c>
      <c r="JB15" s="1">
        <v>3.3420000000000001</v>
      </c>
      <c r="JC15" s="1">
        <v>3.294</v>
      </c>
      <c r="JD15" s="1">
        <v>3.7330000000000001</v>
      </c>
      <c r="JE15" s="23">
        <v>3.6680000000000001</v>
      </c>
      <c r="JF15" s="23">
        <v>4.0350000000000001</v>
      </c>
      <c r="JG15" s="1">
        <v>3.536</v>
      </c>
      <c r="JH15" s="1">
        <v>3.3849999999999998</v>
      </c>
      <c r="JI15" s="1">
        <v>3.3479999999999999</v>
      </c>
      <c r="JJ15" s="24">
        <v>4.1310000000000002</v>
      </c>
      <c r="JK15" s="23">
        <v>3.726</v>
      </c>
      <c r="JL15" s="23">
        <v>3.7029999999999998</v>
      </c>
      <c r="JM15" s="1">
        <v>3.37</v>
      </c>
      <c r="JN15" s="24">
        <v>3.1970000000000001</v>
      </c>
      <c r="JO15" s="24">
        <v>3.2509999999999999</v>
      </c>
      <c r="JP15" s="24">
        <v>3.5710000000000002</v>
      </c>
      <c r="JQ15" s="23">
        <v>3.855</v>
      </c>
      <c r="JR15" s="23">
        <v>3.8519999999999999</v>
      </c>
      <c r="JS15" s="23">
        <v>3.6819999999999999</v>
      </c>
      <c r="JT15" s="23">
        <v>3.698</v>
      </c>
      <c r="JU15" s="23">
        <v>3.59</v>
      </c>
      <c r="JV15" s="20">
        <v>3.6819999999999999</v>
      </c>
      <c r="JW15" s="1">
        <v>3.4929999999999999</v>
      </c>
      <c r="JX15" s="1">
        <v>3.4729999999999999</v>
      </c>
      <c r="JY15" s="1">
        <v>3.4550000000000001</v>
      </c>
      <c r="JZ15" s="24">
        <v>3.589</v>
      </c>
      <c r="KA15" s="23">
        <v>3.8769999999999998</v>
      </c>
      <c r="KB15" s="23">
        <v>3.7149999999999999</v>
      </c>
      <c r="KC15" s="23">
        <v>3.5880000000000001</v>
      </c>
      <c r="KD15" s="23">
        <v>3.7240000000000002</v>
      </c>
      <c r="KE15" s="1">
        <v>3.5059999999999998</v>
      </c>
      <c r="KF15" s="1">
        <v>3.4710000000000001</v>
      </c>
      <c r="KG15" s="1">
        <v>3.516</v>
      </c>
      <c r="KH15" s="1">
        <v>3.496</v>
      </c>
      <c r="KI15" s="1">
        <v>3.5670000000000002</v>
      </c>
      <c r="KJ15" s="24">
        <v>3.5049999999999999</v>
      </c>
      <c r="KK15" s="23">
        <v>3.4940000000000002</v>
      </c>
      <c r="KL15" s="23">
        <v>3.919</v>
      </c>
      <c r="KM15" s="23">
        <v>3.383</v>
      </c>
      <c r="KN15" s="23">
        <v>3.6629999999999998</v>
      </c>
      <c r="KO15" s="23">
        <v>3.6669999999999998</v>
      </c>
      <c r="KP15" s="23">
        <v>3.653</v>
      </c>
      <c r="KQ15" s="23">
        <v>3.621</v>
      </c>
      <c r="KR15" s="20">
        <v>3.59</v>
      </c>
      <c r="KS15" s="1">
        <v>3.46</v>
      </c>
      <c r="KT15" s="1">
        <v>3.3849999999999998</v>
      </c>
      <c r="KU15" s="1">
        <v>3.41</v>
      </c>
      <c r="KV15" s="24">
        <v>3.4209999999999998</v>
      </c>
      <c r="KW15" s="1">
        <v>3.7589999999999999</v>
      </c>
      <c r="KX15" s="23">
        <v>3.4369999999999998</v>
      </c>
      <c r="KY15" s="23">
        <v>3.9910000000000001</v>
      </c>
      <c r="KZ15" s="1">
        <v>3.3820000000000001</v>
      </c>
      <c r="LA15" s="23">
        <v>3.3740000000000001</v>
      </c>
      <c r="LB15" s="23">
        <v>3.7349999999999999</v>
      </c>
      <c r="LC15" s="23">
        <v>4.0590000000000002</v>
      </c>
      <c r="LD15" s="1">
        <v>3.359</v>
      </c>
      <c r="LE15" s="20">
        <v>3.6179999999999999</v>
      </c>
      <c r="LF15" s="20">
        <v>3.8679999999999999</v>
      </c>
      <c r="LG15" s="1">
        <v>3.5329999999999999</v>
      </c>
      <c r="LH15" s="1">
        <v>3.6059999999999999</v>
      </c>
      <c r="LI15" s="23">
        <v>4.0250000000000004</v>
      </c>
      <c r="LJ15" s="23">
        <v>3.44</v>
      </c>
      <c r="LK15" s="23">
        <v>3.8069999999999999</v>
      </c>
      <c r="LL15" s="1">
        <v>3.343</v>
      </c>
      <c r="LM15" s="1">
        <v>3.5830000000000002</v>
      </c>
      <c r="LN15" s="1">
        <v>3.6019999999999999</v>
      </c>
      <c r="LO15" s="1">
        <v>3.5019999999999998</v>
      </c>
      <c r="LP15" s="1">
        <v>3.5760000000000001</v>
      </c>
      <c r="LQ15" s="1">
        <v>3.508</v>
      </c>
      <c r="LR15" s="1">
        <v>3.5339999999999998</v>
      </c>
      <c r="LS15" s="1">
        <v>3.9980000000000002</v>
      </c>
      <c r="LT15" s="1">
        <v>3.3969999999999998</v>
      </c>
      <c r="LU15" s="20">
        <v>3.8740000000000001</v>
      </c>
      <c r="LV15" s="20">
        <v>3.7909999999999999</v>
      </c>
      <c r="LW15" s="1">
        <v>3.56</v>
      </c>
      <c r="LX15" s="1">
        <v>3.5270000000000001</v>
      </c>
      <c r="LY15" s="1">
        <v>3.544</v>
      </c>
      <c r="LZ15" s="1">
        <v>3.6480000000000001</v>
      </c>
      <c r="MA15" s="1">
        <v>3.581</v>
      </c>
      <c r="MB15" s="24">
        <v>3.5569999999999999</v>
      </c>
      <c r="MC15" s="23">
        <v>3.7719999999999998</v>
      </c>
      <c r="MD15" s="23">
        <v>3.8490000000000002</v>
      </c>
      <c r="ME15" s="24">
        <v>3.2370000000000001</v>
      </c>
      <c r="MF15" s="24">
        <v>3.6739999999999999</v>
      </c>
      <c r="MG15" s="23">
        <v>3.68</v>
      </c>
      <c r="MH15" s="23">
        <v>3.8530000000000002</v>
      </c>
      <c r="MI15" s="1">
        <v>3.7509999999999999</v>
      </c>
      <c r="MJ15" s="1">
        <v>3.4420000000000002</v>
      </c>
      <c r="MK15" s="24">
        <v>3.6419999999999999</v>
      </c>
      <c r="ML15" s="24">
        <v>3.6240000000000001</v>
      </c>
      <c r="MM15" s="24">
        <v>3.6459999999999999</v>
      </c>
      <c r="MN15" s="24">
        <v>3.71</v>
      </c>
      <c r="MO15" s="24">
        <v>3.7559999999999998</v>
      </c>
      <c r="MP15" s="22">
        <v>3.661</v>
      </c>
      <c r="MQ15" s="23">
        <v>3.97</v>
      </c>
      <c r="MR15" s="23">
        <v>3.9129999999999998</v>
      </c>
      <c r="MS15" s="23">
        <v>3.399</v>
      </c>
      <c r="MT15" s="23">
        <v>3.9049999999999998</v>
      </c>
      <c r="MU15" s="20">
        <v>3.5649999999999999</v>
      </c>
      <c r="MV15" s="1">
        <v>3.4660000000000002</v>
      </c>
      <c r="MW15" s="1">
        <v>3.4550000000000001</v>
      </c>
      <c r="MX15" s="1">
        <v>3.5550000000000002</v>
      </c>
      <c r="MY15" s="1">
        <v>3.5659999999999998</v>
      </c>
      <c r="MZ15" s="1">
        <v>3.6280000000000001</v>
      </c>
      <c r="NA15" s="24">
        <v>3.2040000000000002</v>
      </c>
      <c r="NB15" s="24">
        <v>3.3239999999999998</v>
      </c>
      <c r="NC15" s="24">
        <v>3.5670000000000002</v>
      </c>
      <c r="ND15" s="24">
        <v>3.665</v>
      </c>
      <c r="NE15" s="23">
        <v>3.3889999999999998</v>
      </c>
      <c r="NF15" s="1">
        <v>3.5880000000000001</v>
      </c>
      <c r="NG15" s="1">
        <v>3.5750000000000002</v>
      </c>
      <c r="NH15" s="24">
        <v>3.6120000000000001</v>
      </c>
      <c r="NI15" s="23">
        <v>3.778</v>
      </c>
      <c r="NJ15" s="1">
        <v>3.532</v>
      </c>
      <c r="NK15" s="1">
        <v>3.601</v>
      </c>
      <c r="NL15" s="1">
        <v>3.6349999999999998</v>
      </c>
      <c r="NM15" s="24">
        <v>3.57</v>
      </c>
      <c r="NN15" s="24">
        <v>3.6469999999999998</v>
      </c>
      <c r="NO15" s="23">
        <v>4.03</v>
      </c>
      <c r="NP15" s="23">
        <v>3.548</v>
      </c>
      <c r="NQ15" s="23">
        <v>3.9140000000000001</v>
      </c>
      <c r="NR15" s="20">
        <v>3.472</v>
      </c>
      <c r="NS15" s="20">
        <v>3.6739999999999999</v>
      </c>
      <c r="NT15" s="1">
        <v>3.6</v>
      </c>
      <c r="NU15" s="1">
        <v>3.621</v>
      </c>
      <c r="NV15" s="1">
        <v>3.5579999999999998</v>
      </c>
      <c r="NW15" s="24">
        <v>3.6749999999999998</v>
      </c>
      <c r="NX15" s="24">
        <v>3.68</v>
      </c>
      <c r="NY15" s="24">
        <v>3.6190000000000002</v>
      </c>
      <c r="NZ15" s="24">
        <v>3.8809999999999998</v>
      </c>
      <c r="OA15" s="24">
        <v>3.649</v>
      </c>
      <c r="OB15" s="24">
        <v>3.6259999999999999</v>
      </c>
      <c r="OC15" s="24">
        <v>3.65</v>
      </c>
      <c r="OD15" s="24">
        <v>3.6259999999999999</v>
      </c>
      <c r="OE15" s="22">
        <v>3.66</v>
      </c>
      <c r="OF15" s="21">
        <v>3.84</v>
      </c>
      <c r="OG15" s="1">
        <v>3.5590000000000002</v>
      </c>
      <c r="OH15" s="1">
        <v>3.577</v>
      </c>
      <c r="OI15" s="1">
        <v>4.1920000000000002</v>
      </c>
      <c r="OJ15" s="1">
        <v>3.51</v>
      </c>
      <c r="OK15" s="1">
        <v>3.5779999999999998</v>
      </c>
      <c r="OL15" s="1">
        <v>3.6280000000000001</v>
      </c>
      <c r="OM15" s="1">
        <v>3.6</v>
      </c>
      <c r="ON15" s="1">
        <v>3.8420000000000001</v>
      </c>
      <c r="OO15" s="1">
        <v>3.7109999999999999</v>
      </c>
      <c r="OP15" s="1">
        <v>3.6219999999999999</v>
      </c>
      <c r="OQ15" s="1">
        <v>3.698</v>
      </c>
      <c r="OR15" s="1">
        <v>3.7029999999999998</v>
      </c>
      <c r="OS15" s="1">
        <v>3.492</v>
      </c>
      <c r="OT15" s="24">
        <v>3.2440000000000002</v>
      </c>
      <c r="OU15" s="24">
        <v>3.6139999999999999</v>
      </c>
      <c r="OV15" s="24">
        <v>3.653</v>
      </c>
      <c r="OW15" s="22">
        <v>3.6520000000000001</v>
      </c>
      <c r="OX15" s="23">
        <v>3.3860000000000001</v>
      </c>
      <c r="OY15" s="23">
        <v>3.5510000000000002</v>
      </c>
      <c r="OZ15" s="20">
        <v>3.6640000000000001</v>
      </c>
      <c r="PA15" s="21">
        <v>3.56</v>
      </c>
      <c r="PB15" s="1">
        <v>3.6139999999999999</v>
      </c>
      <c r="PC15" s="1">
        <v>3.5310000000000001</v>
      </c>
      <c r="PD15" s="1">
        <v>3.6440000000000001</v>
      </c>
      <c r="PE15" s="1">
        <v>3.536</v>
      </c>
      <c r="PF15" s="1">
        <v>3.4550000000000001</v>
      </c>
      <c r="PG15" s="1">
        <v>3.6760000000000002</v>
      </c>
      <c r="PH15" s="1">
        <v>3.7120000000000002</v>
      </c>
      <c r="PI15" s="1">
        <v>3.573</v>
      </c>
      <c r="PJ15" s="1">
        <v>3.6309999999999998</v>
      </c>
      <c r="PK15" s="1">
        <v>3.556</v>
      </c>
      <c r="PL15" s="1">
        <v>3.4289999999999998</v>
      </c>
      <c r="PM15" s="24">
        <v>3.6019999999999999</v>
      </c>
      <c r="PN15" s="24">
        <v>3.714</v>
      </c>
      <c r="PO15" s="24">
        <v>3.5859999999999999</v>
      </c>
      <c r="PP15" s="24">
        <v>3.6120000000000001</v>
      </c>
      <c r="PQ15" s="23">
        <v>3.5649999999999999</v>
      </c>
      <c r="PR15" s="1">
        <v>4.0270000000000001</v>
      </c>
      <c r="PS15" s="23">
        <v>3.903</v>
      </c>
      <c r="PT15" s="1">
        <v>3.3679999999999999</v>
      </c>
      <c r="PU15" s="20">
        <v>3.7450000000000001</v>
      </c>
      <c r="PV15" s="20">
        <v>3.6859999999999999</v>
      </c>
      <c r="PW15" s="20">
        <v>3.8679999999999999</v>
      </c>
      <c r="PX15" s="1">
        <v>3.524</v>
      </c>
      <c r="PY15" s="1">
        <v>3.45</v>
      </c>
      <c r="PZ15" s="1">
        <v>3.6429999999999998</v>
      </c>
      <c r="QA15" s="1">
        <v>3.6179999999999999</v>
      </c>
      <c r="QB15" s="1">
        <v>3.7010000000000001</v>
      </c>
      <c r="QC15" s="1">
        <v>3.6840000000000002</v>
      </c>
      <c r="QD15" s="24">
        <v>3.5830000000000002</v>
      </c>
      <c r="QE15" s="23">
        <v>3.16</v>
      </c>
      <c r="QF15" s="23">
        <v>3.9689999999999999</v>
      </c>
      <c r="QG15" s="23">
        <v>4.0209999999999999</v>
      </c>
      <c r="QH15" s="23">
        <v>3.847</v>
      </c>
      <c r="QI15" s="1">
        <v>3.7679999999999998</v>
      </c>
      <c r="QJ15" s="1">
        <v>3.5939999999999999</v>
      </c>
      <c r="QK15" s="1">
        <v>3.6030000000000002</v>
      </c>
      <c r="QL15" s="1">
        <v>3.5840000000000001</v>
      </c>
      <c r="QM15" s="1">
        <v>3.556</v>
      </c>
      <c r="QN15" s="1">
        <v>3.6259999999999999</v>
      </c>
      <c r="QO15" s="1">
        <v>3.6909999999999998</v>
      </c>
      <c r="QP15" s="1">
        <v>3.6059999999999999</v>
      </c>
      <c r="QQ15" s="24">
        <v>3.6309999999999998</v>
      </c>
      <c r="QR15" s="23">
        <v>3.8679999999999999</v>
      </c>
      <c r="QS15" s="23">
        <v>3.9929999999999999</v>
      </c>
      <c r="QT15" s="23">
        <v>3.31</v>
      </c>
      <c r="QU15" s="20">
        <v>3.5720000000000001</v>
      </c>
      <c r="QV15" s="1">
        <v>3.621</v>
      </c>
      <c r="QW15" s="1">
        <v>4.242</v>
      </c>
      <c r="QX15" s="1">
        <v>3.476</v>
      </c>
      <c r="QY15" s="1">
        <v>3.6030000000000002</v>
      </c>
      <c r="QZ15" s="1">
        <v>3.5750000000000002</v>
      </c>
      <c r="RA15" s="1">
        <v>3.6629999999999998</v>
      </c>
      <c r="RB15" s="1">
        <v>3.5680000000000001</v>
      </c>
      <c r="RC15" s="24">
        <v>3.9089999999999998</v>
      </c>
      <c r="RD15" s="23">
        <v>3.3490000000000002</v>
      </c>
      <c r="RE15" s="23">
        <v>3.1840000000000002</v>
      </c>
      <c r="RF15" s="23">
        <v>3.4289999999999998</v>
      </c>
      <c r="RG15" s="1">
        <v>3.512</v>
      </c>
      <c r="RH15" s="1">
        <v>3.6360000000000001</v>
      </c>
      <c r="RI15" s="1">
        <v>3.6960000000000002</v>
      </c>
      <c r="RJ15" s="1">
        <v>3.649</v>
      </c>
      <c r="RK15" s="1">
        <v>3.6230000000000002</v>
      </c>
      <c r="RL15" s="1">
        <v>3.6579999999999999</v>
      </c>
      <c r="RM15" s="1">
        <v>3.6560000000000001</v>
      </c>
      <c r="RN15" s="1">
        <v>3.56</v>
      </c>
      <c r="RO15" s="1">
        <v>3.5259999999999998</v>
      </c>
      <c r="RP15" s="1">
        <v>3.5840000000000001</v>
      </c>
      <c r="RQ15" s="1">
        <v>3.4620000000000002</v>
      </c>
      <c r="RR15" s="1">
        <v>3.5649999999999999</v>
      </c>
      <c r="RS15" s="23">
        <v>3.3660000000000001</v>
      </c>
      <c r="RT15" s="23">
        <v>3.3330000000000002</v>
      </c>
      <c r="RU15" s="23">
        <v>4.0350000000000001</v>
      </c>
      <c r="RV15" s="20">
        <v>3.698</v>
      </c>
      <c r="RW15" s="1">
        <v>3.8650000000000002</v>
      </c>
      <c r="RX15" s="1">
        <v>3.5419999999999998</v>
      </c>
      <c r="RY15" s="1">
        <v>3.6549999999999998</v>
      </c>
      <c r="RZ15" s="1">
        <v>3.7280000000000002</v>
      </c>
      <c r="SA15" s="1">
        <v>3.6989999999999998</v>
      </c>
      <c r="SB15" s="1">
        <v>3.3370000000000002</v>
      </c>
      <c r="SC15" s="1">
        <v>3.6309999999999998</v>
      </c>
      <c r="SD15" s="1">
        <v>3.5990000000000002</v>
      </c>
      <c r="SE15" s="1">
        <v>3.5680000000000001</v>
      </c>
      <c r="SF15" s="1">
        <v>3.5529999999999999</v>
      </c>
      <c r="SG15" s="1">
        <v>3.69</v>
      </c>
      <c r="SH15" s="1">
        <v>3.6579999999999999</v>
      </c>
      <c r="SI15" s="23">
        <v>3.32</v>
      </c>
      <c r="SJ15" s="23">
        <v>3.9380000000000002</v>
      </c>
      <c r="SK15" s="23">
        <v>3.4140000000000001</v>
      </c>
      <c r="SL15" s="23">
        <v>3.335</v>
      </c>
      <c r="SM15" s="23">
        <v>3.3580000000000001</v>
      </c>
      <c r="SN15" s="1">
        <v>3.3420000000000001</v>
      </c>
      <c r="SO15" s="1">
        <v>3.6019999999999999</v>
      </c>
      <c r="SP15" s="1">
        <v>4.1509999999999998</v>
      </c>
      <c r="SQ15" s="1">
        <v>3.347</v>
      </c>
      <c r="SR15" s="24">
        <v>3.6640000000000001</v>
      </c>
      <c r="SS15" s="23">
        <v>3.9460000000000002</v>
      </c>
      <c r="ST15" s="23">
        <v>3.9889999999999999</v>
      </c>
      <c r="SU15" s="23">
        <v>4.1680000000000001</v>
      </c>
      <c r="SV15" s="20"/>
      <c r="SW15" s="1">
        <v>3.57</v>
      </c>
      <c r="SX15" s="1">
        <v>3.621</v>
      </c>
      <c r="SY15" s="1">
        <v>3.5539999999999998</v>
      </c>
      <c r="SZ15" s="1">
        <v>3.6469999999999998</v>
      </c>
      <c r="TA15" s="1">
        <v>3.7909999999999999</v>
      </c>
      <c r="TB15" s="23">
        <v>3.944</v>
      </c>
      <c r="TC15" s="23">
        <v>4.0090000000000003</v>
      </c>
      <c r="TD15" s="23">
        <v>4.2290000000000001</v>
      </c>
      <c r="TE15" s="23">
        <v>4.2110000000000003</v>
      </c>
      <c r="TF15" s="1">
        <v>3.7639999999999998</v>
      </c>
      <c r="TG15" s="1">
        <v>3.7250000000000001</v>
      </c>
      <c r="TH15" s="1">
        <v>3.65</v>
      </c>
      <c r="TI15" s="1">
        <v>3.7789999999999999</v>
      </c>
      <c r="TJ15" s="1">
        <v>3.39</v>
      </c>
      <c r="TK15" s="1">
        <v>3.5750000000000002</v>
      </c>
      <c r="TL15" s="1">
        <v>3.55</v>
      </c>
      <c r="TM15" s="1">
        <v>3.7869999999999999</v>
      </c>
      <c r="TN15" s="1">
        <v>3.597</v>
      </c>
      <c r="TO15" s="1">
        <v>3.62</v>
      </c>
      <c r="TP15" s="1">
        <v>3.8260000000000001</v>
      </c>
      <c r="TQ15" s="24">
        <v>3.4889999999999999</v>
      </c>
      <c r="TR15" s="24">
        <v>3.5590000000000002</v>
      </c>
      <c r="TS15" s="23">
        <v>3.38</v>
      </c>
      <c r="TT15" s="20">
        <v>3.8170000000000002</v>
      </c>
      <c r="TU15" s="1">
        <v>3.7589999999999999</v>
      </c>
      <c r="TV15" s="1">
        <v>3.6070000000000002</v>
      </c>
      <c r="TW15" s="1">
        <v>3.4089999999999998</v>
      </c>
      <c r="TX15" s="1">
        <v>3.5270000000000001</v>
      </c>
      <c r="TY15" s="1">
        <v>3.7429999999999999</v>
      </c>
      <c r="TZ15" s="1">
        <v>3.754</v>
      </c>
      <c r="UA15" s="1">
        <v>3.6160000000000001</v>
      </c>
      <c r="UB15" s="24">
        <v>3.5811000000000002</v>
      </c>
      <c r="UC15" s="23">
        <v>3.85</v>
      </c>
      <c r="UD15" s="23">
        <v>3.9670000000000001</v>
      </c>
      <c r="UE15" s="23">
        <v>4.0419999999999998</v>
      </c>
      <c r="UF15" s="23">
        <v>3.927</v>
      </c>
      <c r="UG15" s="23">
        <v>3.9180000000000001</v>
      </c>
      <c r="UH15" s="1">
        <v>3.6909999999999998</v>
      </c>
      <c r="UI15" s="1">
        <v>3.395</v>
      </c>
      <c r="UJ15" s="1">
        <v>3.6819999999999999</v>
      </c>
      <c r="UK15" s="20">
        <v>3.9809999999999999</v>
      </c>
      <c r="UL15" s="1">
        <v>3.4009999999999998</v>
      </c>
      <c r="UM15" s="1">
        <v>3.3340000000000001</v>
      </c>
      <c r="UN15" s="1">
        <v>3.536</v>
      </c>
      <c r="UO15" s="24">
        <v>3.766</v>
      </c>
      <c r="UP15" s="23">
        <v>3.6469999999999998</v>
      </c>
      <c r="UQ15" s="1">
        <v>4.0259999999999998</v>
      </c>
      <c r="UR15" s="1">
        <v>4.0250000000000004</v>
      </c>
      <c r="US15" s="23">
        <v>3.86</v>
      </c>
      <c r="UT15" s="23">
        <v>4.0149999999999997</v>
      </c>
      <c r="UU15" s="1">
        <v>3.6259999999999999</v>
      </c>
      <c r="UV15" s="1">
        <v>3.625</v>
      </c>
      <c r="UW15" s="1">
        <v>3.766</v>
      </c>
      <c r="UX15" s="1">
        <v>3.5179999999999998</v>
      </c>
      <c r="UY15" s="1">
        <v>3.5369999999999999</v>
      </c>
      <c r="UZ15" s="24">
        <v>3.5470000000000002</v>
      </c>
      <c r="VA15" s="23">
        <v>3.794</v>
      </c>
      <c r="VB15" s="23">
        <v>3.8090000000000002</v>
      </c>
      <c r="VC15" s="23">
        <v>3.9670000000000001</v>
      </c>
      <c r="VD15" s="23">
        <v>3.98</v>
      </c>
      <c r="VE15" s="23">
        <v>3.9729999999999999</v>
      </c>
      <c r="VF15" s="1">
        <v>3.843</v>
      </c>
      <c r="VG15" s="1">
        <v>3.6230000000000002</v>
      </c>
      <c r="VH15" s="1">
        <v>3.4449999999999998</v>
      </c>
      <c r="VI15" s="1">
        <v>3.5209999999999999</v>
      </c>
      <c r="VJ15" s="24">
        <v>3.621</v>
      </c>
      <c r="VK15" s="24">
        <v>3.6269999999999998</v>
      </c>
      <c r="VL15" s="24">
        <v>3.6179999999999999</v>
      </c>
      <c r="VM15" s="24">
        <v>3.6320000000000001</v>
      </c>
      <c r="VN15" s="24">
        <v>3.6280000000000001</v>
      </c>
      <c r="VO15" s="24">
        <v>3.5470000000000002</v>
      </c>
      <c r="VP15" s="24">
        <v>3.8</v>
      </c>
      <c r="VQ15" s="23">
        <v>3.9220000000000002</v>
      </c>
      <c r="VR15" s="1">
        <v>3.653</v>
      </c>
      <c r="VS15" s="1">
        <v>3.589</v>
      </c>
      <c r="VT15" s="1">
        <v>3.8090000000000002</v>
      </c>
      <c r="VU15" s="1">
        <v>3.661</v>
      </c>
      <c r="VV15" s="24">
        <v>3.6269999999999998</v>
      </c>
      <c r="VW15" s="24">
        <v>3.6219999999999999</v>
      </c>
      <c r="VX15" s="24">
        <v>3.6339999999999999</v>
      </c>
      <c r="VY15" s="24">
        <v>3.6280000000000001</v>
      </c>
      <c r="VZ15" s="24">
        <v>3.64</v>
      </c>
      <c r="WA15" s="24">
        <v>3.621</v>
      </c>
      <c r="WB15" s="24">
        <v>3.6509999999999998</v>
      </c>
      <c r="WC15" s="23">
        <v>3.6030000000000002</v>
      </c>
      <c r="WD15" s="23">
        <v>3.8530000000000002</v>
      </c>
      <c r="WE15" s="23">
        <v>3.93</v>
      </c>
      <c r="WF15" s="20">
        <v>3.7469999999999999</v>
      </c>
      <c r="WG15" s="1">
        <v>3.49</v>
      </c>
      <c r="WH15" s="1">
        <v>3.5259999999999998</v>
      </c>
      <c r="WI15" s="24">
        <v>3.6349999999999998</v>
      </c>
      <c r="WJ15" s="23">
        <v>3.2949999999999999</v>
      </c>
      <c r="WK15" s="23">
        <v>3.8759999999999999</v>
      </c>
      <c r="WL15" s="23">
        <v>4.0739999999999998</v>
      </c>
      <c r="WM15" s="1">
        <v>3.262</v>
      </c>
      <c r="WN15" s="1">
        <v>3.3149999999999999</v>
      </c>
      <c r="WO15" s="20">
        <v>3.867</v>
      </c>
      <c r="WP15" s="20">
        <v>3.5830000000000002</v>
      </c>
      <c r="WQ15" s="1">
        <v>3.661</v>
      </c>
      <c r="WR15" s="1">
        <v>3.45</v>
      </c>
      <c r="WS15" s="1">
        <v>3.6989999999999998</v>
      </c>
      <c r="WT15" s="23">
        <v>3.952</v>
      </c>
      <c r="WU15" s="23">
        <v>3.859</v>
      </c>
      <c r="WV15" s="23">
        <v>4.0780000000000003</v>
      </c>
      <c r="WW15" s="20">
        <v>3.859</v>
      </c>
      <c r="WX15" s="24">
        <v>3.68</v>
      </c>
      <c r="WY15" s="23">
        <v>3.839</v>
      </c>
      <c r="WZ15" s="21">
        <v>3.5630000000000002</v>
      </c>
      <c r="XA15" s="23">
        <v>4.0209999999999999</v>
      </c>
      <c r="XB15" s="23">
        <v>4.0469999999999997</v>
      </c>
      <c r="XC15" s="1">
        <v>3.3839999999999999</v>
      </c>
      <c r="XD15" s="1">
        <v>3.5470000000000002</v>
      </c>
      <c r="XE15" s="1">
        <v>3.4940000000000002</v>
      </c>
      <c r="XF15" s="1">
        <v>3.5270000000000001</v>
      </c>
      <c r="XG15" s="1">
        <v>3.7160000000000002</v>
      </c>
      <c r="XH15" s="1">
        <v>3.5339999999999998</v>
      </c>
      <c r="XI15" s="1">
        <v>3.3479999999999999</v>
      </c>
      <c r="XJ15" s="1">
        <v>3.516</v>
      </c>
      <c r="XK15" s="1">
        <v>3.5470000000000002</v>
      </c>
      <c r="XL15" s="1">
        <v>3.6829999999999998</v>
      </c>
      <c r="XM15" s="24">
        <v>3.6509999999999998</v>
      </c>
      <c r="XN15" s="24">
        <v>3.6890000000000001</v>
      </c>
      <c r="XO15" s="23">
        <v>4.0030000000000001</v>
      </c>
      <c r="XP15" s="23">
        <v>4.0119999999999996</v>
      </c>
      <c r="XQ15" s="20">
        <v>3.7690000000000001</v>
      </c>
      <c r="XR15" s="21">
        <v>3.6280000000000001</v>
      </c>
      <c r="XS15" s="21">
        <v>3.8109999999999999</v>
      </c>
      <c r="XT15" s="1">
        <v>3.5409999999999999</v>
      </c>
      <c r="XU15" s="1">
        <v>3.569</v>
      </c>
      <c r="XV15" s="24">
        <v>3.653</v>
      </c>
      <c r="XW15" s="20">
        <v>3.68</v>
      </c>
      <c r="XX15" s="20">
        <v>3.92</v>
      </c>
      <c r="XY15" s="20">
        <v>3.5539999999999998</v>
      </c>
      <c r="XZ15" s="1">
        <v>3.5179999999999998</v>
      </c>
      <c r="YA15" s="21">
        <v>3.5219999999999998</v>
      </c>
      <c r="YB15" s="1">
        <v>3.65</v>
      </c>
      <c r="YC15" s="23">
        <v>3.3010000000000002</v>
      </c>
      <c r="YD15" s="23">
        <v>4.01</v>
      </c>
      <c r="YE15" s="23">
        <v>4.0330000000000004</v>
      </c>
      <c r="YF15" s="20">
        <v>3.677</v>
      </c>
      <c r="YG15" s="20">
        <v>3.706</v>
      </c>
      <c r="YH15" s="1">
        <v>3.6989999999999998</v>
      </c>
      <c r="YI15" s="1">
        <v>3.6840000000000002</v>
      </c>
      <c r="YJ15" s="1">
        <v>3.6739999999999999</v>
      </c>
      <c r="YK15" s="1">
        <v>3.68</v>
      </c>
      <c r="YL15" s="24">
        <v>3.645</v>
      </c>
      <c r="YM15" s="24">
        <v>3.4940000000000002</v>
      </c>
      <c r="YN15" s="24">
        <v>3.766</v>
      </c>
      <c r="YO15" s="23">
        <v>3.4790000000000001</v>
      </c>
      <c r="YP15" s="1">
        <v>3.3860000000000001</v>
      </c>
      <c r="YQ15" s="1">
        <v>3.6429999999999998</v>
      </c>
      <c r="YR15" s="1">
        <v>3.7160000000000002</v>
      </c>
      <c r="YS15" s="1">
        <v>3.6779999999999999</v>
      </c>
      <c r="YT15" s="23">
        <v>4.0359999999999996</v>
      </c>
      <c r="YU15" s="1">
        <v>4.0629999999999997</v>
      </c>
      <c r="YV15" s="1">
        <v>3.6480000000000001</v>
      </c>
      <c r="YW15" s="1">
        <v>3.5710000000000002</v>
      </c>
      <c r="YX15" s="1">
        <v>3.6659999999999999</v>
      </c>
      <c r="YY15" s="1">
        <v>3.6120000000000001</v>
      </c>
      <c r="YZ15" s="1">
        <v>3.524</v>
      </c>
      <c r="ZA15" s="1">
        <v>3.863</v>
      </c>
      <c r="ZB15" s="1">
        <v>3.6739999999999999</v>
      </c>
      <c r="ZC15" s="24">
        <v>3.4809999999999999</v>
      </c>
      <c r="ZD15" s="1">
        <v>3.2959999999999998</v>
      </c>
      <c r="ZE15" s="21">
        <v>3.3620000000000001</v>
      </c>
      <c r="ZF15" s="1">
        <v>3.6880000000000002</v>
      </c>
      <c r="ZG15" s="1">
        <v>3.5419999999999998</v>
      </c>
      <c r="ZH15" s="1">
        <v>3.6909999999999998</v>
      </c>
      <c r="ZI15" s="1">
        <v>3.4809999999999999</v>
      </c>
      <c r="ZJ15" s="1">
        <v>3.75</v>
      </c>
      <c r="ZK15" s="1">
        <v>3.7519999999999998</v>
      </c>
      <c r="ZL15" s="1">
        <v>3.5659999999999998</v>
      </c>
      <c r="ZM15" s="24">
        <v>3.6949999999999998</v>
      </c>
      <c r="ZN15" s="24">
        <v>3.6579999999999999</v>
      </c>
      <c r="ZO15" s="23">
        <v>3.3439999999999999</v>
      </c>
      <c r="ZP15" s="23">
        <v>4.0389999999999997</v>
      </c>
      <c r="ZQ15" s="1">
        <v>3.7229999999999999</v>
      </c>
      <c r="ZR15" s="1">
        <v>3.617</v>
      </c>
      <c r="ZS15" s="1">
        <v>3.6579999999999999</v>
      </c>
      <c r="ZT15" s="24">
        <v>3.778</v>
      </c>
      <c r="ZU15" s="23">
        <v>3.4529999999999998</v>
      </c>
      <c r="ZV15" s="23">
        <v>4.04</v>
      </c>
      <c r="ZW15" s="23">
        <v>4.0419999999999998</v>
      </c>
      <c r="ZX15" s="20">
        <v>3.6259999999999999</v>
      </c>
      <c r="ZY15" s="20">
        <v>3.6930000000000001</v>
      </c>
      <c r="ZZ15" s="1">
        <v>3.65</v>
      </c>
      <c r="AAA15" s="1">
        <v>3.4220000000000002</v>
      </c>
      <c r="AAB15" s="24">
        <v>3.6139999999999999</v>
      </c>
      <c r="AAC15" s="23">
        <v>3.2280000000000002</v>
      </c>
      <c r="AAD15" s="1">
        <v>3.3029999999999999</v>
      </c>
      <c r="AAE15" s="1">
        <v>3.7509999999999999</v>
      </c>
      <c r="AAF15" s="24">
        <v>3.5760000000000001</v>
      </c>
      <c r="AAG15" s="1">
        <v>3.907</v>
      </c>
      <c r="AAH15" s="23">
        <v>4.0469999999999997</v>
      </c>
      <c r="AAI15" s="20">
        <v>3.637</v>
      </c>
      <c r="AAJ15" s="21">
        <v>3.536</v>
      </c>
      <c r="AAK15" s="24">
        <v>3.7349999999999999</v>
      </c>
      <c r="AAL15" s="24">
        <v>3.738</v>
      </c>
      <c r="AAM15" s="24">
        <v>3.9340000000000002</v>
      </c>
      <c r="AAN15" s="24">
        <v>3.5920000000000001</v>
      </c>
      <c r="AAO15" s="23">
        <v>3.5070000000000001</v>
      </c>
      <c r="AAP15" s="23">
        <v>4.1159999999999997</v>
      </c>
      <c r="AAQ15" s="24">
        <v>3.66</v>
      </c>
      <c r="AAR15" s="24">
        <v>3.5259999999999998</v>
      </c>
      <c r="AAS15" s="1">
        <v>4.1959999999999997</v>
      </c>
      <c r="AAT15" s="23">
        <v>3.593</v>
      </c>
      <c r="AAU15" s="23">
        <v>3.3439999999999999</v>
      </c>
      <c r="AAV15" s="23">
        <v>3.22</v>
      </c>
      <c r="AAW15" s="23">
        <v>4.0629999999999997</v>
      </c>
      <c r="AAX15" s="1">
        <v>3.5630000000000002</v>
      </c>
      <c r="AAY15" s="20">
        <v>3.5859999999999999</v>
      </c>
      <c r="AAZ15" s="21">
        <v>3.5750000000000002</v>
      </c>
      <c r="ABA15" s="24">
        <v>3.8759999999999999</v>
      </c>
      <c r="ABB15" s="22">
        <v>3.5209999999999999</v>
      </c>
      <c r="ABC15" s="23">
        <v>3.5169999999999999</v>
      </c>
      <c r="ABD15" s="23">
        <v>3.4929999999999999</v>
      </c>
      <c r="ABE15" s="23">
        <v>3.51</v>
      </c>
      <c r="ABF15" s="23">
        <v>3.9279999999999999</v>
      </c>
      <c r="ABG15" s="1">
        <v>3.4969999999999999</v>
      </c>
      <c r="ABH15" s="1">
        <v>3.335</v>
      </c>
      <c r="ABI15" s="21">
        <v>3.4729999999999999</v>
      </c>
      <c r="ABJ15" s="1">
        <v>3.7120000000000002</v>
      </c>
      <c r="ABK15" s="24">
        <v>3.6040000000000001</v>
      </c>
      <c r="ABL15" s="24">
        <v>3.722</v>
      </c>
      <c r="ABM15" s="23">
        <v>3.4260000000000002</v>
      </c>
      <c r="ABN15" s="1">
        <v>3.31</v>
      </c>
      <c r="ABO15" s="20">
        <v>3.6909999999999998</v>
      </c>
      <c r="ABP15" s="20">
        <v>3.718</v>
      </c>
      <c r="ABQ15" s="1">
        <v>3.6949999999999998</v>
      </c>
      <c r="ABR15" s="24">
        <v>3.6</v>
      </c>
      <c r="ABS15" s="24">
        <v>3.7429999999999999</v>
      </c>
      <c r="ABT15" s="24">
        <v>3.6840000000000002</v>
      </c>
      <c r="ABU15" s="23">
        <v>3.3639999999999999</v>
      </c>
      <c r="ABV15" s="23">
        <v>3.5680000000000001</v>
      </c>
      <c r="ABW15" s="23">
        <v>3.8490000000000002</v>
      </c>
      <c r="ABX15" s="1">
        <v>3.1739999999999999</v>
      </c>
      <c r="ABY15" s="21">
        <v>3.4380000000000002</v>
      </c>
      <c r="ABZ15" s="23">
        <v>3.617</v>
      </c>
      <c r="ACA15" s="23">
        <v>3.4140000000000001</v>
      </c>
      <c r="ACB15" s="1">
        <v>3.5840000000000001</v>
      </c>
      <c r="ACC15" s="1">
        <v>3.3050000000000002</v>
      </c>
      <c r="ACD15" s="20">
        <v>3.6760000000000002</v>
      </c>
      <c r="ACE15" s="20">
        <v>3.7269999999999999</v>
      </c>
      <c r="ACF15" s="23">
        <v>3.569</v>
      </c>
      <c r="ACG15" s="23">
        <v>3.242</v>
      </c>
      <c r="ACH15" s="20">
        <v>3.8420000000000001</v>
      </c>
      <c r="ACI15" s="1">
        <v>3.5459999999999998</v>
      </c>
      <c r="ACJ15" s="1">
        <v>3.5230000000000001</v>
      </c>
      <c r="ACK15" s="1">
        <v>3.5230000000000001</v>
      </c>
      <c r="ACL15" s="21">
        <v>3.8039999999999998</v>
      </c>
      <c r="ACM15" s="21">
        <v>3.7320000000000002</v>
      </c>
      <c r="ACN15" s="21">
        <v>3.45</v>
      </c>
      <c r="ACO15" s="1">
        <v>3.5630000000000002</v>
      </c>
      <c r="ACP15" s="21">
        <v>3.3730000000000002</v>
      </c>
      <c r="ACQ15" s="1">
        <v>3.3140000000000001</v>
      </c>
      <c r="ACR15" s="21">
        <v>3.3439999999999999</v>
      </c>
      <c r="ACS15" s="21">
        <v>3.992</v>
      </c>
      <c r="ACT15" s="1">
        <v>3.794</v>
      </c>
      <c r="ACU15" s="23">
        <v>4.0250000000000004</v>
      </c>
      <c r="ACV15" s="21">
        <v>3.4620000000000002</v>
      </c>
      <c r="ACW15" s="1">
        <v>3.4660000000000002</v>
      </c>
      <c r="ACX15" s="1">
        <v>3.7090000000000001</v>
      </c>
      <c r="ACY15" s="1">
        <v>3.3210000000000002</v>
      </c>
      <c r="ACZ15" s="1">
        <v>3.556</v>
      </c>
      <c r="ADA15" s="1">
        <v>3.589</v>
      </c>
      <c r="ADB15" s="1">
        <v>3.4209999999999998</v>
      </c>
      <c r="ADC15" s="20">
        <v>3.4769999999999999</v>
      </c>
      <c r="ADD15" s="1">
        <v>3.3540000000000001</v>
      </c>
      <c r="ADE15" s="1">
        <v>3.4969999999999999</v>
      </c>
      <c r="ADF15" s="1">
        <v>2.9369999999999998</v>
      </c>
      <c r="ADG15" s="1">
        <v>3.2789999999999999</v>
      </c>
      <c r="ADH15" s="1">
        <v>3.4609999999999999</v>
      </c>
      <c r="ADI15" s="1">
        <v>3.45</v>
      </c>
      <c r="ADJ15" s="1">
        <v>3.49</v>
      </c>
      <c r="ADK15" s="1">
        <v>4.1619999999999999</v>
      </c>
      <c r="ADL15" s="20">
        <v>3.5779999999999998</v>
      </c>
      <c r="ADM15" s="1">
        <v>3.645</v>
      </c>
      <c r="ADN15" s="1">
        <v>3.645</v>
      </c>
      <c r="ADO15" s="21">
        <v>3.72</v>
      </c>
      <c r="ADP15" s="21">
        <v>3.72</v>
      </c>
      <c r="ADQ15" s="21">
        <v>3.4</v>
      </c>
      <c r="ADR15" s="23">
        <v>3.5009999999999999</v>
      </c>
      <c r="ADS15" s="23">
        <v>3.4609999999999999</v>
      </c>
      <c r="ADT15" s="20">
        <v>3.6859999999999999</v>
      </c>
      <c r="ADU15" s="21">
        <v>3.823</v>
      </c>
      <c r="ADV15" s="21">
        <v>3.6320000000000001</v>
      </c>
      <c r="ADW15" s="1">
        <v>3.7810000000000001</v>
      </c>
      <c r="ADX15" s="23">
        <v>3.6110000000000002</v>
      </c>
      <c r="ADY15" s="21">
        <v>3.4950000000000001</v>
      </c>
      <c r="ADZ15" s="21">
        <v>3.7080000000000002</v>
      </c>
      <c r="AEA15" s="21">
        <v>3.6680000000000001</v>
      </c>
      <c r="AEB15" s="21">
        <v>3.61</v>
      </c>
      <c r="AEC15" s="1">
        <v>3.802</v>
      </c>
      <c r="AED15" s="1">
        <v>3.8180000000000001</v>
      </c>
      <c r="AEE15" s="1">
        <v>3.3879999999999999</v>
      </c>
      <c r="AEF15" s="20">
        <v>3.6549999999999998</v>
      </c>
      <c r="AEG15" s="1">
        <v>3.774</v>
      </c>
      <c r="AEH15" s="1">
        <v>3.7949999999999999</v>
      </c>
      <c r="AEI15" s="1">
        <v>4.2770000000000001</v>
      </c>
      <c r="AEJ15" s="1">
        <v>3.52</v>
      </c>
      <c r="AEK15" s="1">
        <v>3.7669999999999999</v>
      </c>
      <c r="AEL15" s="20">
        <v>3.488</v>
      </c>
      <c r="AEM15" s="21">
        <v>3.5880000000000001</v>
      </c>
      <c r="AEN15" s="21">
        <v>3.5840000000000001</v>
      </c>
      <c r="AEO15" s="21">
        <v>3.9409999999999998</v>
      </c>
      <c r="AEP15" s="21">
        <v>3.6680000000000001</v>
      </c>
      <c r="AEQ15" s="20">
        <v>3.605</v>
      </c>
      <c r="AER15" s="1">
        <v>3.528</v>
      </c>
      <c r="AES15" s="1">
        <v>3.5139999999999998</v>
      </c>
      <c r="AET15" s="20">
        <v>4.0519999999999996</v>
      </c>
      <c r="AEU15" s="20">
        <v>3.952</v>
      </c>
      <c r="AEV15" s="1">
        <v>3.827</v>
      </c>
      <c r="AEW15" s="1">
        <v>3.823</v>
      </c>
      <c r="AEX15" s="1">
        <v>3.6150000000000002</v>
      </c>
      <c r="AEY15" s="1">
        <v>3.2730000000000001</v>
      </c>
      <c r="AEZ15" s="23">
        <v>4.25</v>
      </c>
      <c r="AFA15" s="1">
        <v>4.2430000000000003</v>
      </c>
      <c r="AFB15" s="1">
        <v>3.1389999999999998</v>
      </c>
      <c r="AFC15" s="1">
        <v>3.2429999999999999</v>
      </c>
      <c r="AFD15" s="20">
        <v>3.4769999999999999</v>
      </c>
      <c r="AFE15" s="23">
        <v>4.1550000000000002</v>
      </c>
      <c r="AFF15" s="20">
        <v>3.9830000000000001</v>
      </c>
      <c r="AFG15" s="1">
        <v>3.5590000000000002</v>
      </c>
      <c r="AFH15" s="1">
        <v>3.4140000000000001</v>
      </c>
      <c r="AFI15" s="20">
        <v>3.9630000000000001</v>
      </c>
      <c r="AFJ15" s="1">
        <v>3.6789999999999998</v>
      </c>
      <c r="AFK15" s="1">
        <v>3.4420000000000002</v>
      </c>
      <c r="AFL15" s="1">
        <v>3.3290000000000002</v>
      </c>
      <c r="AFM15" s="21">
        <v>3.4159999999999999</v>
      </c>
      <c r="AFN15" s="21">
        <v>4.0759999999999996</v>
      </c>
      <c r="AFO15" s="1">
        <v>3.6789999999999998</v>
      </c>
      <c r="AFP15" s="1">
        <v>3.145</v>
      </c>
      <c r="AFQ15" s="1">
        <v>3.4039999999999999</v>
      </c>
      <c r="AFR15" s="1">
        <v>3.3210000000000002</v>
      </c>
      <c r="AFS15" s="1">
        <v>3.2730000000000001</v>
      </c>
      <c r="AFT15" s="1">
        <v>3.2440000000000002</v>
      </c>
      <c r="AFU15" s="1">
        <v>3.33</v>
      </c>
      <c r="AFV15" s="23">
        <v>4.2130000000000001</v>
      </c>
      <c r="AFW15" s="20">
        <v>3.62</v>
      </c>
      <c r="AFX15" s="1">
        <v>3.3159999999999998</v>
      </c>
      <c r="AFY15" s="1">
        <v>3.3919999999999999</v>
      </c>
      <c r="AFZ15" s="22">
        <v>3.3980000000000001</v>
      </c>
      <c r="AGA15" s="24">
        <v>3.7370000000000001</v>
      </c>
      <c r="AGB15" s="1">
        <v>3.6890000000000001</v>
      </c>
      <c r="AGC15" s="1">
        <v>3.7509999999999999</v>
      </c>
      <c r="AGD15" s="1">
        <v>3.8559999999999999</v>
      </c>
      <c r="AGE15" s="1">
        <v>3.5920000000000001</v>
      </c>
      <c r="AGF15" s="20">
        <v>3.605</v>
      </c>
      <c r="AGG15" s="20">
        <v>3.5550000000000002</v>
      </c>
      <c r="AGH15" s="21">
        <v>3.6880000000000002</v>
      </c>
      <c r="AGI15" s="1">
        <v>3.7080000000000002</v>
      </c>
      <c r="AGJ15" s="24">
        <v>3.4609999999999999</v>
      </c>
      <c r="AGK15" s="1">
        <v>3.7120000000000002</v>
      </c>
      <c r="AGL15" s="1">
        <v>3.698</v>
      </c>
      <c r="AGM15" s="20">
        <v>3.569</v>
      </c>
      <c r="AGN15" s="22">
        <v>3.7930000000000001</v>
      </c>
      <c r="AGO15" s="21">
        <v>3.0990000000000002</v>
      </c>
      <c r="AGP15" s="23">
        <v>3.6779999999999999</v>
      </c>
      <c r="AGQ15" s="1">
        <v>3.01</v>
      </c>
      <c r="AGR15" s="24">
        <v>3.5880000000000001</v>
      </c>
      <c r="AGS15" s="1">
        <v>3.4750000000000001</v>
      </c>
      <c r="AGT15" s="20">
        <v>3.601</v>
      </c>
      <c r="AGU15" s="22">
        <v>3.6560000000000001</v>
      </c>
      <c r="AGV15" s="22">
        <v>3.577</v>
      </c>
      <c r="AGW15" s="1">
        <v>3.3170000000000002</v>
      </c>
      <c r="AGX15" s="22">
        <v>3.5030000000000001</v>
      </c>
      <c r="AGY15" s="22">
        <v>3.516</v>
      </c>
      <c r="AGZ15" s="22">
        <v>3.4969999999999999</v>
      </c>
      <c r="AHA15" s="1">
        <v>4.258</v>
      </c>
      <c r="AHB15" s="20">
        <v>4.1319999999999997</v>
      </c>
      <c r="AHC15" s="22">
        <v>3.4910000000000001</v>
      </c>
      <c r="AHD15" s="22">
        <v>3.6669999999999998</v>
      </c>
      <c r="AHE15" s="1">
        <v>3.3719999999999999</v>
      </c>
      <c r="AHF15" s="1">
        <v>3.427</v>
      </c>
      <c r="AHG15" s="20">
        <v>3.734</v>
      </c>
      <c r="AHH15" s="20">
        <v>3.657</v>
      </c>
      <c r="AHI15" s="22">
        <v>3.4249999999999998</v>
      </c>
      <c r="AHJ15" s="22">
        <v>3.4180000000000001</v>
      </c>
      <c r="AHK15" s="24">
        <v>3.802</v>
      </c>
      <c r="AHL15" s="1">
        <v>3.6819999999999999</v>
      </c>
      <c r="AHM15" s="23">
        <v>3.9239999999999999</v>
      </c>
      <c r="AHN15" s="23">
        <v>3.923</v>
      </c>
      <c r="AHO15" s="23">
        <v>3.9489999999999998</v>
      </c>
      <c r="AHP15" s="23">
        <v>3.95</v>
      </c>
      <c r="AHQ15" s="23">
        <v>3.97</v>
      </c>
      <c r="AHR15" s="20">
        <v>3.6680000000000001</v>
      </c>
      <c r="AHS15" s="20">
        <v>3.7530000000000001</v>
      </c>
      <c r="AHT15" s="20">
        <v>3.6120000000000001</v>
      </c>
      <c r="AHU15" s="22">
        <v>3.5449999999999999</v>
      </c>
      <c r="AHV15" s="1">
        <v>3.6859999999999999</v>
      </c>
      <c r="AHW15" s="1">
        <v>3.391</v>
      </c>
      <c r="AHX15" s="1">
        <v>3.7050000000000001</v>
      </c>
      <c r="AHY15" s="1">
        <v>3.42</v>
      </c>
      <c r="AHZ15" s="1">
        <v>3.3479999999999999</v>
      </c>
      <c r="AIA15" s="22">
        <v>3.5379999999999998</v>
      </c>
      <c r="AIB15" s="1">
        <v>3.0750000000000002</v>
      </c>
      <c r="AIC15" s="1">
        <v>3.5430000000000001</v>
      </c>
      <c r="AID15" s="22">
        <v>3.3849999999999998</v>
      </c>
      <c r="AIE15" s="22">
        <v>3.5289999999999999</v>
      </c>
      <c r="AIF15" s="21">
        <v>3.911</v>
      </c>
      <c r="AIG15" s="1">
        <v>3.9569999999999999</v>
      </c>
      <c r="AIH15" s="1">
        <v>3.3650000000000002</v>
      </c>
      <c r="AII15" s="1">
        <v>3.3250000000000002</v>
      </c>
      <c r="AIJ15" s="20">
        <v>3.6150000000000002</v>
      </c>
      <c r="AIK15" s="20">
        <v>3.7650000000000001</v>
      </c>
      <c r="AIL15" s="24">
        <v>3.629</v>
      </c>
      <c r="AIM15" s="1">
        <v>3.5459999999999998</v>
      </c>
      <c r="AIN15" s="1">
        <v>3.4809999999999999</v>
      </c>
      <c r="AIO15" s="1">
        <v>3.3210000000000002</v>
      </c>
      <c r="AIP15" s="20">
        <v>3.8220000000000001</v>
      </c>
      <c r="AIQ15" s="20">
        <v>3.6949999999999998</v>
      </c>
      <c r="AIR15" s="22">
        <v>3.5369999999999999</v>
      </c>
      <c r="AIS15" s="1">
        <v>4.0149999999999997</v>
      </c>
      <c r="AIT15" s="20">
        <v>3.6520000000000001</v>
      </c>
      <c r="AIU15" s="20">
        <v>3.5819999999999999</v>
      </c>
      <c r="AIV15" s="20">
        <v>3.7290000000000001</v>
      </c>
      <c r="AIW15" s="20">
        <v>3.714</v>
      </c>
      <c r="AIX15" s="22">
        <v>3.4780000000000002</v>
      </c>
      <c r="AIY15" s="24">
        <v>3.532</v>
      </c>
      <c r="AIZ15" s="22">
        <v>3.4369999999999998</v>
      </c>
      <c r="AJA15" s="1">
        <v>3.2629999999999999</v>
      </c>
      <c r="AJB15" s="1">
        <v>3.2410000000000001</v>
      </c>
      <c r="AJC15" s="1">
        <v>3.4140000000000001</v>
      </c>
      <c r="AJD15" s="1">
        <v>3.5110000000000001</v>
      </c>
      <c r="AJE15" s="1">
        <v>3.3490000000000002</v>
      </c>
      <c r="AJF15" s="1">
        <v>3.21</v>
      </c>
      <c r="AJG15" s="1">
        <v>3.2250000000000001</v>
      </c>
      <c r="AJH15" s="22">
        <v>3.4710000000000001</v>
      </c>
      <c r="AJI15" s="22">
        <v>3.6840000000000002</v>
      </c>
      <c r="AJJ15" s="1">
        <v>3.5019999999999998</v>
      </c>
      <c r="AJK15" s="21">
        <v>4.1070000000000002</v>
      </c>
      <c r="AJL15" s="23">
        <v>3.6539999999999999</v>
      </c>
      <c r="AJM15" s="1">
        <v>3.5209999999999999</v>
      </c>
      <c r="AJN15" s="1">
        <v>3.367</v>
      </c>
      <c r="AJO15" s="20">
        <v>4.0919999999999996</v>
      </c>
      <c r="AJP15" s="20">
        <v>3.6659999999999999</v>
      </c>
      <c r="AJQ15" s="22">
        <v>4.016</v>
      </c>
      <c r="AJR15" s="22">
        <v>3.9540000000000002</v>
      </c>
      <c r="AJS15" s="22">
        <v>3.6269999999999998</v>
      </c>
      <c r="AJT15" s="20">
        <v>3.6219999999999999</v>
      </c>
      <c r="AJU15" s="22">
        <v>3.577</v>
      </c>
      <c r="AJV15" s="22">
        <v>3.617</v>
      </c>
      <c r="AJW15" s="1">
        <v>3.5289999999999999</v>
      </c>
      <c r="AJX15" s="1">
        <v>3.4940000000000002</v>
      </c>
      <c r="AJY15" s="1">
        <v>3.3220000000000001</v>
      </c>
      <c r="AJZ15" s="1">
        <v>3.07</v>
      </c>
      <c r="AKA15" s="21">
        <v>3.7759999999999998</v>
      </c>
      <c r="AKB15" s="20">
        <v>3.6920000000000002</v>
      </c>
      <c r="AKC15" s="1">
        <v>4.1369999999999996</v>
      </c>
      <c r="AKD15" s="23">
        <v>3.6709999999999998</v>
      </c>
      <c r="AKE15" s="1">
        <v>3.2210000000000001</v>
      </c>
      <c r="AKF15" s="1">
        <v>3.5430000000000001</v>
      </c>
      <c r="AKG15" s="20">
        <v>3.7309999999999999</v>
      </c>
      <c r="AKH15" s="20">
        <v>3.6339999999999999</v>
      </c>
      <c r="AKI15" s="1">
        <v>3.34</v>
      </c>
      <c r="AKJ15" s="1">
        <v>3.5049999999999999</v>
      </c>
      <c r="AKK15" s="1">
        <v>3.14</v>
      </c>
      <c r="AKL15" s="1">
        <v>3.415</v>
      </c>
      <c r="AKM15" s="1">
        <v>4.4470000000000001</v>
      </c>
      <c r="AKN15" s="1">
        <v>4.1470000000000002</v>
      </c>
      <c r="AKO15" s="20">
        <v>3.7759999999999998</v>
      </c>
      <c r="AKP15" s="22">
        <v>3.8809999999999998</v>
      </c>
      <c r="AKQ15" s="24">
        <v>3.8330000000000002</v>
      </c>
      <c r="AKR15" s="24">
        <v>3.83</v>
      </c>
      <c r="AKS15" s="24">
        <v>3.5830000000000002</v>
      </c>
      <c r="AKT15" s="1">
        <v>3.335</v>
      </c>
      <c r="AKU15" s="1">
        <v>3.3849999999999998</v>
      </c>
      <c r="AKV15" s="1">
        <v>3.4580000000000002</v>
      </c>
      <c r="AKW15" s="20">
        <v>3.8330000000000002</v>
      </c>
      <c r="AKX15" s="22">
        <v>3.5649999999999999</v>
      </c>
      <c r="AKY15" s="22">
        <v>3.5249999999999999</v>
      </c>
      <c r="AKZ15" s="24">
        <v>3.508</v>
      </c>
      <c r="ALA15" s="1">
        <v>3.2229999999999999</v>
      </c>
      <c r="ALB15" s="1">
        <v>3.581</v>
      </c>
      <c r="ALC15" s="20">
        <v>3.585</v>
      </c>
      <c r="ALD15" s="22">
        <v>3.694</v>
      </c>
      <c r="ALE15" s="22">
        <v>3.5379999999999998</v>
      </c>
      <c r="ALF15" s="22">
        <v>3.6150000000000002</v>
      </c>
      <c r="ALG15" s="24">
        <v>3.5579999999999998</v>
      </c>
      <c r="ALH15" s="22">
        <v>4.0250000000000004</v>
      </c>
      <c r="ALI15" s="1">
        <v>4.4660000000000002</v>
      </c>
      <c r="ALJ15" s="23">
        <v>3.6739999999999999</v>
      </c>
      <c r="ALK15" s="20">
        <v>3.786</v>
      </c>
      <c r="ALL15" s="24">
        <v>3.64</v>
      </c>
      <c r="ALM15" s="21">
        <v>3.948</v>
      </c>
      <c r="ALN15" s="1">
        <v>3.4260000000000002</v>
      </c>
      <c r="ALO15" s="20">
        <v>3.5619999999999998</v>
      </c>
      <c r="ALP15" s="22">
        <v>3.5880000000000001</v>
      </c>
      <c r="ALQ15" s="22">
        <v>3.6640000000000001</v>
      </c>
      <c r="ALR15" s="24">
        <v>3.61</v>
      </c>
      <c r="ALS15" s="1">
        <v>3.13</v>
      </c>
      <c r="ALT15" s="21">
        <v>3.653</v>
      </c>
      <c r="ALU15" s="1">
        <v>3.4969999999999999</v>
      </c>
      <c r="ALV15" s="1">
        <v>3.3239999999999998</v>
      </c>
      <c r="ALW15" s="1">
        <v>3.3130000000000002</v>
      </c>
      <c r="ALX15" s="1">
        <v>3.5369999999999999</v>
      </c>
      <c r="ALY15" s="20">
        <v>3.72</v>
      </c>
      <c r="ALZ15" s="22">
        <v>3.645</v>
      </c>
      <c r="AMA15" s="24">
        <v>3.665</v>
      </c>
      <c r="AMB15" s="1">
        <v>3.43</v>
      </c>
      <c r="AMC15" s="1">
        <v>3.3260000000000001</v>
      </c>
      <c r="AMD15" s="1">
        <v>3.3290000000000002</v>
      </c>
      <c r="AME15" s="22">
        <v>3.613</v>
      </c>
      <c r="AMF15" s="22">
        <v>3.6619999999999999</v>
      </c>
      <c r="AMG15" s="22">
        <v>3.6459999999999999</v>
      </c>
      <c r="AMH15" s="1">
        <v>4.18</v>
      </c>
      <c r="AMI15" s="1">
        <v>3.395</v>
      </c>
      <c r="AMJ15" s="1">
        <v>4.1900000000000004</v>
      </c>
      <c r="AMK15" s="1">
        <v>4.5069999999999997</v>
      </c>
      <c r="AML15" s="1">
        <v>3.1419999999999999</v>
      </c>
      <c r="AMM15" s="1">
        <v>3.61</v>
      </c>
      <c r="AMN15" s="1">
        <v>3.6890000000000001</v>
      </c>
      <c r="AMO15" s="1">
        <v>3.6070000000000002</v>
      </c>
      <c r="AMP15" s="20">
        <v>3.7010000000000001</v>
      </c>
      <c r="AMQ15" s="22">
        <v>3.4830000000000001</v>
      </c>
      <c r="AMR15" s="24">
        <v>3.7090000000000001</v>
      </c>
      <c r="AMS15" s="24">
        <v>3.68</v>
      </c>
      <c r="AMT15" s="22">
        <v>4.0170000000000003</v>
      </c>
      <c r="AMU15" s="1">
        <v>3.5270000000000001</v>
      </c>
      <c r="AMV15" s="1">
        <v>3.3730000000000002</v>
      </c>
      <c r="AMW15" s="20"/>
      <c r="AMX15" s="24">
        <v>3.573</v>
      </c>
      <c r="AMY15" s="24">
        <v>3.5179999999999998</v>
      </c>
      <c r="AMZ15" s="24">
        <v>3.7149999999999999</v>
      </c>
      <c r="ANA15" s="24">
        <v>3.661</v>
      </c>
      <c r="ANB15" s="1">
        <v>3.4329999999999998</v>
      </c>
      <c r="ANC15" s="20">
        <v>3.8570000000000002</v>
      </c>
      <c r="AND15" s="24">
        <v>3.6739999999999999</v>
      </c>
      <c r="ANE15" s="1">
        <v>3.4430000000000001</v>
      </c>
      <c r="ANF15" s="22">
        <v>3.5369999999999999</v>
      </c>
      <c r="ANG15" s="22">
        <v>3.7349999999999999</v>
      </c>
      <c r="ANH15" s="24">
        <v>3.5569999999999999</v>
      </c>
      <c r="ANI15" s="21">
        <v>4.2949999999999999</v>
      </c>
      <c r="ANJ15" s="1">
        <v>3.5139999999999998</v>
      </c>
      <c r="ANK15" s="24">
        <v>4.0919999999999996</v>
      </c>
      <c r="ANL15" s="1">
        <v>3.4449999999999998</v>
      </c>
      <c r="ANM15" s="20">
        <v>3.73</v>
      </c>
      <c r="ANN15" s="20">
        <v>3.6589999999999998</v>
      </c>
      <c r="ANO15" s="22">
        <v>3.5510000000000002</v>
      </c>
      <c r="ANP15" s="24">
        <v>3.5950000000000002</v>
      </c>
      <c r="ANQ15" s="24">
        <v>4.0990000000000002</v>
      </c>
      <c r="ANR15" s="24">
        <v>4.109</v>
      </c>
      <c r="ANS15" s="1">
        <v>3.4870000000000001</v>
      </c>
      <c r="ANT15" s="1">
        <v>3.476</v>
      </c>
      <c r="ANU15" s="20">
        <v>3.6989999999999998</v>
      </c>
      <c r="ANV15" s="20">
        <v>3.8639999999999999</v>
      </c>
      <c r="ANW15" s="24">
        <v>3.5489999999999999</v>
      </c>
      <c r="ANX15" s="22">
        <v>3.766</v>
      </c>
      <c r="ANY15" s="22">
        <v>3.702</v>
      </c>
      <c r="ANZ15" s="22">
        <v>3.6059999999999999</v>
      </c>
      <c r="AOA15" s="22">
        <v>3.641</v>
      </c>
      <c r="AOB15" s="22">
        <v>3.641</v>
      </c>
      <c r="AOC15" s="24">
        <v>3.65</v>
      </c>
      <c r="AOD15" s="1">
        <v>3.69</v>
      </c>
      <c r="AOE15" s="1">
        <v>3.19</v>
      </c>
      <c r="AOF15" s="1">
        <v>3.69</v>
      </c>
      <c r="AOG15" s="20">
        <v>3.6459999999999999</v>
      </c>
      <c r="AOH15" s="20">
        <v>3.8969999999999998</v>
      </c>
      <c r="AOI15" s="20">
        <v>3.8090000000000002</v>
      </c>
      <c r="AOJ15" s="22">
        <v>3.6179999999999999</v>
      </c>
      <c r="AOK15" s="22">
        <v>3.5310000000000001</v>
      </c>
      <c r="AOL15" s="22">
        <v>3.6539999999999999</v>
      </c>
      <c r="AOM15" s="1">
        <v>3.4980000000000002</v>
      </c>
      <c r="AON15" s="1">
        <v>3.4980000000000002</v>
      </c>
      <c r="AOO15" s="1">
        <v>3.742</v>
      </c>
      <c r="AOP15" s="1">
        <v>3.5289999999999999</v>
      </c>
      <c r="AOQ15" s="1">
        <v>3.6930000000000001</v>
      </c>
      <c r="AOR15" s="1">
        <v>3.2829999999999999</v>
      </c>
      <c r="AOS15" s="22">
        <v>3.589</v>
      </c>
      <c r="AOT15" s="22">
        <v>3.5270000000000001</v>
      </c>
      <c r="AOU15" s="22">
        <v>3.6840000000000002</v>
      </c>
      <c r="AOV15" s="22">
        <v>3.6320000000000001</v>
      </c>
      <c r="AOW15" s="1">
        <v>3.36</v>
      </c>
      <c r="AOX15" s="1">
        <v>3.46</v>
      </c>
      <c r="AOY15" s="1">
        <v>3.7429999999999999</v>
      </c>
      <c r="AOZ15" s="1">
        <v>3.28</v>
      </c>
      <c r="APA15" s="1">
        <v>3.28</v>
      </c>
      <c r="APB15" s="1">
        <v>3.548</v>
      </c>
      <c r="APC15" s="20">
        <v>4.1829999999999998</v>
      </c>
      <c r="APD15" s="20"/>
      <c r="APE15" s="20">
        <v>3.698</v>
      </c>
      <c r="APF15" s="24">
        <v>4.1529999999999996</v>
      </c>
      <c r="APG15" s="24">
        <v>3.496</v>
      </c>
      <c r="APH15" s="24">
        <v>3.528</v>
      </c>
      <c r="API15" s="1">
        <v>3.5110000000000001</v>
      </c>
      <c r="APJ15" s="20">
        <v>3.6840000000000002</v>
      </c>
      <c r="APK15" s="20">
        <v>3.9079999999999999</v>
      </c>
      <c r="APL15" s="22">
        <v>3.6680000000000001</v>
      </c>
      <c r="APM15" s="22">
        <v>3.5150000000000001</v>
      </c>
      <c r="APN15" s="24">
        <v>3.552</v>
      </c>
      <c r="APO15" s="1">
        <v>3.6110000000000002</v>
      </c>
      <c r="APP15" s="1">
        <v>3.669</v>
      </c>
      <c r="APQ15" s="1">
        <v>3.18</v>
      </c>
      <c r="APR15" s="1">
        <v>3.7370000000000001</v>
      </c>
      <c r="APS15" s="1">
        <v>3.4</v>
      </c>
      <c r="APT15" s="20">
        <v>3.7109999999999999</v>
      </c>
      <c r="APU15" s="24">
        <v>3.56</v>
      </c>
      <c r="APV15" s="24">
        <v>3.5840000000000001</v>
      </c>
      <c r="APW15" s="24">
        <v>4.1630000000000003</v>
      </c>
      <c r="APX15" s="22">
        <v>3.6219999999999999</v>
      </c>
      <c r="APY15" s="22">
        <v>3.6859999999999999</v>
      </c>
      <c r="APZ15" s="24">
        <v>3.5369999999999999</v>
      </c>
      <c r="AQA15" s="24">
        <v>3.7229999999999999</v>
      </c>
      <c r="AQB15" s="1">
        <v>3.26</v>
      </c>
      <c r="AQC15" s="1">
        <v>3.7919999999999998</v>
      </c>
      <c r="AQD15" s="1">
        <v>3.38</v>
      </c>
      <c r="AQE15" s="20">
        <v>4.2510000000000003</v>
      </c>
      <c r="AQF15" s="22">
        <v>3.5209999999999999</v>
      </c>
      <c r="AQG15" s="22">
        <v>3.5630000000000002</v>
      </c>
      <c r="AQH15" s="24">
        <v>3.67</v>
      </c>
      <c r="AQI15" s="21">
        <v>3.9089999999999998</v>
      </c>
      <c r="AQJ15" s="1">
        <v>3.8140000000000001</v>
      </c>
      <c r="AQK15" s="23">
        <v>3.8980000000000001</v>
      </c>
      <c r="AQL15" s="22">
        <v>3.657</v>
      </c>
      <c r="AQM15" s="24">
        <v>3.6389999999999998</v>
      </c>
      <c r="AQN15" s="1">
        <v>3.694</v>
      </c>
      <c r="AQO15" s="1">
        <v>3.18</v>
      </c>
      <c r="AQP15" s="1">
        <v>3.12</v>
      </c>
      <c r="AQQ15" s="21">
        <v>3.9849999999999999</v>
      </c>
      <c r="AQR15" s="1">
        <v>3.556</v>
      </c>
      <c r="AQS15" s="1">
        <v>3.6989999999999998</v>
      </c>
      <c r="AQT15" s="1">
        <v>3.5339999999999998</v>
      </c>
      <c r="AQU15" s="20">
        <v>3.7490000000000001</v>
      </c>
      <c r="AQV15" s="24">
        <v>3.714</v>
      </c>
      <c r="AQW15" s="22">
        <v>3.637</v>
      </c>
      <c r="AQX15" s="1">
        <v>3.488</v>
      </c>
      <c r="AQY15" s="21">
        <v>3.887</v>
      </c>
      <c r="AQZ15" s="21">
        <v>3.875</v>
      </c>
      <c r="ARA15" s="1">
        <v>3.8159999999999998</v>
      </c>
      <c r="ARB15" s="20"/>
      <c r="ARC15" s="20">
        <v>3.7149999999999999</v>
      </c>
      <c r="ARD15" s="24">
        <v>3.629</v>
      </c>
      <c r="ARE15" s="22">
        <v>3.7290000000000001</v>
      </c>
      <c r="ARF15" s="24">
        <v>3.7090000000000001</v>
      </c>
      <c r="ARG15" s="1">
        <v>3.3180000000000001</v>
      </c>
      <c r="ARH15" s="21">
        <v>4.1189999999999998</v>
      </c>
      <c r="ARI15" s="21">
        <v>4.2610000000000001</v>
      </c>
      <c r="ARJ15" s="1">
        <v>3.778</v>
      </c>
      <c r="ARK15" s="20">
        <v>3.9820000000000002</v>
      </c>
      <c r="ARL15" s="24">
        <v>3.7919999999999998</v>
      </c>
      <c r="ARM15" s="24">
        <v>3.77</v>
      </c>
      <c r="ARN15" s="1">
        <v>3.7879999999999998</v>
      </c>
      <c r="ARO15" s="1">
        <v>3.7879999999999998</v>
      </c>
      <c r="ARP15" s="22">
        <v>3.996</v>
      </c>
      <c r="ARQ15" s="24">
        <v>3.6150000000000002</v>
      </c>
      <c r="ARR15" s="1">
        <v>4.0279999999999996</v>
      </c>
      <c r="ARS15" s="1">
        <v>4.0279999999999996</v>
      </c>
      <c r="ART15" s="1">
        <v>3.15</v>
      </c>
      <c r="ARU15" s="21">
        <v>4.2009999999999996</v>
      </c>
      <c r="ARV15" s="20"/>
      <c r="ARW15" s="20">
        <v>3.7949999999999999</v>
      </c>
      <c r="ARX15" s="20">
        <v>3.8130000000000002</v>
      </c>
      <c r="ARY15" s="22">
        <v>3.605</v>
      </c>
      <c r="ARZ15" s="22">
        <v>4.0110000000000001</v>
      </c>
      <c r="ASA15" s="1">
        <v>3.4209999999999998</v>
      </c>
      <c r="ASB15" s="1">
        <v>3.4649999999999999</v>
      </c>
      <c r="ASC15" s="1">
        <v>3.6059999999999999</v>
      </c>
      <c r="ASD15" s="1">
        <v>3.7240000000000002</v>
      </c>
      <c r="ASE15" s="1">
        <v>3.4329999999999998</v>
      </c>
      <c r="ASF15" s="1">
        <v>3.23</v>
      </c>
      <c r="ASG15" s="21">
        <v>3.9969999999999999</v>
      </c>
      <c r="ASH15" s="1">
        <v>3.5030000000000001</v>
      </c>
      <c r="ASI15" s="1">
        <v>3.4870000000000001</v>
      </c>
      <c r="ASJ15" s="20">
        <v>3.7080000000000002</v>
      </c>
      <c r="ASK15" s="20"/>
      <c r="ASL15" s="20">
        <v>3.9430000000000001</v>
      </c>
      <c r="ASM15" s="24">
        <v>3.81</v>
      </c>
      <c r="ASN15" s="22">
        <v>3.552</v>
      </c>
      <c r="ASO15" s="22">
        <v>3.726</v>
      </c>
      <c r="ASP15" s="22">
        <v>3.726</v>
      </c>
      <c r="ASQ15" s="22">
        <v>3.726</v>
      </c>
      <c r="ASR15" s="1">
        <v>3.6339999999999999</v>
      </c>
      <c r="ASS15" s="24">
        <v>3.657</v>
      </c>
      <c r="AST15" s="22">
        <v>3.7930000000000001</v>
      </c>
      <c r="ASU15" s="24">
        <v>3.6440000000000001</v>
      </c>
      <c r="ASV15" s="24">
        <v>3.58</v>
      </c>
      <c r="ASW15" s="22">
        <v>3.2069999999999999</v>
      </c>
      <c r="ASX15" s="24">
        <v>3.7549999999999999</v>
      </c>
      <c r="ASY15" s="1">
        <v>3.4540000000000002</v>
      </c>
      <c r="ASZ15" s="1">
        <v>3.492</v>
      </c>
      <c r="ATA15" s="20">
        <v>3.6240000000000001</v>
      </c>
      <c r="ATB15" s="22">
        <v>3.718</v>
      </c>
      <c r="ATC15" s="1">
        <v>3.4489999999999998</v>
      </c>
      <c r="ATD15" s="1">
        <v>3.448</v>
      </c>
      <c r="ATE15" s="1">
        <v>3.2490000000000001</v>
      </c>
      <c r="ATF15" s="1">
        <v>3.19</v>
      </c>
      <c r="ATG15" s="21">
        <v>4.17</v>
      </c>
      <c r="ATH15" s="20">
        <v>3.9129999999999998</v>
      </c>
      <c r="ATI15" s="22">
        <v>3.6960000000000002</v>
      </c>
      <c r="ATJ15" s="24">
        <v>3.74</v>
      </c>
      <c r="ATK15" s="23">
        <v>3.6949999999999998</v>
      </c>
      <c r="ATL15" s="23">
        <v>3.9340000000000002</v>
      </c>
      <c r="ATM15" s="22">
        <v>3.593</v>
      </c>
      <c r="ATN15" s="22">
        <v>3.5510000000000002</v>
      </c>
      <c r="ATO15" s="22">
        <v>3.7959999999999998</v>
      </c>
      <c r="ATP15" s="23">
        <v>3.657</v>
      </c>
      <c r="ATQ15" s="1">
        <v>3.7069999999999999</v>
      </c>
      <c r="ATR15" s="1">
        <v>3.6150000000000002</v>
      </c>
      <c r="ATS15" s="20">
        <v>4.1360000000000001</v>
      </c>
      <c r="ATT15" s="20">
        <v>4.12</v>
      </c>
      <c r="ATU15" s="24">
        <v>3.67</v>
      </c>
      <c r="ATV15" s="24">
        <v>3.6869999999999998</v>
      </c>
      <c r="ATW15" s="22">
        <v>3.5659999999999998</v>
      </c>
      <c r="ATX15" s="24">
        <v>3.8519999999999999</v>
      </c>
      <c r="ATY15" s="1">
        <v>3.4089999999999998</v>
      </c>
      <c r="ATZ15" s="1">
        <v>3.4409999999999998</v>
      </c>
      <c r="AUA15" s="20">
        <v>3.8540000000000001</v>
      </c>
      <c r="AUB15" s="20">
        <v>3.7250000000000001</v>
      </c>
      <c r="AUC15" s="20"/>
      <c r="AUD15" s="22">
        <v>3.5539999999999998</v>
      </c>
      <c r="AUE15" s="22">
        <v>3.6269999999999998</v>
      </c>
      <c r="AUF15" s="24">
        <v>3.6080000000000001</v>
      </c>
      <c r="AUG15" s="20">
        <v>3.7429999999999999</v>
      </c>
      <c r="AUH15" s="22">
        <v>3.8620000000000001</v>
      </c>
      <c r="AUI15" s="22">
        <v>3.8620000000000001</v>
      </c>
      <c r="AUJ15" s="24">
        <v>3.75</v>
      </c>
      <c r="AUK15" s="1">
        <v>3.6</v>
      </c>
      <c r="AUL15" s="21">
        <v>4.2009999999999996</v>
      </c>
      <c r="AUM15" s="1">
        <v>3.53</v>
      </c>
      <c r="AUN15" s="20">
        <v>3.9569999999999999</v>
      </c>
      <c r="AUO15" s="22">
        <v>3.7170000000000001</v>
      </c>
      <c r="AUP15" s="1">
        <v>3.17</v>
      </c>
      <c r="AUQ15" s="1">
        <v>3.782</v>
      </c>
      <c r="AUR15" s="20">
        <v>3.9260000000000002</v>
      </c>
      <c r="AUS15" s="20">
        <v>3.7349999999999999</v>
      </c>
      <c r="AUT15" s="22">
        <v>3.5790000000000002</v>
      </c>
      <c r="AUU15" s="24">
        <v>3.7189999999999999</v>
      </c>
      <c r="AUV15" s="24">
        <v>3.7610000000000001</v>
      </c>
      <c r="AUW15" s="23">
        <v>3.97</v>
      </c>
      <c r="AUX15" s="24">
        <v>3.8849999999999998</v>
      </c>
      <c r="AUY15" s="24">
        <v>3.7450000000000001</v>
      </c>
      <c r="AUZ15" s="24">
        <v>3.6760000000000002</v>
      </c>
      <c r="AVA15" s="1">
        <v>4.4029999999999996</v>
      </c>
      <c r="AVB15" s="1">
        <v>3.31</v>
      </c>
      <c r="AVC15" s="23">
        <v>3.9249999999999998</v>
      </c>
      <c r="AVD15" s="20">
        <v>4.0149999999999997</v>
      </c>
      <c r="AVE15" s="24">
        <v>3.5979999999999999</v>
      </c>
      <c r="AVF15" s="24">
        <v>3.6829999999999998</v>
      </c>
      <c r="AVG15" s="1">
        <v>3.18</v>
      </c>
      <c r="AVH15" s="21">
        <v>4.2649999999999997</v>
      </c>
      <c r="AVI15" s="1">
        <v>3.5630000000000002</v>
      </c>
      <c r="AVJ15" s="20">
        <v>3.9860000000000002</v>
      </c>
      <c r="AVK15" s="24">
        <v>3.7269999999999999</v>
      </c>
      <c r="AVL15" s="24">
        <v>3.8450000000000002</v>
      </c>
      <c r="AVM15" s="1">
        <v>3.605</v>
      </c>
      <c r="AVN15" s="20"/>
      <c r="AVO15" s="22">
        <v>3.7989999999999999</v>
      </c>
      <c r="AVP15" s="22">
        <v>3.7629999999999999</v>
      </c>
      <c r="AVQ15" s="1">
        <v>3.4380000000000002</v>
      </c>
      <c r="AVR15" s="1">
        <v>3.3</v>
      </c>
      <c r="AVS15" s="1">
        <v>3.2</v>
      </c>
      <c r="AVT15" s="1">
        <v>3.26</v>
      </c>
      <c r="AVU15" s="22">
        <v>3.7890000000000001</v>
      </c>
      <c r="AVV15" s="24">
        <v>3.9889999999999999</v>
      </c>
      <c r="AVW15" s="24">
        <v>3.8780000000000001</v>
      </c>
      <c r="AVX15" s="22">
        <v>3.8260000000000001</v>
      </c>
      <c r="AVY15" s="22">
        <v>3.8260000000000001</v>
      </c>
      <c r="AVZ15" s="22">
        <v>3.7879999999999998</v>
      </c>
      <c r="AWA15" s="1">
        <v>3.19</v>
      </c>
      <c r="AWB15" s="22">
        <v>3.7130000000000001</v>
      </c>
      <c r="AWC15" s="22">
        <v>3.8159999999999998</v>
      </c>
      <c r="AWD15" s="22">
        <v>3.8159999999999998</v>
      </c>
      <c r="AWE15" s="24">
        <v>3.7959999999999998</v>
      </c>
      <c r="AWF15" s="1">
        <v>3.18</v>
      </c>
      <c r="AWG15" s="1">
        <v>3.2</v>
      </c>
      <c r="AWH15" s="20">
        <v>3.9129999999999998</v>
      </c>
      <c r="AWI15" s="24">
        <v>3.859</v>
      </c>
      <c r="AWJ15" s="24">
        <v>3.78</v>
      </c>
      <c r="AWK15" s="22">
        <v>4.0199999999999996</v>
      </c>
      <c r="AWL15" s="22">
        <v>3.7029999999999998</v>
      </c>
      <c r="AWM15" s="24">
        <v>3.6419999999999999</v>
      </c>
      <c r="AWN15" s="22">
        <v>3.7730000000000001</v>
      </c>
      <c r="AWO15" s="22">
        <v>3.7730000000000001</v>
      </c>
      <c r="AWP15" s="24">
        <v>3.7610000000000001</v>
      </c>
      <c r="AWQ15" s="24">
        <v>3.8239999999999998</v>
      </c>
      <c r="AWR15" s="22">
        <v>4.0289999999999999</v>
      </c>
      <c r="AWS15" s="1">
        <v>3.4809999999999999</v>
      </c>
      <c r="AWT15" s="1">
        <v>3.3</v>
      </c>
      <c r="AWU15" s="20">
        <v>4.0449999999999999</v>
      </c>
      <c r="AWV15" s="20">
        <v>3.7970000000000002</v>
      </c>
      <c r="AWW15" s="24">
        <v>3.7490000000000001</v>
      </c>
      <c r="AWX15" s="1">
        <v>3.5430000000000001</v>
      </c>
      <c r="AWY15" s="1">
        <v>3.82</v>
      </c>
      <c r="AWZ15" s="1">
        <v>3.8540000000000001</v>
      </c>
      <c r="AXA15" s="1">
        <v>3.6890000000000001</v>
      </c>
      <c r="AXB15" s="20">
        <v>3.9159999999999999</v>
      </c>
      <c r="AXC15" s="24">
        <v>4.0540000000000003</v>
      </c>
      <c r="AXD15" s="22">
        <v>3.7770000000000001</v>
      </c>
      <c r="AXE15" s="1">
        <v>3.5830000000000002</v>
      </c>
      <c r="AXF15" s="24">
        <v>4.0060000000000002</v>
      </c>
      <c r="AXG15" s="1">
        <v>3.55</v>
      </c>
      <c r="AXH15" s="24">
        <v>3.927</v>
      </c>
      <c r="AXI15" s="22">
        <v>4.1340000000000003</v>
      </c>
      <c r="AXJ15" s="22">
        <v>3.702</v>
      </c>
      <c r="AXK15" s="1">
        <v>3.423</v>
      </c>
      <c r="AXL15" s="1">
        <v>3.3889999999999998</v>
      </c>
      <c r="AXM15" s="22">
        <v>3.859</v>
      </c>
      <c r="AXN15" s="24">
        <v>3.6520000000000001</v>
      </c>
      <c r="AXO15" s="22">
        <v>3.806</v>
      </c>
      <c r="AXP15" s="22">
        <v>3.8460000000000001</v>
      </c>
      <c r="AXQ15" s="22">
        <v>3.806</v>
      </c>
      <c r="AXR15" s="22">
        <v>3.8460000000000001</v>
      </c>
      <c r="AXS15" s="1">
        <v>3.4</v>
      </c>
      <c r="AXT15" s="1">
        <v>3.2890000000000001</v>
      </c>
      <c r="AXU15" s="1">
        <v>3.6219999999999999</v>
      </c>
      <c r="AXV15" s="20">
        <v>3.9820000000000002</v>
      </c>
      <c r="AXW15" s="20">
        <v>3.923</v>
      </c>
      <c r="AXX15" s="22">
        <v>3.9750000000000001</v>
      </c>
      <c r="AXY15" s="22">
        <v>3.8210000000000002</v>
      </c>
      <c r="AXZ15" s="24">
        <v>4.0369999999999999</v>
      </c>
      <c r="AYA15" s="1">
        <v>3.4359999999999999</v>
      </c>
      <c r="AYB15" s="1">
        <v>3.363</v>
      </c>
      <c r="AYC15" s="1">
        <v>3.5379999999999998</v>
      </c>
      <c r="AYD15" s="1">
        <v>3.726</v>
      </c>
      <c r="AYE15" s="22">
        <v>3.8340000000000001</v>
      </c>
      <c r="AYF15" s="22">
        <v>3.7829999999999999</v>
      </c>
      <c r="AYG15" s="24">
        <v>3.677</v>
      </c>
      <c r="AYH15" s="22">
        <v>3.694</v>
      </c>
      <c r="AYI15" s="24">
        <v>3.7040000000000002</v>
      </c>
      <c r="AYJ15" s="24">
        <v>3.8149999999999999</v>
      </c>
      <c r="AYK15" s="22">
        <v>3.774</v>
      </c>
      <c r="AYL15" s="22">
        <v>3.8029999999999999</v>
      </c>
      <c r="AYM15" s="24">
        <v>3.78</v>
      </c>
      <c r="AYN15" s="22">
        <v>3.8170000000000002</v>
      </c>
      <c r="AYO15" s="24">
        <v>3.7749999999999999</v>
      </c>
      <c r="AYP15" s="22">
        <v>3.9140000000000001</v>
      </c>
      <c r="AYQ15" s="1">
        <v>3.3559999999999999</v>
      </c>
      <c r="AYR15" s="1">
        <v>3.3530000000000002</v>
      </c>
      <c r="AYS15" s="1">
        <v>3.508</v>
      </c>
      <c r="AYT15" s="22">
        <v>3.6949999999999998</v>
      </c>
      <c r="AYU15" s="22">
        <v>4.1920000000000002</v>
      </c>
      <c r="AYV15" s="22">
        <v>3.9630000000000001</v>
      </c>
      <c r="AYW15" s="22">
        <v>3.7210000000000001</v>
      </c>
      <c r="AYX15" s="22">
        <v>3.8130000000000002</v>
      </c>
      <c r="AYY15" s="22">
        <v>3.8130000000000002</v>
      </c>
      <c r="AYZ15" s="1">
        <v>3.367</v>
      </c>
      <c r="AZA15" s="1">
        <v>3.24</v>
      </c>
      <c r="AZB15" s="1">
        <v>3.19</v>
      </c>
      <c r="AZC15" s="1">
        <v>3.27</v>
      </c>
      <c r="AZD15" s="20">
        <v>3.976</v>
      </c>
      <c r="AZE15" s="22">
        <v>3.7610000000000001</v>
      </c>
      <c r="AZF15" s="22">
        <v>3.895</v>
      </c>
      <c r="AZG15" s="22">
        <v>3.895</v>
      </c>
      <c r="AZH15" s="22">
        <v>3.948</v>
      </c>
      <c r="AZI15" s="21">
        <v>4.0999999999999996</v>
      </c>
      <c r="AZJ15" s="1">
        <v>3.5779999999999998</v>
      </c>
      <c r="AZK15" s="22">
        <v>3.7170000000000001</v>
      </c>
      <c r="AZL15" s="24">
        <v>3.75</v>
      </c>
      <c r="AZM15" s="22">
        <v>3.7749999999999999</v>
      </c>
      <c r="AZN15" s="22">
        <v>3.7749999999999999</v>
      </c>
      <c r="AZO15" s="1">
        <v>3.37</v>
      </c>
      <c r="AZP15" s="20">
        <v>3.782</v>
      </c>
      <c r="AZQ15" s="1">
        <v>3.4830000000000001</v>
      </c>
      <c r="AZR15" s="1">
        <v>3.32</v>
      </c>
      <c r="AZS15" s="24">
        <v>3.81</v>
      </c>
      <c r="AZT15" s="24">
        <v>3.762</v>
      </c>
      <c r="AZU15" s="24">
        <v>3.9</v>
      </c>
      <c r="AZV15" s="1">
        <v>3.5249999999999999</v>
      </c>
      <c r="AZW15" s="1">
        <v>3.31</v>
      </c>
      <c r="AZX15" s="1">
        <v>3.617</v>
      </c>
      <c r="AZY15" s="1">
        <v>3.573</v>
      </c>
      <c r="AZZ15" s="20">
        <v>3.7050000000000001</v>
      </c>
      <c r="BAA15" s="22">
        <v>3.7759999999999998</v>
      </c>
      <c r="BAB15" s="24">
        <v>3.702</v>
      </c>
      <c r="BAC15" s="24">
        <v>3.8730000000000002</v>
      </c>
      <c r="BAD15" s="1">
        <v>3.516</v>
      </c>
      <c r="BAE15" s="1">
        <v>3.524</v>
      </c>
      <c r="BAF15" s="22">
        <v>4.0730000000000004</v>
      </c>
      <c r="BAG15" s="22">
        <v>3.9670000000000001</v>
      </c>
      <c r="BAH15" s="22">
        <v>3.9169999999999998</v>
      </c>
      <c r="BAI15" s="22">
        <v>3.8220000000000001</v>
      </c>
      <c r="BAJ15" s="22">
        <v>3.7829999999999999</v>
      </c>
      <c r="BAK15" s="22">
        <v>3.7829999999999999</v>
      </c>
      <c r="BAL15" s="22">
        <v>3.8039999999999998</v>
      </c>
      <c r="BAM15" s="1">
        <v>3.44</v>
      </c>
      <c r="BAN15" s="21">
        <v>4.399</v>
      </c>
      <c r="BAO15" s="22">
        <v>3.911</v>
      </c>
      <c r="BAP15" s="24">
        <v>3.907</v>
      </c>
      <c r="BAQ15" s="22">
        <v>3.8410000000000002</v>
      </c>
      <c r="BAR15" s="24">
        <v>3.7490000000000001</v>
      </c>
      <c r="BAS15" s="24">
        <v>3.8610000000000002</v>
      </c>
      <c r="BAT15" s="24">
        <v>3.7120000000000002</v>
      </c>
      <c r="BAU15" s="24">
        <v>3.843</v>
      </c>
      <c r="BAV15" s="1">
        <v>3.5550000000000002</v>
      </c>
      <c r="BAW15" s="22">
        <v>3.7909999999999999</v>
      </c>
      <c r="BAX15" s="1">
        <v>3.23</v>
      </c>
      <c r="BAY15" s="21">
        <v>4.3929999999999998</v>
      </c>
      <c r="BAZ15" s="22">
        <v>3.891</v>
      </c>
      <c r="BBA15" s="24">
        <v>3.698</v>
      </c>
      <c r="BBB15" s="24">
        <v>3.8620000000000001</v>
      </c>
      <c r="BBC15" s="1">
        <v>3.7730000000000001</v>
      </c>
      <c r="BBD15" s="24">
        <v>3.7770000000000001</v>
      </c>
      <c r="BBE15" s="24">
        <v>3.7949999999999999</v>
      </c>
      <c r="BBF15" s="22">
        <v>3.8639999999999999</v>
      </c>
      <c r="BBG15" s="22">
        <v>3.802</v>
      </c>
      <c r="BBH15" s="22">
        <v>4.1630000000000003</v>
      </c>
      <c r="BBI15" s="24">
        <v>3.79</v>
      </c>
      <c r="BBJ15" s="22">
        <v>3.7330000000000001</v>
      </c>
      <c r="BBK15" s="22">
        <v>3.7650000000000001</v>
      </c>
      <c r="BBL15" s="22">
        <v>3.8290000000000002</v>
      </c>
      <c r="BBM15" s="22">
        <v>3.8290000000000002</v>
      </c>
      <c r="BBN15" s="22">
        <v>3.9279999999999999</v>
      </c>
      <c r="BBO15" s="22">
        <v>3.7959999999999998</v>
      </c>
      <c r="BBP15" s="22">
        <v>3.9140000000000001</v>
      </c>
      <c r="BBQ15" s="24">
        <v>3.964</v>
      </c>
      <c r="BBR15" s="22">
        <v>3.8860000000000001</v>
      </c>
      <c r="BBS15" s="22">
        <v>3.7309999999999999</v>
      </c>
      <c r="BBT15" s="24">
        <v>3.74</v>
      </c>
      <c r="BBU15" s="22">
        <v>3.9889999999999999</v>
      </c>
      <c r="BBV15" s="22">
        <v>3.8620000000000001</v>
      </c>
      <c r="BBW15" s="24">
        <v>3.8069999999999999</v>
      </c>
      <c r="BBX15" s="24">
        <v>3.83</v>
      </c>
      <c r="BBY15" s="22">
        <v>3.9119999999999999</v>
      </c>
      <c r="BBZ15" s="1">
        <v>3.61</v>
      </c>
      <c r="BCA15" s="21">
        <v>4.1890000000000001</v>
      </c>
      <c r="BCB15" s="24">
        <v>3.8090000000000002</v>
      </c>
      <c r="BCC15" s="22">
        <v>3.964</v>
      </c>
      <c r="BCD15" s="22">
        <v>3.964</v>
      </c>
      <c r="BCE15" s="24">
        <v>3.9550000000000001</v>
      </c>
      <c r="BCF15" s="22">
        <v>4.2220000000000004</v>
      </c>
      <c r="BCG15" s="22">
        <v>3.6819999999999999</v>
      </c>
      <c r="BCH15" s="21">
        <v>4.5060000000000002</v>
      </c>
      <c r="BCI15" s="20">
        <v>3.96</v>
      </c>
      <c r="BCJ15" s="24">
        <v>3.9220000000000002</v>
      </c>
      <c r="BCK15" s="20">
        <v>3.9329999999999998</v>
      </c>
      <c r="BCL15" s="22">
        <v>3.879</v>
      </c>
      <c r="BCM15" s="24">
        <v>3.89</v>
      </c>
      <c r="BCN15" s="24">
        <v>3.827</v>
      </c>
      <c r="BCO15" s="22">
        <v>3.847</v>
      </c>
      <c r="BCP15" s="21">
        <v>4.3899999999999997</v>
      </c>
      <c r="BCQ15" s="20">
        <v>3.88</v>
      </c>
      <c r="BCR15" s="24">
        <v>3.7879999999999998</v>
      </c>
      <c r="BCS15" s="22">
        <v>3.8740000000000001</v>
      </c>
      <c r="BCT15" s="22">
        <v>4.0720000000000001</v>
      </c>
      <c r="BCU15" s="22">
        <v>3.9260000000000002</v>
      </c>
      <c r="BCV15" s="22">
        <v>3.7559999999999998</v>
      </c>
      <c r="BCW15" s="24">
        <v>3.8290000000000002</v>
      </c>
      <c r="BCX15" s="1">
        <v>3.7010000000000001</v>
      </c>
      <c r="BCY15" s="22">
        <v>3.823</v>
      </c>
      <c r="BCZ15" s="24">
        <v>3.9319999999999999</v>
      </c>
      <c r="BDA15" s="22">
        <v>3.9540000000000002</v>
      </c>
      <c r="BDB15" s="22">
        <v>3.9540000000000002</v>
      </c>
      <c r="BDC15" s="20">
        <v>4.4539999999999997</v>
      </c>
      <c r="BDD15" s="21">
        <v>4.2709999999999999</v>
      </c>
      <c r="BDE15" s="20">
        <v>4.4489999999999998</v>
      </c>
      <c r="BDF15" s="20">
        <v>4.4550000000000001</v>
      </c>
      <c r="BDG15" s="21">
        <v>4.2530000000000001</v>
      </c>
      <c r="BDH15" s="23">
        <v>4.0739999999999998</v>
      </c>
      <c r="BDI15" s="23">
        <v>4.0869999999999997</v>
      </c>
      <c r="BDJ15" s="20">
        <v>4.2249999999999996</v>
      </c>
      <c r="BDK15" s="23">
        <v>4.1029999999999998</v>
      </c>
      <c r="BDL15" s="23">
        <v>4.069</v>
      </c>
      <c r="BDM15" s="24">
        <v>4.12</v>
      </c>
      <c r="BDN15" s="23">
        <v>4.1150000000000002</v>
      </c>
      <c r="BDO15" s="24">
        <v>3.99</v>
      </c>
      <c r="BDP15" s="22">
        <v>4.3529999999999998</v>
      </c>
      <c r="BDQ15" s="22">
        <v>4.3529999999999998</v>
      </c>
      <c r="BDR15" s="22">
        <v>4.0810000000000004</v>
      </c>
      <c r="BDS15" s="22">
        <v>3.9769999999999999</v>
      </c>
      <c r="BDT15" s="24">
        <v>3.97</v>
      </c>
      <c r="BDU15" s="22">
        <v>4.0960000000000001</v>
      </c>
      <c r="BDV15" s="22">
        <v>4.0960000000000001</v>
      </c>
      <c r="BDW15" s="1">
        <v>3.36</v>
      </c>
      <c r="BDX15" s="20">
        <v>4.7469999999999999</v>
      </c>
      <c r="BDY15" s="24">
        <v>4.1820000000000004</v>
      </c>
      <c r="BDZ15" s="22">
        <v>4.141</v>
      </c>
      <c r="BEA15" s="22">
        <v>4.1180000000000003</v>
      </c>
      <c r="BEB15" s="22">
        <v>4.1180000000000003</v>
      </c>
      <c r="BEC15" s="22">
        <v>4.1559999999999997</v>
      </c>
      <c r="BED15" s="22">
        <v>4.383</v>
      </c>
      <c r="BEE15" s="24">
        <v>4.218</v>
      </c>
      <c r="BEF15" s="22">
        <v>4.4240000000000004</v>
      </c>
      <c r="BEG15" s="24">
        <v>4.34</v>
      </c>
    </row>
    <row r="16" spans="1:1489" x14ac:dyDescent="0.25">
      <c r="A16" s="3" t="s">
        <v>23</v>
      </c>
      <c r="B16" s="20">
        <v>22</v>
      </c>
      <c r="C16" s="20">
        <v>28</v>
      </c>
      <c r="D16" s="20">
        <v>27</v>
      </c>
      <c r="E16" s="1">
        <v>25</v>
      </c>
      <c r="F16" s="1">
        <v>25</v>
      </c>
      <c r="G16" s="21">
        <v>29</v>
      </c>
      <c r="H16" s="21">
        <v>27</v>
      </c>
      <c r="I16" s="20">
        <v>26</v>
      </c>
      <c r="J16" s="26">
        <v>25</v>
      </c>
      <c r="K16" s="20">
        <v>24.5</v>
      </c>
      <c r="L16" s="20">
        <v>25</v>
      </c>
      <c r="M16" s="26">
        <v>25</v>
      </c>
      <c r="N16" s="26">
        <v>25</v>
      </c>
      <c r="O16" s="20">
        <v>26</v>
      </c>
      <c r="P16" s="22">
        <v>25</v>
      </c>
      <c r="Q16" s="25">
        <v>26.5</v>
      </c>
      <c r="R16" s="26">
        <v>26</v>
      </c>
      <c r="S16" s="25">
        <v>25</v>
      </c>
      <c r="T16" s="25">
        <v>26.5</v>
      </c>
      <c r="U16" s="25">
        <v>26.5</v>
      </c>
      <c r="V16" s="26">
        <v>26</v>
      </c>
      <c r="W16" s="22">
        <v>26</v>
      </c>
      <c r="X16" s="26">
        <v>25</v>
      </c>
      <c r="Y16" s="25">
        <v>25</v>
      </c>
      <c r="Z16" s="20">
        <v>21</v>
      </c>
      <c r="AA16" s="26">
        <v>26</v>
      </c>
      <c r="AB16" s="25">
        <v>25</v>
      </c>
      <c r="AC16" s="25">
        <v>26</v>
      </c>
      <c r="AD16" s="25">
        <v>25</v>
      </c>
      <c r="AE16" s="20">
        <v>26</v>
      </c>
      <c r="AF16" s="25">
        <v>26</v>
      </c>
      <c r="AG16" s="26">
        <v>25</v>
      </c>
      <c r="AH16" s="20">
        <v>23.5</v>
      </c>
      <c r="AI16" s="1">
        <v>24.3</v>
      </c>
      <c r="AJ16" s="21">
        <v>27</v>
      </c>
      <c r="AK16" s="25">
        <v>26</v>
      </c>
      <c r="AL16" s="25">
        <v>26</v>
      </c>
      <c r="AM16" s="25">
        <v>25</v>
      </c>
      <c r="AN16" s="25">
        <v>25</v>
      </c>
      <c r="AO16" s="25">
        <v>26</v>
      </c>
      <c r="AP16" s="20">
        <v>25</v>
      </c>
      <c r="AQ16" s="26">
        <v>25</v>
      </c>
      <c r="AR16" s="26">
        <v>25</v>
      </c>
      <c r="AS16" s="25">
        <v>25</v>
      </c>
      <c r="AT16" s="20">
        <v>24</v>
      </c>
      <c r="AU16" s="26">
        <v>25</v>
      </c>
      <c r="AV16" s="26">
        <v>25</v>
      </c>
      <c r="AW16" s="20">
        <v>23</v>
      </c>
      <c r="AX16" s="20">
        <v>23</v>
      </c>
      <c r="AY16" s="1">
        <v>26</v>
      </c>
      <c r="AZ16" s="1">
        <v>26</v>
      </c>
      <c r="BA16" s="1">
        <v>25</v>
      </c>
      <c r="BB16" s="1">
        <v>25</v>
      </c>
      <c r="BC16" s="1">
        <v>25</v>
      </c>
      <c r="BD16" s="1">
        <v>25</v>
      </c>
      <c r="BE16" s="25">
        <v>26</v>
      </c>
      <c r="BF16" s="25">
        <v>25</v>
      </c>
      <c r="BG16" s="25">
        <v>26</v>
      </c>
      <c r="BH16" s="20">
        <v>23.5</v>
      </c>
      <c r="BI16" s="1">
        <v>25</v>
      </c>
      <c r="BJ16" s="25">
        <v>26</v>
      </c>
      <c r="BK16" s="25">
        <v>25</v>
      </c>
      <c r="BL16" s="25">
        <v>26</v>
      </c>
      <c r="BM16" s="25">
        <v>26</v>
      </c>
      <c r="BN16" s="1">
        <v>27</v>
      </c>
      <c r="BO16" s="1">
        <v>27</v>
      </c>
      <c r="BP16" s="1">
        <v>25</v>
      </c>
      <c r="BQ16" s="26">
        <v>25</v>
      </c>
      <c r="BR16" s="26">
        <v>25</v>
      </c>
      <c r="BS16" s="25">
        <v>26</v>
      </c>
      <c r="BT16" s="25">
        <v>25</v>
      </c>
      <c r="BU16" s="25">
        <v>25</v>
      </c>
      <c r="BV16" s="1">
        <v>23.9</v>
      </c>
      <c r="BW16" s="1">
        <v>26</v>
      </c>
      <c r="BX16" s="1">
        <v>25</v>
      </c>
      <c r="BY16" s="1">
        <v>25</v>
      </c>
      <c r="BZ16" s="25">
        <v>26</v>
      </c>
      <c r="CA16" s="25">
        <v>26</v>
      </c>
      <c r="CB16" s="25">
        <v>26</v>
      </c>
      <c r="CC16" s="25">
        <v>26</v>
      </c>
      <c r="CD16" s="25">
        <v>25</v>
      </c>
      <c r="CE16" s="1">
        <v>25</v>
      </c>
      <c r="CF16" s="1">
        <v>25</v>
      </c>
      <c r="CG16" s="1">
        <v>25</v>
      </c>
      <c r="CH16" s="1">
        <v>25</v>
      </c>
      <c r="CI16" s="1">
        <v>25</v>
      </c>
      <c r="CJ16" s="1">
        <v>25</v>
      </c>
      <c r="CK16" s="1">
        <v>25</v>
      </c>
      <c r="CL16" s="1">
        <v>25</v>
      </c>
      <c r="CM16" s="1">
        <v>25</v>
      </c>
      <c r="CN16" s="1">
        <v>25</v>
      </c>
      <c r="CO16" s="1">
        <v>25</v>
      </c>
      <c r="CP16" s="25">
        <v>26</v>
      </c>
      <c r="CQ16" s="25">
        <v>26</v>
      </c>
      <c r="CR16" s="1">
        <v>25</v>
      </c>
      <c r="CS16" s="1">
        <v>25</v>
      </c>
      <c r="CT16" s="1">
        <v>25</v>
      </c>
      <c r="CU16" s="1">
        <v>25</v>
      </c>
      <c r="CV16" s="1">
        <v>25</v>
      </c>
      <c r="CW16" s="1">
        <v>25</v>
      </c>
      <c r="CX16" s="1">
        <v>25</v>
      </c>
      <c r="CY16" s="1">
        <v>25</v>
      </c>
      <c r="CZ16" s="26">
        <v>25</v>
      </c>
      <c r="DA16" s="1">
        <v>26.8</v>
      </c>
      <c r="DB16" s="1">
        <v>26</v>
      </c>
      <c r="DC16" s="1">
        <v>25</v>
      </c>
      <c r="DD16" s="26">
        <v>25</v>
      </c>
      <c r="DE16" s="25">
        <v>25</v>
      </c>
      <c r="DF16" s="25">
        <v>26</v>
      </c>
      <c r="DG16" s="25">
        <v>26</v>
      </c>
      <c r="DH16" s="20">
        <v>24.5</v>
      </c>
      <c r="DI16" s="1">
        <v>25</v>
      </c>
      <c r="DJ16" s="22">
        <v>25</v>
      </c>
      <c r="DK16" s="26">
        <v>25</v>
      </c>
      <c r="DL16" s="25">
        <v>26</v>
      </c>
      <c r="DM16" s="25">
        <v>25</v>
      </c>
      <c r="DN16" s="1">
        <v>26</v>
      </c>
      <c r="DO16" s="1">
        <v>25</v>
      </c>
      <c r="DP16" s="1">
        <v>25</v>
      </c>
      <c r="DQ16" s="1">
        <v>25</v>
      </c>
      <c r="DR16" s="1">
        <v>25</v>
      </c>
      <c r="DS16" s="1">
        <v>25</v>
      </c>
      <c r="DT16" s="1">
        <v>25</v>
      </c>
      <c r="DU16" s="1">
        <v>25</v>
      </c>
      <c r="DV16" s="26">
        <v>25</v>
      </c>
      <c r="DW16" s="26">
        <v>25</v>
      </c>
      <c r="DX16" s="22">
        <v>27</v>
      </c>
      <c r="DY16" s="1">
        <v>25</v>
      </c>
      <c r="DZ16" s="1">
        <v>25</v>
      </c>
      <c r="EA16" s="1">
        <v>25</v>
      </c>
      <c r="EB16" s="1">
        <v>25</v>
      </c>
      <c r="EC16" s="26">
        <v>25</v>
      </c>
      <c r="ED16" s="26">
        <v>27</v>
      </c>
      <c r="EE16" s="25">
        <v>26</v>
      </c>
      <c r="EF16" s="25">
        <v>26</v>
      </c>
      <c r="EG16" s="1">
        <v>25</v>
      </c>
      <c r="EH16" s="1">
        <v>25</v>
      </c>
      <c r="EI16" s="1">
        <v>25</v>
      </c>
      <c r="EJ16" s="25">
        <v>25</v>
      </c>
      <c r="EK16" s="25">
        <v>26</v>
      </c>
      <c r="EL16" s="25">
        <v>26</v>
      </c>
      <c r="EM16" s="25">
        <v>26</v>
      </c>
      <c r="EN16" s="1">
        <v>25</v>
      </c>
      <c r="EO16" s="1">
        <v>25</v>
      </c>
      <c r="EP16" s="1">
        <v>26</v>
      </c>
      <c r="EQ16" s="1">
        <v>25</v>
      </c>
      <c r="ER16" s="1">
        <v>25</v>
      </c>
      <c r="ES16" s="25">
        <v>26</v>
      </c>
      <c r="ET16" s="1">
        <v>25</v>
      </c>
      <c r="EU16" s="1">
        <v>25</v>
      </c>
      <c r="EV16" s="1">
        <v>25</v>
      </c>
      <c r="EW16" s="1">
        <v>25</v>
      </c>
      <c r="EX16" s="1">
        <v>25</v>
      </c>
      <c r="EY16" s="1">
        <v>25</v>
      </c>
      <c r="EZ16" s="26">
        <v>25</v>
      </c>
      <c r="FA16" s="25">
        <v>26</v>
      </c>
      <c r="FB16" s="20">
        <v>23.5</v>
      </c>
      <c r="FC16" s="20">
        <v>22</v>
      </c>
      <c r="FD16" s="1">
        <v>25</v>
      </c>
      <c r="FE16" s="1">
        <v>26</v>
      </c>
      <c r="FF16" s="1">
        <v>25</v>
      </c>
      <c r="FG16" s="1">
        <v>25</v>
      </c>
      <c r="FH16" s="1">
        <v>25</v>
      </c>
      <c r="FI16" s="1">
        <v>24.1</v>
      </c>
      <c r="FJ16" s="26">
        <v>25</v>
      </c>
      <c r="FK16" s="20">
        <v>22</v>
      </c>
      <c r="FL16" s="1">
        <v>25</v>
      </c>
      <c r="FM16" s="26">
        <v>25</v>
      </c>
      <c r="FN16" s="25">
        <v>26</v>
      </c>
      <c r="FO16" s="1">
        <v>26.3</v>
      </c>
      <c r="FP16" s="20">
        <v>21.5</v>
      </c>
      <c r="FQ16" s="20">
        <v>22.5</v>
      </c>
      <c r="FR16" s="25">
        <v>26</v>
      </c>
      <c r="FS16" s="20">
        <v>24.5</v>
      </c>
      <c r="FT16" s="20">
        <v>23.5</v>
      </c>
      <c r="FU16" s="25">
        <v>27</v>
      </c>
      <c r="FV16" s="1">
        <v>25.9</v>
      </c>
      <c r="FW16" s="1">
        <v>26.3</v>
      </c>
      <c r="FX16" s="20">
        <v>23</v>
      </c>
      <c r="FY16" s="20">
        <v>21.5</v>
      </c>
      <c r="FZ16" s="20">
        <v>23</v>
      </c>
      <c r="GA16" s="1">
        <v>25.7</v>
      </c>
      <c r="GB16" s="1">
        <v>26</v>
      </c>
      <c r="GC16" s="1">
        <v>25</v>
      </c>
      <c r="GD16" s="1">
        <v>25</v>
      </c>
      <c r="GE16" s="1">
        <v>25</v>
      </c>
      <c r="GF16" s="1">
        <v>26</v>
      </c>
      <c r="GG16" s="25">
        <v>27</v>
      </c>
      <c r="GH16" s="1">
        <v>25</v>
      </c>
      <c r="GI16" s="1">
        <v>25</v>
      </c>
      <c r="GJ16" s="1">
        <v>26</v>
      </c>
      <c r="GK16" s="1">
        <v>25</v>
      </c>
      <c r="GL16" s="1">
        <v>25</v>
      </c>
      <c r="GM16" s="1">
        <v>25</v>
      </c>
      <c r="GN16" s="1">
        <v>25</v>
      </c>
      <c r="GO16" s="1">
        <v>25</v>
      </c>
      <c r="GP16" s="1">
        <v>26</v>
      </c>
      <c r="GQ16" s="1">
        <v>26</v>
      </c>
      <c r="GR16" s="1">
        <v>25</v>
      </c>
      <c r="GS16" s="25">
        <v>26</v>
      </c>
      <c r="GT16" s="25">
        <v>26</v>
      </c>
      <c r="GU16" s="1">
        <v>26</v>
      </c>
      <c r="GV16" s="1">
        <v>26</v>
      </c>
      <c r="GW16" s="25">
        <v>26.5</v>
      </c>
      <c r="GX16" s="25">
        <v>26</v>
      </c>
      <c r="GY16" s="25">
        <v>26</v>
      </c>
      <c r="GZ16" s="25">
        <v>26</v>
      </c>
      <c r="HA16" s="25">
        <v>26</v>
      </c>
      <c r="HB16" s="20">
        <v>23</v>
      </c>
      <c r="HC16" s="25">
        <v>27</v>
      </c>
      <c r="HD16" s="25">
        <v>26</v>
      </c>
      <c r="HE16" s="20">
        <v>25</v>
      </c>
      <c r="HF16" s="20">
        <v>23</v>
      </c>
      <c r="HG16" s="25">
        <v>26</v>
      </c>
      <c r="HH16" s="25">
        <v>26</v>
      </c>
      <c r="HI16" s="1">
        <v>25</v>
      </c>
      <c r="HJ16" s="1">
        <v>25</v>
      </c>
      <c r="HK16" s="1">
        <v>25</v>
      </c>
      <c r="HL16" s="1">
        <v>25</v>
      </c>
      <c r="HM16" s="26">
        <v>25</v>
      </c>
      <c r="HN16" s="25">
        <v>26</v>
      </c>
      <c r="HO16" s="25">
        <v>26</v>
      </c>
      <c r="HP16" s="25">
        <v>25</v>
      </c>
      <c r="HQ16" s="25">
        <v>25</v>
      </c>
      <c r="HR16" s="25">
        <v>26</v>
      </c>
      <c r="HS16" s="1">
        <v>25.4</v>
      </c>
      <c r="HT16" s="1">
        <v>25</v>
      </c>
      <c r="HU16" s="1">
        <v>25</v>
      </c>
      <c r="HV16" s="1">
        <v>25</v>
      </c>
      <c r="HW16" s="1">
        <v>26</v>
      </c>
      <c r="HX16" s="1">
        <v>25</v>
      </c>
      <c r="HY16" s="1">
        <v>26</v>
      </c>
      <c r="HZ16" s="1">
        <v>26</v>
      </c>
      <c r="IA16" s="20">
        <v>23</v>
      </c>
      <c r="IB16" s="20">
        <v>24</v>
      </c>
      <c r="IC16" s="1">
        <v>25</v>
      </c>
      <c r="ID16" s="1">
        <v>27</v>
      </c>
      <c r="IE16" s="1">
        <v>26</v>
      </c>
      <c r="IF16" s="1">
        <v>26</v>
      </c>
      <c r="IG16" s="1">
        <v>26</v>
      </c>
      <c r="IH16" s="1">
        <v>26</v>
      </c>
      <c r="II16" s="1">
        <v>25</v>
      </c>
      <c r="IJ16" s="25">
        <v>26</v>
      </c>
      <c r="IK16" s="25">
        <v>26</v>
      </c>
      <c r="IL16" s="25">
        <v>26</v>
      </c>
      <c r="IM16" s="1">
        <v>26</v>
      </c>
      <c r="IN16" s="1">
        <v>26</v>
      </c>
      <c r="IO16" s="1">
        <v>26</v>
      </c>
      <c r="IP16" s="1">
        <v>26</v>
      </c>
      <c r="IQ16" s="1">
        <v>25</v>
      </c>
      <c r="IR16" s="1">
        <v>26</v>
      </c>
      <c r="IS16" s="1">
        <v>26</v>
      </c>
      <c r="IT16" s="1">
        <v>25</v>
      </c>
      <c r="IU16" s="1">
        <v>25</v>
      </c>
      <c r="IV16" s="1">
        <v>25</v>
      </c>
      <c r="IW16" s="1">
        <v>26</v>
      </c>
      <c r="IX16" s="1">
        <v>25</v>
      </c>
      <c r="IY16" s="26">
        <v>25</v>
      </c>
      <c r="IZ16" s="25">
        <v>26</v>
      </c>
      <c r="JA16" s="25">
        <v>26</v>
      </c>
      <c r="JB16" s="1">
        <v>25</v>
      </c>
      <c r="JC16" s="1">
        <v>26</v>
      </c>
      <c r="JD16" s="25">
        <v>26</v>
      </c>
      <c r="JE16" s="25">
        <v>26</v>
      </c>
      <c r="JF16" s="25">
        <v>25</v>
      </c>
      <c r="JG16" s="1">
        <v>25</v>
      </c>
      <c r="JH16" s="1">
        <v>25</v>
      </c>
      <c r="JI16" s="1">
        <v>25.5</v>
      </c>
      <c r="JJ16" s="26">
        <v>26</v>
      </c>
      <c r="JK16" s="25">
        <v>25</v>
      </c>
      <c r="JL16" s="25">
        <v>25</v>
      </c>
      <c r="JM16" s="1">
        <v>25</v>
      </c>
      <c r="JN16" s="26">
        <v>25</v>
      </c>
      <c r="JO16" s="26">
        <v>25</v>
      </c>
      <c r="JP16" s="26">
        <v>25</v>
      </c>
      <c r="JQ16" s="25">
        <v>26</v>
      </c>
      <c r="JR16" s="25">
        <v>26</v>
      </c>
      <c r="JS16" s="25">
        <v>26</v>
      </c>
      <c r="JT16" s="25">
        <v>25</v>
      </c>
      <c r="JU16" s="25">
        <v>26</v>
      </c>
      <c r="JV16" s="20">
        <v>23</v>
      </c>
      <c r="JW16" s="1">
        <v>25</v>
      </c>
      <c r="JX16" s="1">
        <v>25</v>
      </c>
      <c r="JY16" s="1">
        <v>25</v>
      </c>
      <c r="JZ16" s="26">
        <v>25</v>
      </c>
      <c r="KA16" s="25">
        <v>26</v>
      </c>
      <c r="KB16" s="25">
        <v>26</v>
      </c>
      <c r="KC16" s="25">
        <v>26</v>
      </c>
      <c r="KD16" s="25">
        <v>25</v>
      </c>
      <c r="KE16" s="1">
        <v>25</v>
      </c>
      <c r="KF16" s="1">
        <v>25</v>
      </c>
      <c r="KG16" s="1">
        <v>26</v>
      </c>
      <c r="KH16" s="1">
        <v>25</v>
      </c>
      <c r="KI16" s="1">
        <v>25</v>
      </c>
      <c r="KJ16" s="26">
        <v>25</v>
      </c>
      <c r="KK16" s="25">
        <v>25</v>
      </c>
      <c r="KL16" s="25">
        <v>26</v>
      </c>
      <c r="KM16" s="25">
        <v>25</v>
      </c>
      <c r="KN16" s="25">
        <v>25</v>
      </c>
      <c r="KO16" s="25">
        <v>25</v>
      </c>
      <c r="KP16" s="25">
        <v>26</v>
      </c>
      <c r="KQ16" s="25">
        <v>25</v>
      </c>
      <c r="KR16" s="20">
        <v>24.5</v>
      </c>
      <c r="KS16" s="1">
        <v>25</v>
      </c>
      <c r="KT16" s="1">
        <v>25</v>
      </c>
      <c r="KU16" s="1">
        <v>25</v>
      </c>
      <c r="KV16" s="26">
        <v>25</v>
      </c>
      <c r="KW16" s="25">
        <v>26</v>
      </c>
      <c r="KX16" s="25">
        <v>25</v>
      </c>
      <c r="KY16" s="25">
        <v>26</v>
      </c>
      <c r="KZ16" s="25">
        <v>26</v>
      </c>
      <c r="LA16" s="25">
        <v>25</v>
      </c>
      <c r="LB16" s="25">
        <v>26</v>
      </c>
      <c r="LC16" s="25">
        <v>26</v>
      </c>
      <c r="LD16" s="1">
        <v>25</v>
      </c>
      <c r="LE16" s="20">
        <v>22.5</v>
      </c>
      <c r="LF16" s="20">
        <v>23</v>
      </c>
      <c r="LG16" s="1">
        <v>25</v>
      </c>
      <c r="LH16" s="25">
        <v>26</v>
      </c>
      <c r="LI16" s="25">
        <v>26</v>
      </c>
      <c r="LJ16" s="25">
        <v>26</v>
      </c>
      <c r="LK16" s="25">
        <v>26</v>
      </c>
      <c r="LL16" s="1">
        <v>25.5</v>
      </c>
      <c r="LM16" s="1">
        <v>25</v>
      </c>
      <c r="LN16" s="1">
        <v>25</v>
      </c>
      <c r="LO16" s="1">
        <v>25</v>
      </c>
      <c r="LP16" s="1">
        <v>25</v>
      </c>
      <c r="LQ16" s="1">
        <v>25</v>
      </c>
      <c r="LR16" s="1">
        <v>25</v>
      </c>
      <c r="LS16" s="25">
        <v>27</v>
      </c>
      <c r="LT16" s="25">
        <v>26</v>
      </c>
      <c r="LU16" s="20">
        <v>23</v>
      </c>
      <c r="LV16" s="20">
        <v>24</v>
      </c>
      <c r="LW16" s="1">
        <v>26</v>
      </c>
      <c r="LX16" s="1">
        <v>25</v>
      </c>
      <c r="LY16" s="1">
        <v>25</v>
      </c>
      <c r="LZ16" s="1">
        <v>26</v>
      </c>
      <c r="MA16" s="1">
        <v>25</v>
      </c>
      <c r="MB16" s="26">
        <v>25</v>
      </c>
      <c r="MC16" s="25">
        <v>26</v>
      </c>
      <c r="MD16" s="25">
        <v>25</v>
      </c>
      <c r="ME16" s="26">
        <v>25</v>
      </c>
      <c r="MF16" s="26">
        <v>25</v>
      </c>
      <c r="MG16" s="25">
        <v>25</v>
      </c>
      <c r="MH16" s="25">
        <v>25</v>
      </c>
      <c r="MI16" s="1">
        <v>25</v>
      </c>
      <c r="MJ16" s="1">
        <v>25</v>
      </c>
      <c r="MK16" s="26">
        <v>25</v>
      </c>
      <c r="ML16" s="26">
        <v>25</v>
      </c>
      <c r="MM16" s="26">
        <v>26</v>
      </c>
      <c r="MN16" s="26">
        <v>25</v>
      </c>
      <c r="MO16" s="26">
        <v>25</v>
      </c>
      <c r="MP16" s="22">
        <v>25</v>
      </c>
      <c r="MQ16" s="25">
        <v>26</v>
      </c>
      <c r="MR16" s="25">
        <v>26</v>
      </c>
      <c r="MS16" s="25">
        <v>26</v>
      </c>
      <c r="MT16" s="25">
        <v>26</v>
      </c>
      <c r="MU16" s="20">
        <v>24.5</v>
      </c>
      <c r="MV16" s="1">
        <v>25</v>
      </c>
      <c r="MW16" s="1">
        <v>25</v>
      </c>
      <c r="MX16" s="1">
        <v>25</v>
      </c>
      <c r="MY16" s="1">
        <v>26</v>
      </c>
      <c r="MZ16" s="1">
        <v>25</v>
      </c>
      <c r="NA16" s="26">
        <v>25</v>
      </c>
      <c r="NB16" s="26">
        <v>25</v>
      </c>
      <c r="NC16" s="26">
        <v>26</v>
      </c>
      <c r="ND16" s="26">
        <v>25</v>
      </c>
      <c r="NE16" s="25">
        <v>26</v>
      </c>
      <c r="NF16" s="1">
        <v>25</v>
      </c>
      <c r="NG16" s="1">
        <v>25</v>
      </c>
      <c r="NH16" s="26">
        <v>25</v>
      </c>
      <c r="NI16" s="25">
        <v>25</v>
      </c>
      <c r="NJ16" s="1">
        <v>25</v>
      </c>
      <c r="NK16" s="1">
        <v>22</v>
      </c>
      <c r="NL16" s="1">
        <v>23.5</v>
      </c>
      <c r="NM16" s="26">
        <v>25</v>
      </c>
      <c r="NN16" s="26">
        <v>25</v>
      </c>
      <c r="NO16" s="25">
        <v>26</v>
      </c>
      <c r="NP16" s="25">
        <v>25</v>
      </c>
      <c r="NQ16" s="25">
        <v>26</v>
      </c>
      <c r="NR16" s="20">
        <v>23</v>
      </c>
      <c r="NS16" s="20">
        <v>22.5</v>
      </c>
      <c r="NT16" s="1">
        <v>25</v>
      </c>
      <c r="NU16" s="1">
        <v>25</v>
      </c>
      <c r="NV16" s="1">
        <v>25</v>
      </c>
      <c r="NW16" s="26">
        <v>25</v>
      </c>
      <c r="NX16" s="26">
        <v>25</v>
      </c>
      <c r="NY16" s="26">
        <v>25</v>
      </c>
      <c r="NZ16" s="26">
        <v>25</v>
      </c>
      <c r="OA16" s="26">
        <v>25</v>
      </c>
      <c r="OB16" s="26">
        <v>25</v>
      </c>
      <c r="OC16" s="26">
        <v>25</v>
      </c>
      <c r="OD16" s="26">
        <v>25</v>
      </c>
      <c r="OE16" s="22">
        <v>25</v>
      </c>
      <c r="OF16" s="21">
        <v>26</v>
      </c>
      <c r="OG16" s="1">
        <v>25</v>
      </c>
      <c r="OH16" s="1">
        <v>25</v>
      </c>
      <c r="OI16" s="1">
        <v>25</v>
      </c>
      <c r="OJ16" s="1">
        <v>25</v>
      </c>
      <c r="OK16" s="1">
        <v>25</v>
      </c>
      <c r="OL16" s="1">
        <v>25</v>
      </c>
      <c r="OM16" s="1">
        <v>25</v>
      </c>
      <c r="ON16" s="1">
        <v>25</v>
      </c>
      <c r="OO16" s="1">
        <v>26</v>
      </c>
      <c r="OP16" s="1">
        <v>26.5</v>
      </c>
      <c r="OQ16" s="1">
        <v>25</v>
      </c>
      <c r="OR16" s="1">
        <v>26</v>
      </c>
      <c r="OS16" s="1">
        <v>25</v>
      </c>
      <c r="OT16" s="26">
        <v>25</v>
      </c>
      <c r="OU16" s="26">
        <v>25</v>
      </c>
      <c r="OV16" s="26">
        <v>25</v>
      </c>
      <c r="OW16" s="22">
        <v>25</v>
      </c>
      <c r="OX16" s="25">
        <v>25</v>
      </c>
      <c r="OY16" s="25">
        <v>26</v>
      </c>
      <c r="OZ16" s="20">
        <v>22.5</v>
      </c>
      <c r="PA16" s="21">
        <v>28</v>
      </c>
      <c r="PB16" s="1">
        <v>26</v>
      </c>
      <c r="PC16" s="1">
        <v>25</v>
      </c>
      <c r="PD16" s="1">
        <v>25</v>
      </c>
      <c r="PE16" s="1">
        <v>25</v>
      </c>
      <c r="PF16" s="1">
        <v>25</v>
      </c>
      <c r="PG16" s="1">
        <v>26.5</v>
      </c>
      <c r="PH16" s="1">
        <v>25</v>
      </c>
      <c r="PI16" s="1">
        <v>25</v>
      </c>
      <c r="PJ16" s="1">
        <v>26</v>
      </c>
      <c r="PK16" s="1">
        <v>25</v>
      </c>
      <c r="PL16" s="1">
        <v>25</v>
      </c>
      <c r="PM16" s="26">
        <v>25</v>
      </c>
      <c r="PN16" s="26">
        <v>25</v>
      </c>
      <c r="PO16" s="26">
        <v>25</v>
      </c>
      <c r="PP16" s="26">
        <v>25</v>
      </c>
      <c r="PQ16" s="25">
        <v>26</v>
      </c>
      <c r="PR16" s="25">
        <v>26</v>
      </c>
      <c r="PS16" s="25">
        <v>26</v>
      </c>
      <c r="PT16" s="1">
        <v>24.6</v>
      </c>
      <c r="PU16" s="20">
        <v>23</v>
      </c>
      <c r="PV16" s="20">
        <v>23.5</v>
      </c>
      <c r="PW16" s="20">
        <v>24</v>
      </c>
      <c r="PX16" s="1">
        <v>24</v>
      </c>
      <c r="PY16" s="1">
        <v>25</v>
      </c>
      <c r="PZ16" s="1">
        <v>25</v>
      </c>
      <c r="QA16" s="1">
        <v>25</v>
      </c>
      <c r="QB16" s="1">
        <v>25</v>
      </c>
      <c r="QC16" s="1">
        <v>26.5</v>
      </c>
      <c r="QD16" s="26">
        <v>25</v>
      </c>
      <c r="QE16" s="25">
        <v>25</v>
      </c>
      <c r="QF16" s="25">
        <v>27</v>
      </c>
      <c r="QG16" s="25">
        <v>26</v>
      </c>
      <c r="QH16" s="25">
        <v>26</v>
      </c>
      <c r="QI16" s="1">
        <v>24.6</v>
      </c>
      <c r="QJ16" s="1">
        <v>25</v>
      </c>
      <c r="QK16" s="1">
        <v>25</v>
      </c>
      <c r="QL16" s="1">
        <v>25</v>
      </c>
      <c r="QM16" s="1">
        <v>25.5</v>
      </c>
      <c r="QN16" s="1">
        <v>25</v>
      </c>
      <c r="QO16" s="1">
        <v>25</v>
      </c>
      <c r="QP16" s="1">
        <v>25</v>
      </c>
      <c r="QQ16" s="26">
        <v>25</v>
      </c>
      <c r="QR16" s="25">
        <v>25</v>
      </c>
      <c r="QS16" s="25">
        <v>26</v>
      </c>
      <c r="QT16" s="25">
        <v>25</v>
      </c>
      <c r="QU16" s="20">
        <v>23</v>
      </c>
      <c r="QV16" s="1">
        <v>25</v>
      </c>
      <c r="QW16" s="1">
        <v>25</v>
      </c>
      <c r="QX16" s="1">
        <v>25</v>
      </c>
      <c r="QY16" s="1">
        <v>25</v>
      </c>
      <c r="QZ16" s="1">
        <v>25</v>
      </c>
      <c r="RA16" s="1">
        <v>25</v>
      </c>
      <c r="RB16" s="1">
        <v>25</v>
      </c>
      <c r="RC16" s="26">
        <v>25</v>
      </c>
      <c r="RD16" s="25">
        <v>25</v>
      </c>
      <c r="RE16" s="25">
        <v>25</v>
      </c>
      <c r="RF16" s="25">
        <v>25</v>
      </c>
      <c r="RG16" s="1">
        <v>25</v>
      </c>
      <c r="RH16" s="1">
        <v>25</v>
      </c>
      <c r="RI16" s="1">
        <v>26.5</v>
      </c>
      <c r="RJ16" s="1">
        <v>26</v>
      </c>
      <c r="RK16" s="1">
        <v>25</v>
      </c>
      <c r="RL16" s="1">
        <v>25</v>
      </c>
      <c r="RM16" s="1">
        <v>25</v>
      </c>
      <c r="RN16" s="1">
        <v>25</v>
      </c>
      <c r="RO16" s="1">
        <v>25</v>
      </c>
      <c r="RP16" s="1">
        <v>23.5</v>
      </c>
      <c r="RQ16" s="1">
        <v>25</v>
      </c>
      <c r="RR16" s="1">
        <v>25</v>
      </c>
      <c r="RS16" s="25">
        <v>25</v>
      </c>
      <c r="RT16" s="25">
        <v>25</v>
      </c>
      <c r="RU16" s="25">
        <v>26</v>
      </c>
      <c r="RV16" s="20">
        <v>24</v>
      </c>
      <c r="RW16" s="1">
        <v>25</v>
      </c>
      <c r="RX16" s="1">
        <v>25</v>
      </c>
      <c r="RY16" s="1">
        <v>25</v>
      </c>
      <c r="RZ16" s="1">
        <v>26</v>
      </c>
      <c r="SA16" s="1">
        <v>25</v>
      </c>
      <c r="SB16" s="1">
        <v>25</v>
      </c>
      <c r="SC16" s="1">
        <v>25</v>
      </c>
      <c r="SD16" s="1">
        <v>25</v>
      </c>
      <c r="SE16" s="1">
        <v>25</v>
      </c>
      <c r="SF16" s="1">
        <v>25</v>
      </c>
      <c r="SG16" s="1">
        <v>25</v>
      </c>
      <c r="SH16" s="1">
        <v>25</v>
      </c>
      <c r="SI16" s="25">
        <v>25</v>
      </c>
      <c r="SJ16" s="25">
        <v>26</v>
      </c>
      <c r="SK16" s="25">
        <v>26</v>
      </c>
      <c r="SL16" s="25">
        <v>25</v>
      </c>
      <c r="SM16" s="25">
        <v>26</v>
      </c>
      <c r="SN16" s="1">
        <v>25.5</v>
      </c>
      <c r="SO16" s="1">
        <v>23.5</v>
      </c>
      <c r="SP16" s="1">
        <v>25</v>
      </c>
      <c r="SQ16" s="1">
        <v>25</v>
      </c>
      <c r="SR16" s="26">
        <v>25</v>
      </c>
      <c r="SS16" s="25">
        <v>25</v>
      </c>
      <c r="ST16" s="25">
        <v>25</v>
      </c>
      <c r="SU16" s="25">
        <v>26</v>
      </c>
      <c r="SV16" s="20">
        <v>23</v>
      </c>
      <c r="SW16" s="1">
        <v>25</v>
      </c>
      <c r="SX16" s="1">
        <v>25</v>
      </c>
      <c r="SY16" s="1">
        <v>26</v>
      </c>
      <c r="SZ16" s="1">
        <v>25</v>
      </c>
      <c r="TA16" s="1">
        <v>25</v>
      </c>
      <c r="TB16" s="25">
        <v>25</v>
      </c>
      <c r="TC16" s="25">
        <v>26</v>
      </c>
      <c r="TD16" s="25">
        <v>26</v>
      </c>
      <c r="TE16" s="25">
        <v>26</v>
      </c>
      <c r="TF16" s="1">
        <v>25</v>
      </c>
      <c r="TG16" s="1">
        <v>26.5</v>
      </c>
      <c r="TH16" s="1">
        <v>25</v>
      </c>
      <c r="TI16" s="1">
        <v>25</v>
      </c>
      <c r="TJ16" s="1">
        <v>26.5</v>
      </c>
      <c r="TK16" s="1">
        <v>25</v>
      </c>
      <c r="TL16" s="1">
        <v>25</v>
      </c>
      <c r="TM16" s="1">
        <v>25</v>
      </c>
      <c r="TN16" s="1">
        <v>25</v>
      </c>
      <c r="TO16" s="1">
        <v>25</v>
      </c>
      <c r="TP16" s="1">
        <v>25</v>
      </c>
      <c r="TQ16" s="26">
        <v>25</v>
      </c>
      <c r="TR16" s="26">
        <v>27</v>
      </c>
      <c r="TS16" s="25">
        <v>26</v>
      </c>
      <c r="TT16" s="20">
        <v>23</v>
      </c>
      <c r="TU16" s="1">
        <v>25</v>
      </c>
      <c r="TV16" s="1">
        <v>25</v>
      </c>
      <c r="TW16" s="1">
        <v>25</v>
      </c>
      <c r="TX16" s="1">
        <v>25</v>
      </c>
      <c r="TY16" s="1">
        <v>25</v>
      </c>
      <c r="TZ16" s="1">
        <v>25</v>
      </c>
      <c r="UA16" s="1">
        <v>25</v>
      </c>
      <c r="UB16" s="26">
        <v>25</v>
      </c>
      <c r="UC16" s="25">
        <v>26.5</v>
      </c>
      <c r="UD16" s="25">
        <v>25</v>
      </c>
      <c r="UE16" s="25">
        <v>25</v>
      </c>
      <c r="UF16" s="25">
        <v>25</v>
      </c>
      <c r="UG16" s="25">
        <v>26</v>
      </c>
      <c r="UH16" s="1">
        <v>24.1</v>
      </c>
      <c r="UI16" s="1">
        <v>25.3</v>
      </c>
      <c r="UJ16" s="1">
        <v>24.7</v>
      </c>
      <c r="UK16" s="20">
        <v>22</v>
      </c>
      <c r="UL16" s="1">
        <v>25</v>
      </c>
      <c r="UM16" s="1">
        <v>25</v>
      </c>
      <c r="UN16" s="1">
        <v>25</v>
      </c>
      <c r="UO16" s="26">
        <v>25</v>
      </c>
      <c r="UP16" s="25">
        <v>26</v>
      </c>
      <c r="UQ16" s="25">
        <v>26</v>
      </c>
      <c r="UR16" s="25">
        <v>27</v>
      </c>
      <c r="US16" s="25">
        <v>26</v>
      </c>
      <c r="UT16" s="25">
        <v>25</v>
      </c>
      <c r="UU16" s="1">
        <v>26</v>
      </c>
      <c r="UV16" s="1">
        <v>22.5</v>
      </c>
      <c r="UW16" s="1">
        <v>25</v>
      </c>
      <c r="UX16" s="1">
        <v>25</v>
      </c>
      <c r="UY16" s="1">
        <v>25</v>
      </c>
      <c r="UZ16" s="26">
        <v>25</v>
      </c>
      <c r="VA16" s="25">
        <v>26</v>
      </c>
      <c r="VB16" s="25">
        <v>25</v>
      </c>
      <c r="VC16" s="25">
        <v>26.5</v>
      </c>
      <c r="VD16" s="25">
        <v>26</v>
      </c>
      <c r="VE16" s="25">
        <v>26</v>
      </c>
      <c r="VF16" s="1">
        <v>25</v>
      </c>
      <c r="VG16" s="1">
        <v>25</v>
      </c>
      <c r="VH16" s="1">
        <v>25</v>
      </c>
      <c r="VI16" s="1">
        <v>25</v>
      </c>
      <c r="VJ16" s="26">
        <v>25</v>
      </c>
      <c r="VK16" s="26">
        <v>25</v>
      </c>
      <c r="VL16" s="26">
        <v>25</v>
      </c>
      <c r="VM16" s="26">
        <v>25</v>
      </c>
      <c r="VN16" s="26">
        <v>26</v>
      </c>
      <c r="VO16" s="26">
        <v>25</v>
      </c>
      <c r="VP16" s="26">
        <v>25</v>
      </c>
      <c r="VQ16" s="25">
        <v>26</v>
      </c>
      <c r="VR16" s="1">
        <v>25</v>
      </c>
      <c r="VS16" s="1">
        <v>25</v>
      </c>
      <c r="VT16" s="1">
        <v>25</v>
      </c>
      <c r="VU16" s="1">
        <v>25</v>
      </c>
      <c r="VV16" s="26">
        <v>25</v>
      </c>
      <c r="VW16" s="26">
        <v>25</v>
      </c>
      <c r="VX16" s="26">
        <v>26</v>
      </c>
      <c r="VY16" s="26">
        <v>25</v>
      </c>
      <c r="VZ16" s="26">
        <v>25</v>
      </c>
      <c r="WA16" s="26">
        <v>25</v>
      </c>
      <c r="WB16" s="26">
        <v>25</v>
      </c>
      <c r="WC16" s="25">
        <v>26</v>
      </c>
      <c r="WD16" s="25">
        <v>25</v>
      </c>
      <c r="WE16" s="25">
        <v>26</v>
      </c>
      <c r="WF16" s="20">
        <v>24.5</v>
      </c>
      <c r="WG16" s="1">
        <v>25</v>
      </c>
      <c r="WH16" s="1">
        <v>25</v>
      </c>
      <c r="WI16" s="26">
        <v>25</v>
      </c>
      <c r="WJ16" s="25">
        <v>25</v>
      </c>
      <c r="WK16" s="25">
        <v>26</v>
      </c>
      <c r="WL16" s="25">
        <v>25</v>
      </c>
      <c r="WM16" s="1">
        <v>24.3</v>
      </c>
      <c r="WN16" s="1">
        <v>25.2</v>
      </c>
      <c r="WO16" s="20">
        <v>25.5</v>
      </c>
      <c r="WP16" s="20">
        <v>22</v>
      </c>
      <c r="WQ16" s="1">
        <v>25</v>
      </c>
      <c r="WR16" s="1">
        <v>25</v>
      </c>
      <c r="WS16" s="1">
        <v>25</v>
      </c>
      <c r="WT16" s="25">
        <v>25</v>
      </c>
      <c r="WU16" s="25">
        <v>25</v>
      </c>
      <c r="WV16" s="25">
        <v>25</v>
      </c>
      <c r="WW16" s="20">
        <v>24</v>
      </c>
      <c r="WX16" s="26">
        <v>25</v>
      </c>
      <c r="WY16" s="25">
        <v>25</v>
      </c>
      <c r="WZ16" s="21">
        <v>27</v>
      </c>
      <c r="XA16" s="25">
        <v>26</v>
      </c>
      <c r="XB16" s="25">
        <v>26</v>
      </c>
      <c r="XC16" s="1">
        <v>25</v>
      </c>
      <c r="XD16" s="1">
        <v>25.5</v>
      </c>
      <c r="XE16" s="1">
        <v>25</v>
      </c>
      <c r="XF16" s="1">
        <v>25</v>
      </c>
      <c r="XG16" s="1">
        <v>25</v>
      </c>
      <c r="XH16" s="1">
        <v>25</v>
      </c>
      <c r="XI16" s="1">
        <v>25</v>
      </c>
      <c r="XJ16" s="1">
        <v>25</v>
      </c>
      <c r="XK16" s="1">
        <v>25</v>
      </c>
      <c r="XL16" s="1">
        <v>25</v>
      </c>
      <c r="XM16" s="26">
        <v>25</v>
      </c>
      <c r="XN16" s="26">
        <v>25</v>
      </c>
      <c r="XO16" s="25">
        <v>26</v>
      </c>
      <c r="XP16" s="25">
        <v>26</v>
      </c>
      <c r="XQ16" s="20">
        <v>24.5</v>
      </c>
      <c r="XR16" s="21">
        <v>27</v>
      </c>
      <c r="XS16" s="21">
        <v>26</v>
      </c>
      <c r="XT16" s="1">
        <v>25</v>
      </c>
      <c r="XU16" s="1">
        <v>26</v>
      </c>
      <c r="XV16" s="26">
        <v>25</v>
      </c>
      <c r="XW16" s="20">
        <v>24.5</v>
      </c>
      <c r="XX16" s="20">
        <v>22.5</v>
      </c>
      <c r="XY16" s="20">
        <v>23</v>
      </c>
      <c r="XZ16" s="1">
        <v>23.8</v>
      </c>
      <c r="YA16" s="21">
        <v>25</v>
      </c>
      <c r="YB16" s="1">
        <v>25</v>
      </c>
      <c r="YC16" s="25">
        <v>25</v>
      </c>
      <c r="YD16" s="25">
        <v>25</v>
      </c>
      <c r="YE16" s="25">
        <v>25</v>
      </c>
      <c r="YF16" s="20">
        <v>24.5</v>
      </c>
      <c r="YG16" s="20">
        <v>23.5</v>
      </c>
      <c r="YH16" s="1">
        <v>25</v>
      </c>
      <c r="YI16" s="1">
        <v>25</v>
      </c>
      <c r="YJ16" s="1">
        <v>26</v>
      </c>
      <c r="YK16" s="1">
        <v>26</v>
      </c>
      <c r="YL16" s="26">
        <v>25</v>
      </c>
      <c r="YM16" s="26">
        <v>25</v>
      </c>
      <c r="YN16" s="26">
        <v>25</v>
      </c>
      <c r="YO16" s="25">
        <v>25</v>
      </c>
      <c r="YP16" s="1">
        <v>25</v>
      </c>
      <c r="YQ16" s="1">
        <v>25</v>
      </c>
      <c r="YR16" s="1">
        <v>25</v>
      </c>
      <c r="YS16" s="1">
        <v>25</v>
      </c>
      <c r="YT16" s="25">
        <v>25</v>
      </c>
      <c r="YU16" s="25">
        <v>26</v>
      </c>
      <c r="YV16" s="1">
        <v>25</v>
      </c>
      <c r="YW16" s="1">
        <v>25</v>
      </c>
      <c r="YX16" s="1">
        <v>25</v>
      </c>
      <c r="YY16" s="1">
        <v>25</v>
      </c>
      <c r="YZ16" s="1">
        <v>25</v>
      </c>
      <c r="ZA16" s="1">
        <v>25</v>
      </c>
      <c r="ZB16" s="1">
        <v>25</v>
      </c>
      <c r="ZC16" s="26">
        <v>25</v>
      </c>
      <c r="ZD16" s="1">
        <v>23.8</v>
      </c>
      <c r="ZE16" s="21">
        <v>25</v>
      </c>
      <c r="ZF16" s="1">
        <v>25</v>
      </c>
      <c r="ZG16" s="1">
        <v>25</v>
      </c>
      <c r="ZH16" s="1">
        <v>25</v>
      </c>
      <c r="ZI16" s="1">
        <v>25</v>
      </c>
      <c r="ZJ16" s="1">
        <v>25</v>
      </c>
      <c r="ZK16" s="1">
        <v>25</v>
      </c>
      <c r="ZL16" s="1">
        <v>25</v>
      </c>
      <c r="ZM16" s="26">
        <v>25</v>
      </c>
      <c r="ZN16" s="26">
        <v>25</v>
      </c>
      <c r="ZO16" s="25">
        <v>26</v>
      </c>
      <c r="ZP16" s="25">
        <v>26</v>
      </c>
      <c r="ZQ16" s="1">
        <v>25</v>
      </c>
      <c r="ZR16" s="1">
        <v>25</v>
      </c>
      <c r="ZS16" s="1">
        <v>25</v>
      </c>
      <c r="ZT16" s="26">
        <v>25</v>
      </c>
      <c r="ZU16" s="25">
        <v>22</v>
      </c>
      <c r="ZV16" s="25">
        <v>25</v>
      </c>
      <c r="ZW16" s="25">
        <v>25</v>
      </c>
      <c r="ZX16" s="20">
        <v>22.5</v>
      </c>
      <c r="ZY16" s="20">
        <v>21</v>
      </c>
      <c r="ZZ16" s="1">
        <v>25</v>
      </c>
      <c r="AAA16" s="1">
        <v>25</v>
      </c>
      <c r="AAB16" s="26">
        <v>25</v>
      </c>
      <c r="AAC16" s="25">
        <v>25</v>
      </c>
      <c r="AAD16" s="1">
        <v>23.5</v>
      </c>
      <c r="AAE16" s="1">
        <v>22.7</v>
      </c>
      <c r="AAF16" s="26">
        <v>25</v>
      </c>
      <c r="AAG16" s="25">
        <v>25</v>
      </c>
      <c r="AAH16" s="25">
        <v>25</v>
      </c>
      <c r="AAI16" s="20">
        <v>23</v>
      </c>
      <c r="AAJ16" s="21">
        <v>26</v>
      </c>
      <c r="AAK16" s="26">
        <v>25</v>
      </c>
      <c r="AAL16" s="26">
        <v>25</v>
      </c>
      <c r="AAM16" s="26">
        <v>25</v>
      </c>
      <c r="AAN16" s="26">
        <v>25</v>
      </c>
      <c r="AAO16" s="25">
        <v>25</v>
      </c>
      <c r="AAP16" s="25">
        <v>25</v>
      </c>
      <c r="AAQ16" s="26">
        <v>25</v>
      </c>
      <c r="AAR16" s="26">
        <v>25</v>
      </c>
      <c r="AAS16" s="25">
        <v>26</v>
      </c>
      <c r="AAT16" s="25">
        <v>25</v>
      </c>
      <c r="AAU16" s="25">
        <v>25</v>
      </c>
      <c r="AAV16" s="25">
        <v>26</v>
      </c>
      <c r="AAW16" s="25">
        <v>25</v>
      </c>
      <c r="AAX16" s="1">
        <v>24.1</v>
      </c>
      <c r="AAY16" s="20">
        <v>23</v>
      </c>
      <c r="AAZ16" s="21">
        <v>27</v>
      </c>
      <c r="ABA16" s="26">
        <v>25</v>
      </c>
      <c r="ABB16" s="22">
        <v>25</v>
      </c>
      <c r="ABC16" s="25">
        <v>25</v>
      </c>
      <c r="ABD16" s="25">
        <v>25</v>
      </c>
      <c r="ABE16" s="25">
        <v>25</v>
      </c>
      <c r="ABF16" s="25">
        <v>25</v>
      </c>
      <c r="ABG16" s="1">
        <v>24.4</v>
      </c>
      <c r="ABH16" s="1">
        <v>24.6</v>
      </c>
      <c r="ABI16" s="21">
        <v>26</v>
      </c>
      <c r="ABJ16" s="1">
        <v>25</v>
      </c>
      <c r="ABK16" s="26">
        <v>25</v>
      </c>
      <c r="ABL16" s="26">
        <v>25</v>
      </c>
      <c r="ABM16" s="25">
        <v>25</v>
      </c>
      <c r="ABN16" s="1">
        <v>23.4</v>
      </c>
      <c r="ABO16" s="20">
        <v>22.5</v>
      </c>
      <c r="ABP16" s="20">
        <v>22</v>
      </c>
      <c r="ABQ16" s="1">
        <v>25</v>
      </c>
      <c r="ABR16" s="26">
        <v>25</v>
      </c>
      <c r="ABS16" s="22">
        <v>25</v>
      </c>
      <c r="ABT16" s="26">
        <v>25</v>
      </c>
      <c r="ABU16" s="25">
        <v>25.5</v>
      </c>
      <c r="ABV16" s="25">
        <v>25</v>
      </c>
      <c r="ABW16" s="25">
        <v>25</v>
      </c>
      <c r="ABX16" s="1">
        <v>23.1</v>
      </c>
      <c r="ABY16" s="21">
        <v>25</v>
      </c>
      <c r="ABZ16" s="25">
        <v>25</v>
      </c>
      <c r="ACA16" s="25">
        <v>26</v>
      </c>
      <c r="ACB16" s="1">
        <v>24.1</v>
      </c>
      <c r="ACC16" s="1">
        <v>23.4</v>
      </c>
      <c r="ACD16" s="20">
        <v>22</v>
      </c>
      <c r="ACE16" s="20">
        <v>23.5</v>
      </c>
      <c r="ACF16" s="25">
        <v>25</v>
      </c>
      <c r="ACG16" s="25">
        <v>25</v>
      </c>
      <c r="ACH16" s="20">
        <v>23.5</v>
      </c>
      <c r="ACI16" s="1">
        <v>25</v>
      </c>
      <c r="ACJ16" s="1">
        <v>23</v>
      </c>
      <c r="ACK16" s="1">
        <v>24.4</v>
      </c>
      <c r="ACL16" s="21">
        <v>26</v>
      </c>
      <c r="ACM16" s="21">
        <v>25</v>
      </c>
      <c r="ACN16" s="21">
        <v>26</v>
      </c>
      <c r="ACO16" s="1">
        <v>23.6</v>
      </c>
      <c r="ACP16" s="21">
        <v>25</v>
      </c>
      <c r="ACQ16" s="1">
        <v>23.5</v>
      </c>
      <c r="ACR16" s="21">
        <v>25</v>
      </c>
      <c r="ACS16" s="21">
        <v>25</v>
      </c>
      <c r="ACT16" s="1">
        <v>25</v>
      </c>
      <c r="ACU16" s="25">
        <v>25</v>
      </c>
      <c r="ACV16" s="21">
        <v>25</v>
      </c>
      <c r="ACW16" s="1">
        <v>25</v>
      </c>
      <c r="ACX16" s="1">
        <v>25</v>
      </c>
      <c r="ACY16" s="1">
        <v>23.2</v>
      </c>
      <c r="ACZ16" s="1">
        <v>23.9</v>
      </c>
      <c r="ADA16" s="1">
        <v>22.9</v>
      </c>
      <c r="ADB16" s="1">
        <v>24.2</v>
      </c>
      <c r="ADC16" s="20">
        <v>26</v>
      </c>
      <c r="ADD16" s="1">
        <v>25</v>
      </c>
      <c r="ADE16" s="1">
        <v>25</v>
      </c>
      <c r="ADF16" s="1">
        <v>23</v>
      </c>
      <c r="ADG16" s="1">
        <v>22.8</v>
      </c>
      <c r="ADH16" s="1">
        <v>25</v>
      </c>
      <c r="ADI16" s="1">
        <v>24</v>
      </c>
      <c r="ADJ16" s="1">
        <v>25</v>
      </c>
      <c r="ADK16" s="25">
        <v>25</v>
      </c>
      <c r="ADL16" s="20">
        <v>22</v>
      </c>
      <c r="ADM16" s="1">
        <v>22.4</v>
      </c>
      <c r="ADN16" s="1">
        <v>22.4</v>
      </c>
      <c r="ADO16" s="21">
        <v>26</v>
      </c>
      <c r="ADP16" s="21">
        <v>26</v>
      </c>
      <c r="ADQ16" s="21">
        <v>25</v>
      </c>
      <c r="ADR16" s="25">
        <v>25</v>
      </c>
      <c r="ADS16" s="25">
        <v>25</v>
      </c>
      <c r="ADT16" s="20">
        <v>22</v>
      </c>
      <c r="ADU16" s="21">
        <v>25</v>
      </c>
      <c r="ADV16" s="21">
        <v>26</v>
      </c>
      <c r="ADW16" s="1">
        <v>25</v>
      </c>
      <c r="ADX16" s="25">
        <v>25</v>
      </c>
      <c r="ADY16" s="21">
        <v>27</v>
      </c>
      <c r="ADZ16" s="21">
        <v>26</v>
      </c>
      <c r="AEA16" s="21">
        <v>25</v>
      </c>
      <c r="AEB16" s="21">
        <v>26</v>
      </c>
      <c r="AEC16" s="1">
        <v>25</v>
      </c>
      <c r="AED16" s="1">
        <v>25</v>
      </c>
      <c r="AEE16" s="1">
        <v>23.4</v>
      </c>
      <c r="AEF16" s="20">
        <v>22.5</v>
      </c>
      <c r="AEG16" s="1">
        <v>25</v>
      </c>
      <c r="AEH16" s="1">
        <v>25</v>
      </c>
      <c r="AEI16" s="25">
        <v>25</v>
      </c>
      <c r="AEJ16" s="1">
        <v>23.4</v>
      </c>
      <c r="AEK16" s="1">
        <v>23.4</v>
      </c>
      <c r="AEL16" s="20">
        <v>21.5</v>
      </c>
      <c r="AEM16" s="21">
        <v>25</v>
      </c>
      <c r="AEN16" s="21">
        <v>25</v>
      </c>
      <c r="AEO16" s="21">
        <v>26</v>
      </c>
      <c r="AEP16" s="21">
        <v>25</v>
      </c>
      <c r="AEQ16" s="20">
        <v>24</v>
      </c>
      <c r="AER16" s="1">
        <v>22.9</v>
      </c>
      <c r="AES16" s="1">
        <v>23.3</v>
      </c>
      <c r="AET16" s="20">
        <v>22</v>
      </c>
      <c r="AEU16" s="20">
        <v>24.5</v>
      </c>
      <c r="AEV16" s="1">
        <v>25</v>
      </c>
      <c r="AEW16" s="1">
        <v>25</v>
      </c>
      <c r="AEX16" s="1">
        <v>23.7</v>
      </c>
      <c r="AEY16" s="1">
        <v>22.8</v>
      </c>
      <c r="AEZ16" s="25">
        <v>25</v>
      </c>
      <c r="AFA16" s="25">
        <v>26</v>
      </c>
      <c r="AFB16" s="1">
        <v>23</v>
      </c>
      <c r="AFC16" s="1">
        <v>22.3</v>
      </c>
      <c r="AFD16" s="20">
        <v>23</v>
      </c>
      <c r="AFE16" s="25">
        <v>25</v>
      </c>
      <c r="AFF16" s="20">
        <v>22</v>
      </c>
      <c r="AFG16" s="1">
        <v>23.8</v>
      </c>
      <c r="AFH16" s="1">
        <v>22.8</v>
      </c>
      <c r="AFI16" s="20">
        <v>24</v>
      </c>
      <c r="AFJ16" s="1">
        <v>25</v>
      </c>
      <c r="AFK16" s="1">
        <v>23.6</v>
      </c>
      <c r="AFL16" s="1">
        <v>23.5</v>
      </c>
      <c r="AFM16" s="21">
        <v>25</v>
      </c>
      <c r="AFN16" s="21">
        <v>27</v>
      </c>
      <c r="AFO16" s="1">
        <v>25</v>
      </c>
      <c r="AFP16" s="1">
        <v>22.9</v>
      </c>
      <c r="AFQ16" s="1">
        <v>23.2</v>
      </c>
      <c r="AFR16" s="1">
        <v>22.4</v>
      </c>
      <c r="AFS16" s="1">
        <v>23.2</v>
      </c>
      <c r="AFT16" s="1">
        <v>23</v>
      </c>
      <c r="AFU16" s="1">
        <v>22.9</v>
      </c>
      <c r="AFV16" s="25">
        <v>25</v>
      </c>
      <c r="AFW16" s="20">
        <v>23</v>
      </c>
      <c r="AFX16" s="1">
        <v>22.9</v>
      </c>
      <c r="AFY16" s="1">
        <v>23.3</v>
      </c>
      <c r="AFZ16" s="22">
        <v>22</v>
      </c>
      <c r="AGA16" s="22">
        <v>21</v>
      </c>
      <c r="AGB16" s="1">
        <v>25</v>
      </c>
      <c r="AGC16" s="1">
        <v>23</v>
      </c>
      <c r="AGD16" s="1">
        <v>23.3</v>
      </c>
      <c r="AGE16" s="1">
        <v>23.2</v>
      </c>
      <c r="AGF16" s="20">
        <v>22</v>
      </c>
      <c r="AGG16" s="20">
        <v>22</v>
      </c>
      <c r="AGH16" s="21">
        <v>26</v>
      </c>
      <c r="AGI16" s="1">
        <v>25</v>
      </c>
      <c r="AGJ16" s="26">
        <v>22</v>
      </c>
      <c r="AGK16" s="1">
        <v>25</v>
      </c>
      <c r="AGL16" s="1">
        <v>25</v>
      </c>
      <c r="AGM16" s="20">
        <v>20.5</v>
      </c>
      <c r="AGN16" s="26">
        <v>22.5</v>
      </c>
      <c r="AGO16" s="21">
        <v>27</v>
      </c>
      <c r="AGP16" s="25">
        <v>26</v>
      </c>
      <c r="AGQ16" s="1">
        <v>22.4</v>
      </c>
      <c r="AGR16" s="26">
        <v>22</v>
      </c>
      <c r="AGS16" s="1">
        <v>22.6</v>
      </c>
      <c r="AGT16" s="20">
        <v>23.5</v>
      </c>
      <c r="AGU16" s="26">
        <v>22</v>
      </c>
      <c r="AGV16" s="26">
        <v>21.5</v>
      </c>
      <c r="AGW16" s="1">
        <v>22.2</v>
      </c>
      <c r="AGX16" s="26">
        <v>21</v>
      </c>
      <c r="AGY16" s="26">
        <v>22</v>
      </c>
      <c r="AGZ16" s="22">
        <v>21</v>
      </c>
      <c r="AHA16" s="25">
        <v>26</v>
      </c>
      <c r="AHB16" s="20">
        <v>22</v>
      </c>
      <c r="AHC16" s="26">
        <v>21</v>
      </c>
      <c r="AHD16" s="26">
        <v>22</v>
      </c>
      <c r="AHE16" s="1">
        <v>23</v>
      </c>
      <c r="AHF16" s="1">
        <v>23.4</v>
      </c>
      <c r="AHG16" s="20">
        <v>22</v>
      </c>
      <c r="AHH16" s="20">
        <v>22.5</v>
      </c>
      <c r="AHI16" s="26">
        <v>21</v>
      </c>
      <c r="AHJ16" s="26">
        <v>22</v>
      </c>
      <c r="AHK16" s="26">
        <v>21</v>
      </c>
      <c r="AHL16" s="1">
        <v>22</v>
      </c>
      <c r="AHM16" s="25">
        <v>25</v>
      </c>
      <c r="AHN16" s="25">
        <v>25</v>
      </c>
      <c r="AHO16" s="25">
        <v>25</v>
      </c>
      <c r="AHP16" s="25">
        <v>26</v>
      </c>
      <c r="AHQ16" s="25">
        <v>26</v>
      </c>
      <c r="AHR16" s="20">
        <v>23</v>
      </c>
      <c r="AHS16" s="20">
        <v>22</v>
      </c>
      <c r="AHT16" s="20">
        <v>21</v>
      </c>
      <c r="AHU16" s="26">
        <v>21</v>
      </c>
      <c r="AHV16" s="1">
        <v>25</v>
      </c>
      <c r="AHW16" s="1">
        <v>22.1</v>
      </c>
      <c r="AHX16" s="1">
        <v>22.9</v>
      </c>
      <c r="AHY16" s="1">
        <v>22.3</v>
      </c>
      <c r="AHZ16" s="1">
        <v>22.1</v>
      </c>
      <c r="AIA16" s="26">
        <v>22</v>
      </c>
      <c r="AIB16" s="1">
        <v>22.6</v>
      </c>
      <c r="AIC16" s="1">
        <v>23.4</v>
      </c>
      <c r="AID16" s="26">
        <v>21</v>
      </c>
      <c r="AIE16" s="26">
        <v>21</v>
      </c>
      <c r="AIF16" s="21">
        <v>26</v>
      </c>
      <c r="AIG16" s="1">
        <v>25</v>
      </c>
      <c r="AIH16" s="1">
        <v>22.3</v>
      </c>
      <c r="AII16" s="1">
        <v>22.6</v>
      </c>
      <c r="AIJ16" s="20">
        <v>23</v>
      </c>
      <c r="AIK16" s="20">
        <v>22</v>
      </c>
      <c r="AIL16" s="26">
        <v>21</v>
      </c>
      <c r="AIM16" s="1">
        <v>22.6</v>
      </c>
      <c r="AIN16" s="1">
        <v>22.4</v>
      </c>
      <c r="AIO16" s="1">
        <v>22.1</v>
      </c>
      <c r="AIP16" s="20">
        <v>22</v>
      </c>
      <c r="AIQ16" s="20">
        <v>22</v>
      </c>
      <c r="AIR16" s="26">
        <v>22</v>
      </c>
      <c r="AIS16" s="1">
        <v>25</v>
      </c>
      <c r="AIT16" s="20">
        <v>21</v>
      </c>
      <c r="AIU16" s="20">
        <v>22.5</v>
      </c>
      <c r="AIV16" s="20">
        <v>21</v>
      </c>
      <c r="AIW16" s="20">
        <v>22</v>
      </c>
      <c r="AIX16" s="26">
        <v>21</v>
      </c>
      <c r="AIY16" s="26">
        <v>22</v>
      </c>
      <c r="AIZ16" s="22">
        <v>21</v>
      </c>
      <c r="AJA16" s="1">
        <v>22.2</v>
      </c>
      <c r="AJB16" s="1">
        <v>22.3</v>
      </c>
      <c r="AJC16" s="1">
        <v>23.1</v>
      </c>
      <c r="AJD16" s="1">
        <v>23.3</v>
      </c>
      <c r="AJE16" s="1">
        <v>21.8</v>
      </c>
      <c r="AJF16" s="1">
        <v>21</v>
      </c>
      <c r="AJG16" s="1">
        <v>22.3</v>
      </c>
      <c r="AJH16" s="26">
        <v>21</v>
      </c>
      <c r="AJI16" s="26">
        <v>21</v>
      </c>
      <c r="AJJ16" s="1">
        <v>21.2</v>
      </c>
      <c r="AJK16" s="21">
        <v>25</v>
      </c>
      <c r="AJL16" s="25">
        <v>26</v>
      </c>
      <c r="AJM16" s="1">
        <v>22.5</v>
      </c>
      <c r="AJN16" s="1">
        <v>22.5</v>
      </c>
      <c r="AJO16" s="20">
        <v>23</v>
      </c>
      <c r="AJP16" s="20">
        <v>21</v>
      </c>
      <c r="AJQ16" s="26">
        <v>22</v>
      </c>
      <c r="AJR16" s="26">
        <v>22</v>
      </c>
      <c r="AJS16" s="26">
        <v>21</v>
      </c>
      <c r="AJT16" s="20">
        <v>21.5</v>
      </c>
      <c r="AJU16" s="26">
        <v>22</v>
      </c>
      <c r="AJV16" s="26">
        <v>22</v>
      </c>
      <c r="AJW16" s="1">
        <v>21.9</v>
      </c>
      <c r="AJX16" s="1">
        <v>20.9</v>
      </c>
      <c r="AJY16" s="1">
        <v>20.5</v>
      </c>
      <c r="AJZ16" s="1">
        <v>22</v>
      </c>
      <c r="AKA16" s="21">
        <v>25</v>
      </c>
      <c r="AKB16" s="20">
        <v>20.5</v>
      </c>
      <c r="AKC16" s="1">
        <v>24</v>
      </c>
      <c r="AKD16" s="25">
        <v>25</v>
      </c>
      <c r="AKE16" s="1">
        <v>22.4</v>
      </c>
      <c r="AKF16" s="1">
        <v>22.5</v>
      </c>
      <c r="AKG16" s="20">
        <v>23</v>
      </c>
      <c r="AKH16" s="20">
        <v>22</v>
      </c>
      <c r="AKI16" s="1">
        <v>21.1</v>
      </c>
      <c r="AKJ16" s="1">
        <v>20.9</v>
      </c>
      <c r="AKK16" s="1">
        <v>21</v>
      </c>
      <c r="AKL16" s="1">
        <v>25</v>
      </c>
      <c r="AKM16" s="25">
        <v>26</v>
      </c>
      <c r="AKN16" s="25">
        <v>26</v>
      </c>
      <c r="AKO16" s="20">
        <v>22</v>
      </c>
      <c r="AKP16" s="26">
        <v>22</v>
      </c>
      <c r="AKQ16" s="26">
        <v>21.5</v>
      </c>
      <c r="AKR16" s="26">
        <v>23</v>
      </c>
      <c r="AKS16" s="26">
        <v>21</v>
      </c>
      <c r="AKT16" s="1">
        <v>21.1</v>
      </c>
      <c r="AKU16" s="1">
        <v>22.3</v>
      </c>
      <c r="AKV16" s="1">
        <v>21.9</v>
      </c>
      <c r="AKW16" s="20">
        <v>23.5</v>
      </c>
      <c r="AKX16" s="26">
        <v>22</v>
      </c>
      <c r="AKY16" s="26">
        <v>22</v>
      </c>
      <c r="AKZ16" s="26">
        <v>21</v>
      </c>
      <c r="ALA16" s="1">
        <v>20.8</v>
      </c>
      <c r="ALB16" s="1">
        <v>23.8</v>
      </c>
      <c r="ALC16" s="20">
        <v>22</v>
      </c>
      <c r="ALD16" s="26">
        <v>21.5</v>
      </c>
      <c r="ALE16" s="26">
        <v>21</v>
      </c>
      <c r="ALF16" s="26">
        <v>21.5</v>
      </c>
      <c r="ALG16" s="26">
        <v>21</v>
      </c>
      <c r="ALH16" s="22">
        <v>25</v>
      </c>
      <c r="ALI16" s="25">
        <v>25</v>
      </c>
      <c r="ALJ16" s="25">
        <v>25</v>
      </c>
      <c r="ALK16" s="20">
        <v>22</v>
      </c>
      <c r="ALL16" s="26">
        <v>23.5</v>
      </c>
      <c r="ALM16" s="21">
        <v>25</v>
      </c>
      <c r="ALN16" s="1">
        <v>22.2</v>
      </c>
      <c r="ALO16" s="20">
        <v>24</v>
      </c>
      <c r="ALP16" s="26">
        <v>22</v>
      </c>
      <c r="ALQ16" s="26">
        <v>21</v>
      </c>
      <c r="ALR16" s="26">
        <v>22</v>
      </c>
      <c r="ALS16" s="1">
        <v>21</v>
      </c>
      <c r="ALT16" s="21">
        <v>25</v>
      </c>
      <c r="ALU16" s="1">
        <v>22.5</v>
      </c>
      <c r="ALV16" s="1">
        <v>22.6</v>
      </c>
      <c r="ALW16" s="1">
        <v>21.5</v>
      </c>
      <c r="ALX16" s="1">
        <v>22.1</v>
      </c>
      <c r="ALY16" s="20">
        <v>22</v>
      </c>
      <c r="ALZ16" s="26">
        <v>21</v>
      </c>
      <c r="AMA16" s="26">
        <v>21</v>
      </c>
      <c r="AMB16" s="1">
        <v>20.5</v>
      </c>
      <c r="AMC16" s="1">
        <v>22.3</v>
      </c>
      <c r="AMD16" s="1">
        <v>21.6</v>
      </c>
      <c r="AME16" s="26">
        <v>21</v>
      </c>
      <c r="AMF16" s="26">
        <v>21</v>
      </c>
      <c r="AMG16" s="26">
        <v>21.5</v>
      </c>
      <c r="AMH16" s="1">
        <v>25</v>
      </c>
      <c r="AMI16" s="1">
        <v>25</v>
      </c>
      <c r="AMJ16" s="1">
        <v>25</v>
      </c>
      <c r="AMK16" s="25">
        <v>25</v>
      </c>
      <c r="AML16" s="1">
        <v>22.8</v>
      </c>
      <c r="AMM16" s="1">
        <v>22.3</v>
      </c>
      <c r="AMN16" s="1">
        <v>22.3</v>
      </c>
      <c r="AMO16" s="1">
        <v>22.3</v>
      </c>
      <c r="AMP16" s="20">
        <v>22</v>
      </c>
      <c r="AMQ16" s="26">
        <v>21.5</v>
      </c>
      <c r="AMR16" s="26">
        <v>22</v>
      </c>
      <c r="AMS16" s="26">
        <v>22</v>
      </c>
      <c r="AMT16" s="22">
        <v>25</v>
      </c>
      <c r="AMU16" s="1">
        <v>22.1</v>
      </c>
      <c r="AMV16" s="1">
        <v>22.8</v>
      </c>
      <c r="AMW16" s="20">
        <v>23</v>
      </c>
      <c r="AMX16" s="26">
        <v>21</v>
      </c>
      <c r="AMY16" s="26">
        <v>21.5</v>
      </c>
      <c r="AMZ16" s="26">
        <v>21.5</v>
      </c>
      <c r="ANA16" s="26">
        <v>21</v>
      </c>
      <c r="ANB16" s="1">
        <v>22.1</v>
      </c>
      <c r="ANC16" s="20">
        <v>23</v>
      </c>
      <c r="AND16" s="26">
        <v>22.5</v>
      </c>
      <c r="ANE16" s="1">
        <v>22.1</v>
      </c>
      <c r="ANF16" s="26">
        <v>21</v>
      </c>
      <c r="ANG16" s="26">
        <v>22</v>
      </c>
      <c r="ANH16" s="26">
        <v>23</v>
      </c>
      <c r="ANI16" s="21">
        <v>25</v>
      </c>
      <c r="ANJ16" s="1">
        <v>25</v>
      </c>
      <c r="ANK16" s="26">
        <v>25</v>
      </c>
      <c r="ANL16" s="1">
        <v>22.4</v>
      </c>
      <c r="ANM16" s="20">
        <v>21</v>
      </c>
      <c r="ANN16" s="20">
        <v>22.5</v>
      </c>
      <c r="ANO16" s="22">
        <v>20</v>
      </c>
      <c r="ANP16" s="26">
        <v>21</v>
      </c>
      <c r="ANQ16" s="26">
        <v>25</v>
      </c>
      <c r="ANR16" s="26">
        <v>25</v>
      </c>
      <c r="ANS16" s="1">
        <v>23</v>
      </c>
      <c r="ANT16" s="1">
        <v>23</v>
      </c>
      <c r="ANU16" s="20">
        <v>22</v>
      </c>
      <c r="ANV16" s="20">
        <v>22</v>
      </c>
      <c r="ANW16" s="26">
        <v>21</v>
      </c>
      <c r="ANX16" s="26">
        <v>22</v>
      </c>
      <c r="ANY16" s="26">
        <v>21.5</v>
      </c>
      <c r="ANZ16" s="26">
        <v>22</v>
      </c>
      <c r="AOA16" s="26">
        <v>21.5</v>
      </c>
      <c r="AOB16" s="26">
        <v>21.5</v>
      </c>
      <c r="AOC16" s="26">
        <v>22</v>
      </c>
      <c r="AOD16" s="1">
        <v>22</v>
      </c>
      <c r="AOE16" s="1">
        <v>21.5</v>
      </c>
      <c r="AOF16" s="1">
        <v>22.2</v>
      </c>
      <c r="AOG16" s="20">
        <v>20</v>
      </c>
      <c r="AOH16" s="20">
        <v>22</v>
      </c>
      <c r="AOI16" s="20">
        <v>22</v>
      </c>
      <c r="AOJ16" s="26">
        <v>22</v>
      </c>
      <c r="AOK16" s="26">
        <v>21</v>
      </c>
      <c r="AOL16" s="22">
        <v>22</v>
      </c>
      <c r="AOM16" s="1">
        <v>21.4</v>
      </c>
      <c r="AON16" s="1">
        <v>21.4</v>
      </c>
      <c r="AOO16" s="1">
        <v>25</v>
      </c>
      <c r="AOP16" s="1">
        <v>22.6</v>
      </c>
      <c r="AOQ16" s="1">
        <v>23.2</v>
      </c>
      <c r="AOR16" s="1">
        <v>22</v>
      </c>
      <c r="AOS16" s="26">
        <v>20</v>
      </c>
      <c r="AOT16" s="22">
        <v>21</v>
      </c>
      <c r="AOU16" s="26">
        <v>21.5</v>
      </c>
      <c r="AOV16" s="26">
        <v>22</v>
      </c>
      <c r="AOW16" s="1">
        <v>20.5</v>
      </c>
      <c r="AOX16" s="1">
        <v>19.7</v>
      </c>
      <c r="AOY16" s="1">
        <v>22.6</v>
      </c>
      <c r="AOZ16" s="1">
        <v>21.5</v>
      </c>
      <c r="APA16" s="1">
        <v>21</v>
      </c>
      <c r="APB16" s="1">
        <v>22.1</v>
      </c>
      <c r="APC16" s="20">
        <v>23</v>
      </c>
      <c r="APD16" s="20">
        <v>23</v>
      </c>
      <c r="APE16" s="20">
        <v>22</v>
      </c>
      <c r="APF16" s="22">
        <v>22</v>
      </c>
      <c r="APG16" s="26">
        <v>22</v>
      </c>
      <c r="APH16" s="26">
        <v>22</v>
      </c>
      <c r="API16" s="1">
        <v>21.3</v>
      </c>
      <c r="APJ16" s="20">
        <v>22</v>
      </c>
      <c r="APK16" s="20">
        <v>22.5</v>
      </c>
      <c r="APL16" s="26">
        <v>21</v>
      </c>
      <c r="APM16" s="26">
        <v>21.5</v>
      </c>
      <c r="APN16" s="26">
        <v>21.5</v>
      </c>
      <c r="APO16" s="1">
        <v>22</v>
      </c>
      <c r="APP16" s="1">
        <v>19.7</v>
      </c>
      <c r="APQ16" s="1">
        <v>22</v>
      </c>
      <c r="APR16" s="1">
        <v>25</v>
      </c>
      <c r="APS16" s="1">
        <v>21.9</v>
      </c>
      <c r="APT16" s="20">
        <v>22</v>
      </c>
      <c r="APU16" s="26">
        <v>22</v>
      </c>
      <c r="APV16" s="22">
        <v>21</v>
      </c>
      <c r="APW16" s="22">
        <v>21</v>
      </c>
      <c r="APX16" s="26">
        <v>21</v>
      </c>
      <c r="APY16" s="26">
        <v>21</v>
      </c>
      <c r="APZ16" s="26">
        <v>22</v>
      </c>
      <c r="AQA16" s="26">
        <v>21</v>
      </c>
      <c r="AQB16" s="1">
        <v>21.5</v>
      </c>
      <c r="AQC16" s="1">
        <v>22</v>
      </c>
      <c r="AQD16" s="1">
        <v>22.6</v>
      </c>
      <c r="AQE16" s="20">
        <v>24</v>
      </c>
      <c r="AQF16" s="26">
        <v>21.5</v>
      </c>
      <c r="AQG16" s="26">
        <v>23</v>
      </c>
      <c r="AQH16" s="26">
        <v>22</v>
      </c>
      <c r="AQI16" s="21">
        <v>25</v>
      </c>
      <c r="AQJ16" s="1">
        <v>24</v>
      </c>
      <c r="AQK16" s="25">
        <v>25</v>
      </c>
      <c r="AQL16" s="26">
        <v>22.5</v>
      </c>
      <c r="AQM16" s="26">
        <v>21</v>
      </c>
      <c r="AQN16" s="1">
        <v>22.4</v>
      </c>
      <c r="AQO16" s="1">
        <v>21</v>
      </c>
      <c r="AQP16" s="1">
        <v>21.5</v>
      </c>
      <c r="AQQ16" s="21">
        <v>25</v>
      </c>
      <c r="AQR16" s="1">
        <v>25</v>
      </c>
      <c r="AQS16" s="1">
        <v>22</v>
      </c>
      <c r="AQT16" s="1">
        <v>22</v>
      </c>
      <c r="AQU16" s="20">
        <v>23</v>
      </c>
      <c r="AQV16" s="26">
        <v>21</v>
      </c>
      <c r="AQW16" s="26">
        <v>21</v>
      </c>
      <c r="AQX16" s="1">
        <v>19.5</v>
      </c>
      <c r="AQY16" s="21">
        <v>25</v>
      </c>
      <c r="AQZ16" s="21">
        <v>25</v>
      </c>
      <c r="ARA16" s="1">
        <v>22</v>
      </c>
      <c r="ARB16" s="20">
        <v>23</v>
      </c>
      <c r="ARC16" s="20">
        <v>22</v>
      </c>
      <c r="ARD16" s="26">
        <v>21</v>
      </c>
      <c r="ARE16" s="26">
        <v>23</v>
      </c>
      <c r="ARF16" s="26">
        <v>21</v>
      </c>
      <c r="ARG16" s="1">
        <v>19.7</v>
      </c>
      <c r="ARH16" s="21">
        <v>25</v>
      </c>
      <c r="ARI16" s="21">
        <v>25</v>
      </c>
      <c r="ARJ16" s="1">
        <v>25</v>
      </c>
      <c r="ARK16" s="20">
        <v>21.5</v>
      </c>
      <c r="ARL16" s="26">
        <v>21</v>
      </c>
      <c r="ARM16" s="26">
        <v>21.5</v>
      </c>
      <c r="ARN16" s="1">
        <v>21.8</v>
      </c>
      <c r="ARO16" s="1">
        <v>21.8</v>
      </c>
      <c r="ARP16" s="26">
        <v>21</v>
      </c>
      <c r="ARQ16" s="26">
        <v>21.5</v>
      </c>
      <c r="ARR16" s="1">
        <v>22.3</v>
      </c>
      <c r="ARS16" s="1">
        <v>22.3</v>
      </c>
      <c r="ART16" s="1">
        <v>21</v>
      </c>
      <c r="ARU16" s="21">
        <v>25</v>
      </c>
      <c r="ARV16" s="20">
        <v>22</v>
      </c>
      <c r="ARW16" s="20">
        <v>22</v>
      </c>
      <c r="ARX16" s="20">
        <v>21</v>
      </c>
      <c r="ARY16" s="26">
        <v>22.5</v>
      </c>
      <c r="ARZ16" s="26">
        <v>22</v>
      </c>
      <c r="ASA16" s="1">
        <v>19.3</v>
      </c>
      <c r="ASB16" s="1">
        <v>19.5</v>
      </c>
      <c r="ASC16" s="1">
        <v>20.5</v>
      </c>
      <c r="ASD16" s="1">
        <v>22.7</v>
      </c>
      <c r="ASE16" s="1">
        <v>20.2</v>
      </c>
      <c r="ASF16" s="1">
        <v>22</v>
      </c>
      <c r="ASG16" s="21">
        <v>26</v>
      </c>
      <c r="ASH16" s="1">
        <v>21.5</v>
      </c>
      <c r="ASI16" s="1">
        <v>21.1</v>
      </c>
      <c r="ASJ16" s="20">
        <v>23</v>
      </c>
      <c r="ASK16" s="20">
        <v>22</v>
      </c>
      <c r="ASL16" s="20">
        <v>22.5</v>
      </c>
      <c r="ASM16" s="26">
        <v>22</v>
      </c>
      <c r="ASN16" s="26">
        <v>21</v>
      </c>
      <c r="ASO16" s="26">
        <v>21</v>
      </c>
      <c r="ASP16" s="26">
        <v>21</v>
      </c>
      <c r="ASQ16" s="26">
        <v>21</v>
      </c>
      <c r="ASR16" s="1">
        <v>21.7</v>
      </c>
      <c r="ASS16" s="26">
        <v>21</v>
      </c>
      <c r="AST16" s="26">
        <v>21</v>
      </c>
      <c r="ASU16" s="26">
        <v>21.5</v>
      </c>
      <c r="ASV16" s="26">
        <v>22</v>
      </c>
      <c r="ASW16" s="26">
        <v>23</v>
      </c>
      <c r="ASX16" s="26">
        <v>21</v>
      </c>
      <c r="ASY16" s="1">
        <v>25</v>
      </c>
      <c r="ASZ16" s="1">
        <v>22.6</v>
      </c>
      <c r="ATA16" s="20">
        <v>21</v>
      </c>
      <c r="ATB16" s="26">
        <v>21</v>
      </c>
      <c r="ATC16" s="1">
        <v>19.8</v>
      </c>
      <c r="ATD16" s="1">
        <v>20.7</v>
      </c>
      <c r="ATE16" s="1">
        <v>19.5</v>
      </c>
      <c r="ATF16" s="1">
        <v>21.5</v>
      </c>
      <c r="ATG16" s="21">
        <v>25</v>
      </c>
      <c r="ATH16" s="20">
        <v>22</v>
      </c>
      <c r="ATI16" s="26">
        <v>21</v>
      </c>
      <c r="ATJ16" s="22">
        <v>22</v>
      </c>
      <c r="ATK16" s="25">
        <v>21</v>
      </c>
      <c r="ATL16" s="25">
        <v>21</v>
      </c>
      <c r="ATM16" s="26">
        <v>21</v>
      </c>
      <c r="ATN16" s="22">
        <v>21</v>
      </c>
      <c r="ATO16" s="26">
        <v>23</v>
      </c>
      <c r="ATP16" s="25">
        <v>21</v>
      </c>
      <c r="ATQ16" s="1">
        <v>21.7</v>
      </c>
      <c r="ATR16" s="1">
        <v>22.7</v>
      </c>
      <c r="ATS16" s="20">
        <v>21</v>
      </c>
      <c r="ATT16" s="20">
        <v>21</v>
      </c>
      <c r="ATU16" s="26">
        <v>21</v>
      </c>
      <c r="ATV16" s="26">
        <v>21</v>
      </c>
      <c r="ATW16" s="22">
        <v>22</v>
      </c>
      <c r="ATX16" s="26">
        <v>21</v>
      </c>
      <c r="ATY16" s="1">
        <v>19.3</v>
      </c>
      <c r="ATZ16" s="1">
        <v>22.3</v>
      </c>
      <c r="AUA16" s="20">
        <v>21</v>
      </c>
      <c r="AUB16" s="20">
        <v>22.5</v>
      </c>
      <c r="AUC16" s="20">
        <v>22</v>
      </c>
      <c r="AUD16" s="26">
        <v>21</v>
      </c>
      <c r="AUE16" s="26">
        <v>21</v>
      </c>
      <c r="AUF16" s="22">
        <v>21</v>
      </c>
      <c r="AUG16" s="20">
        <v>20.5</v>
      </c>
      <c r="AUH16" s="26">
        <v>22</v>
      </c>
      <c r="AUI16" s="26">
        <v>22</v>
      </c>
      <c r="AUJ16" s="26">
        <v>21.5</v>
      </c>
      <c r="AUK16" s="1">
        <v>20.3</v>
      </c>
      <c r="AUL16" s="21">
        <v>25</v>
      </c>
      <c r="AUM16" s="1">
        <v>21.4</v>
      </c>
      <c r="AUN16" s="20">
        <v>22</v>
      </c>
      <c r="AUO16" s="26">
        <v>21</v>
      </c>
      <c r="AUP16" s="1">
        <v>21</v>
      </c>
      <c r="AUQ16" s="1">
        <v>22.5</v>
      </c>
      <c r="AUR16" s="20">
        <v>21.5</v>
      </c>
      <c r="AUS16" s="20">
        <v>22.5</v>
      </c>
      <c r="AUT16" s="26">
        <v>21</v>
      </c>
      <c r="AUU16" s="26">
        <v>21.5</v>
      </c>
      <c r="AUV16" s="26">
        <v>21.5</v>
      </c>
      <c r="AUW16" s="25">
        <v>21</v>
      </c>
      <c r="AUX16" s="22">
        <v>20</v>
      </c>
      <c r="AUY16" s="26">
        <v>21</v>
      </c>
      <c r="AUZ16" s="26">
        <v>21.5</v>
      </c>
      <c r="AVA16" s="1">
        <v>22</v>
      </c>
      <c r="AVB16" s="1">
        <v>21.5</v>
      </c>
      <c r="AVC16" s="25">
        <v>21</v>
      </c>
      <c r="AVD16" s="20">
        <v>22</v>
      </c>
      <c r="AVE16" s="26">
        <v>21</v>
      </c>
      <c r="AVF16" s="26">
        <v>21</v>
      </c>
      <c r="AVG16" s="1">
        <v>21</v>
      </c>
      <c r="AVH16" s="21">
        <v>25</v>
      </c>
      <c r="AVI16" s="1">
        <v>21.5</v>
      </c>
      <c r="AVJ16" s="20">
        <v>23</v>
      </c>
      <c r="AVK16" s="22">
        <v>22</v>
      </c>
      <c r="AVL16" s="26">
        <v>21</v>
      </c>
      <c r="AVM16" s="1">
        <v>21.7</v>
      </c>
      <c r="AVN16" s="20">
        <v>22</v>
      </c>
      <c r="AVO16" s="26">
        <v>21</v>
      </c>
      <c r="AVP16" s="26">
        <v>21.5</v>
      </c>
      <c r="AVQ16" s="1">
        <v>20.100000000000001</v>
      </c>
      <c r="AVR16" s="1">
        <v>21.5</v>
      </c>
      <c r="AVS16" s="1">
        <v>21</v>
      </c>
      <c r="AVT16" s="1">
        <v>21.5</v>
      </c>
      <c r="AVU16" s="26">
        <v>20</v>
      </c>
      <c r="AVV16" s="22">
        <v>21</v>
      </c>
      <c r="AVW16" s="26">
        <v>22</v>
      </c>
      <c r="AVX16" s="26">
        <v>20.5</v>
      </c>
      <c r="AVY16" s="26">
        <v>20.5</v>
      </c>
      <c r="AVZ16" s="26">
        <v>22.5</v>
      </c>
      <c r="AWA16" s="1">
        <v>21.5</v>
      </c>
      <c r="AWB16" s="26">
        <v>21</v>
      </c>
      <c r="AWC16" s="26">
        <v>21.5</v>
      </c>
      <c r="AWD16" s="26">
        <v>21.5</v>
      </c>
      <c r="AWE16" s="26">
        <v>21</v>
      </c>
      <c r="AWF16" s="1">
        <v>21</v>
      </c>
      <c r="AWG16" s="1">
        <v>21.5</v>
      </c>
      <c r="AWH16" s="20">
        <v>21</v>
      </c>
      <c r="AWI16" s="22">
        <v>21</v>
      </c>
      <c r="AWJ16" s="26">
        <v>20</v>
      </c>
      <c r="AWK16" s="26">
        <v>21</v>
      </c>
      <c r="AWL16" s="26">
        <v>21</v>
      </c>
      <c r="AWM16" s="26">
        <v>22</v>
      </c>
      <c r="AWN16" s="26">
        <v>22</v>
      </c>
      <c r="AWO16" s="26">
        <v>22</v>
      </c>
      <c r="AWP16" s="26">
        <v>21</v>
      </c>
      <c r="AWQ16" s="26">
        <v>21.5</v>
      </c>
      <c r="AWR16" s="26">
        <v>21.5</v>
      </c>
      <c r="AWS16" s="1">
        <v>19.5</v>
      </c>
      <c r="AWT16" s="1">
        <v>21.5</v>
      </c>
      <c r="AWU16" s="20">
        <v>23</v>
      </c>
      <c r="AWV16" s="20">
        <v>20.5</v>
      </c>
      <c r="AWW16" s="26">
        <v>22</v>
      </c>
      <c r="AWX16" s="1">
        <v>20.2</v>
      </c>
      <c r="AWY16" s="1">
        <v>23.5</v>
      </c>
      <c r="AWZ16" s="1">
        <v>21.6</v>
      </c>
      <c r="AXA16" s="1">
        <v>21.4</v>
      </c>
      <c r="AXB16" s="20">
        <v>21</v>
      </c>
      <c r="AXC16" s="22">
        <v>21.5</v>
      </c>
      <c r="AXD16" s="26">
        <v>21</v>
      </c>
      <c r="AXE16" s="1">
        <v>19.2</v>
      </c>
      <c r="AXF16" s="26">
        <v>25</v>
      </c>
      <c r="AXG16" s="1">
        <v>22</v>
      </c>
      <c r="AXH16" s="22">
        <v>21</v>
      </c>
      <c r="AXI16" s="26">
        <v>21</v>
      </c>
      <c r="AXJ16" s="26">
        <v>21</v>
      </c>
      <c r="AXK16" s="1">
        <v>21.6</v>
      </c>
      <c r="AXL16" s="1">
        <v>21.4</v>
      </c>
      <c r="AXM16" s="26">
        <v>20</v>
      </c>
      <c r="AXN16" s="26">
        <v>22.5</v>
      </c>
      <c r="AXO16" s="26">
        <v>21.5</v>
      </c>
      <c r="AXP16" s="26">
        <v>22</v>
      </c>
      <c r="AXQ16" s="26">
        <v>21.5</v>
      </c>
      <c r="AXR16" s="26">
        <v>22</v>
      </c>
      <c r="AXS16" s="1">
        <v>19.3</v>
      </c>
      <c r="AXT16" s="1">
        <v>19.600000000000001</v>
      </c>
      <c r="AXU16" s="1">
        <v>25</v>
      </c>
      <c r="AXV16" s="20">
        <v>20.5</v>
      </c>
      <c r="AXW16" s="20">
        <v>21</v>
      </c>
      <c r="AXX16" s="26">
        <v>20.5</v>
      </c>
      <c r="AXY16" s="26">
        <v>21</v>
      </c>
      <c r="AXZ16" s="26">
        <v>21.5</v>
      </c>
      <c r="AYA16" s="1">
        <v>19.5</v>
      </c>
      <c r="AYB16" s="1">
        <v>19.3</v>
      </c>
      <c r="AYC16" s="1">
        <v>19.5</v>
      </c>
      <c r="AYD16" s="1">
        <v>21.7</v>
      </c>
      <c r="AYE16" s="26">
        <v>22</v>
      </c>
      <c r="AYF16" s="26">
        <v>22</v>
      </c>
      <c r="AYG16" s="26">
        <v>21</v>
      </c>
      <c r="AYH16" s="22">
        <v>22</v>
      </c>
      <c r="AYI16" s="26">
        <v>21</v>
      </c>
      <c r="AYJ16" s="26">
        <v>21.5</v>
      </c>
      <c r="AYK16" s="26">
        <v>22</v>
      </c>
      <c r="AYL16" s="26">
        <v>21</v>
      </c>
      <c r="AYM16" s="26">
        <v>21.5</v>
      </c>
      <c r="AYN16" s="26">
        <v>21.5</v>
      </c>
      <c r="AYO16" s="26">
        <v>21.5</v>
      </c>
      <c r="AYP16" s="26">
        <v>21.5</v>
      </c>
      <c r="AYQ16" s="1">
        <v>19.7</v>
      </c>
      <c r="AYR16" s="1">
        <v>19.7</v>
      </c>
      <c r="AYS16" s="1">
        <v>25</v>
      </c>
      <c r="AYT16" s="26">
        <v>21</v>
      </c>
      <c r="AYU16" s="26">
        <v>21</v>
      </c>
      <c r="AYV16" s="26">
        <v>22</v>
      </c>
      <c r="AYW16" s="26">
        <v>22</v>
      </c>
      <c r="AYX16" s="26">
        <v>22</v>
      </c>
      <c r="AYY16" s="26">
        <v>22</v>
      </c>
      <c r="AYZ16" s="1">
        <v>19.399999999999999</v>
      </c>
      <c r="AZA16" s="1">
        <v>21</v>
      </c>
      <c r="AZB16" s="1">
        <v>21</v>
      </c>
      <c r="AZC16" s="1">
        <v>21.5</v>
      </c>
      <c r="AZD16" s="20">
        <v>22</v>
      </c>
      <c r="AZE16" s="26">
        <v>21</v>
      </c>
      <c r="AZF16" s="26">
        <v>21.5</v>
      </c>
      <c r="AZG16" s="26">
        <v>21.5</v>
      </c>
      <c r="AZH16" s="26">
        <v>22.5</v>
      </c>
      <c r="AZI16" s="21">
        <v>25</v>
      </c>
      <c r="AZJ16" s="1">
        <v>21.5</v>
      </c>
      <c r="AZK16" s="26">
        <v>21.5</v>
      </c>
      <c r="AZL16" s="26">
        <v>20</v>
      </c>
      <c r="AZM16" s="26">
        <v>21.5</v>
      </c>
      <c r="AZN16" s="26">
        <v>21.5</v>
      </c>
      <c r="AZO16" s="1">
        <v>21.5</v>
      </c>
      <c r="AZP16" s="20">
        <v>23</v>
      </c>
      <c r="AZQ16" s="1">
        <v>19</v>
      </c>
      <c r="AZR16" s="1">
        <v>21</v>
      </c>
      <c r="AZS16" s="26">
        <v>22.5</v>
      </c>
      <c r="AZT16" s="26">
        <v>20</v>
      </c>
      <c r="AZU16" s="26">
        <v>21.5</v>
      </c>
      <c r="AZV16" s="1">
        <v>20.3</v>
      </c>
      <c r="AZW16" s="1">
        <v>21</v>
      </c>
      <c r="AZX16" s="1">
        <v>20.8</v>
      </c>
      <c r="AZY16" s="1">
        <v>21.3</v>
      </c>
      <c r="AZZ16" s="20">
        <v>22</v>
      </c>
      <c r="BAA16" s="26">
        <v>21</v>
      </c>
      <c r="BAB16" s="26">
        <v>21.5</v>
      </c>
      <c r="BAC16" s="26">
        <v>21.5</v>
      </c>
      <c r="BAD16" s="1">
        <v>19.7</v>
      </c>
      <c r="BAE16" s="1">
        <v>21.7</v>
      </c>
      <c r="BAF16" s="26">
        <v>21.5</v>
      </c>
      <c r="BAG16" s="26">
        <v>21</v>
      </c>
      <c r="BAH16" s="26">
        <v>21</v>
      </c>
      <c r="BAI16" s="26">
        <v>21</v>
      </c>
      <c r="BAJ16" s="26">
        <v>21.5</v>
      </c>
      <c r="BAK16" s="26">
        <v>21.5</v>
      </c>
      <c r="BAL16" s="26">
        <v>21.5</v>
      </c>
      <c r="BAM16" s="1">
        <v>19.600000000000001</v>
      </c>
      <c r="BAN16" s="21">
        <v>25</v>
      </c>
      <c r="BAO16" s="26">
        <v>22</v>
      </c>
      <c r="BAP16" s="26">
        <v>22</v>
      </c>
      <c r="BAQ16" s="26">
        <v>20</v>
      </c>
      <c r="BAR16" s="26">
        <v>22</v>
      </c>
      <c r="BAS16" s="26">
        <v>21</v>
      </c>
      <c r="BAT16" s="26">
        <v>21</v>
      </c>
      <c r="BAU16" s="26">
        <v>21.5</v>
      </c>
      <c r="BAV16" s="1">
        <v>19.7</v>
      </c>
      <c r="BAW16" s="26">
        <v>21</v>
      </c>
      <c r="BAX16" s="1">
        <v>21</v>
      </c>
      <c r="BAY16" s="21">
        <v>25</v>
      </c>
      <c r="BAZ16" s="26">
        <v>21.5</v>
      </c>
      <c r="BBA16" s="26">
        <v>22</v>
      </c>
      <c r="BBB16" s="26">
        <v>21</v>
      </c>
      <c r="BBC16" s="1">
        <v>21.2</v>
      </c>
      <c r="BBD16" s="26">
        <v>21</v>
      </c>
      <c r="BBE16" s="26">
        <v>21</v>
      </c>
      <c r="BBF16" s="26">
        <v>21.5</v>
      </c>
      <c r="BBG16" s="26">
        <v>22.5</v>
      </c>
      <c r="BBH16" s="26">
        <v>21</v>
      </c>
      <c r="BBI16" s="26">
        <v>21</v>
      </c>
      <c r="BBJ16" s="26">
        <v>21</v>
      </c>
      <c r="BBK16" s="22">
        <v>20</v>
      </c>
      <c r="BBL16" s="26">
        <v>21.5</v>
      </c>
      <c r="BBM16" s="26">
        <v>21.5</v>
      </c>
      <c r="BBN16" s="26">
        <v>21</v>
      </c>
      <c r="BBO16" s="26">
        <v>21</v>
      </c>
      <c r="BBP16" s="26">
        <v>21.5</v>
      </c>
      <c r="BBQ16" s="26">
        <v>20</v>
      </c>
      <c r="BBR16" s="22">
        <v>21</v>
      </c>
      <c r="BBS16" s="26">
        <v>21</v>
      </c>
      <c r="BBT16" s="26">
        <v>21.5</v>
      </c>
      <c r="BBU16" s="26">
        <v>21</v>
      </c>
      <c r="BBV16" s="26">
        <v>20</v>
      </c>
      <c r="BBW16" s="26">
        <v>21.5</v>
      </c>
      <c r="BBX16" s="26">
        <v>21</v>
      </c>
      <c r="BBY16" s="26">
        <v>21.5</v>
      </c>
      <c r="BBZ16" s="1">
        <v>21</v>
      </c>
      <c r="BCA16" s="21">
        <v>25</v>
      </c>
      <c r="BCB16" s="26">
        <v>21</v>
      </c>
      <c r="BCC16" s="26">
        <v>21.5</v>
      </c>
      <c r="BCD16" s="26">
        <v>21.5</v>
      </c>
      <c r="BCE16" s="26">
        <v>21.5</v>
      </c>
      <c r="BCF16" s="26">
        <v>21</v>
      </c>
      <c r="BCG16" s="26">
        <v>21</v>
      </c>
      <c r="BCH16" s="21">
        <v>25</v>
      </c>
      <c r="BCI16" s="20">
        <v>22.5</v>
      </c>
      <c r="BCJ16" s="26">
        <v>22</v>
      </c>
      <c r="BCK16" s="20">
        <v>23.5</v>
      </c>
      <c r="BCL16" s="26">
        <v>21</v>
      </c>
      <c r="BCM16" s="26">
        <v>21</v>
      </c>
      <c r="BCN16" s="26">
        <v>21</v>
      </c>
      <c r="BCO16" s="26">
        <v>20</v>
      </c>
      <c r="BCP16" s="21">
        <v>25</v>
      </c>
      <c r="BCQ16" s="20">
        <v>20.5</v>
      </c>
      <c r="BCR16" s="26">
        <v>20</v>
      </c>
      <c r="BCS16" s="26">
        <v>21</v>
      </c>
      <c r="BCT16" s="26">
        <v>20</v>
      </c>
      <c r="BCU16" s="26">
        <v>22</v>
      </c>
      <c r="BCV16" s="26">
        <v>20</v>
      </c>
      <c r="BCW16" s="26">
        <v>21</v>
      </c>
      <c r="BCX16" s="1">
        <v>19.100000000000001</v>
      </c>
      <c r="BCY16" s="26">
        <v>21</v>
      </c>
      <c r="BCZ16" s="26">
        <v>21.5</v>
      </c>
      <c r="BDA16" s="26">
        <v>20</v>
      </c>
      <c r="BDB16" s="26">
        <v>20</v>
      </c>
      <c r="BDC16" s="20">
        <v>23</v>
      </c>
      <c r="BDD16" s="21">
        <v>23</v>
      </c>
      <c r="BDE16" s="20">
        <v>23</v>
      </c>
      <c r="BDF16" s="20">
        <v>22</v>
      </c>
      <c r="BDG16" s="21">
        <v>23</v>
      </c>
      <c r="BDH16" s="25">
        <v>25</v>
      </c>
      <c r="BDI16" s="25">
        <v>22</v>
      </c>
      <c r="BDJ16" s="20">
        <v>21</v>
      </c>
      <c r="BDK16" s="25">
        <v>21</v>
      </c>
      <c r="BDL16" s="25">
        <v>23</v>
      </c>
      <c r="BDM16" s="22">
        <v>20</v>
      </c>
      <c r="BDN16" s="25">
        <v>25</v>
      </c>
      <c r="BDO16" s="26">
        <v>21.5</v>
      </c>
      <c r="BDP16" s="26">
        <v>21</v>
      </c>
      <c r="BDQ16" s="26">
        <v>21</v>
      </c>
      <c r="BDR16" s="26">
        <v>21</v>
      </c>
      <c r="BDS16" s="26">
        <v>21</v>
      </c>
      <c r="BDT16" s="26">
        <v>20.5</v>
      </c>
      <c r="BDU16" s="26">
        <v>21.5</v>
      </c>
      <c r="BDV16" s="26">
        <v>21.5</v>
      </c>
      <c r="BDW16" s="1">
        <v>21</v>
      </c>
      <c r="BDX16" s="20">
        <v>23</v>
      </c>
      <c r="BDY16" s="22">
        <v>21</v>
      </c>
      <c r="BDZ16" s="26">
        <v>20</v>
      </c>
      <c r="BEA16" s="26">
        <v>21</v>
      </c>
      <c r="BEB16" s="26">
        <v>21</v>
      </c>
      <c r="BEC16" s="26">
        <v>20</v>
      </c>
      <c r="BED16" s="26">
        <v>19.5</v>
      </c>
      <c r="BEE16" s="22">
        <v>19</v>
      </c>
      <c r="BEF16" s="26">
        <v>20</v>
      </c>
      <c r="BEG16" s="26">
        <v>21.5</v>
      </c>
    </row>
    <row r="17" spans="1:1489" x14ac:dyDescent="0.25">
      <c r="A17" s="3" t="s">
        <v>24</v>
      </c>
      <c r="B17" s="20">
        <v>0.19</v>
      </c>
      <c r="C17" s="20">
        <v>0.28999999999999998</v>
      </c>
      <c r="D17" s="20">
        <v>0.37</v>
      </c>
      <c r="E17" s="1"/>
      <c r="F17" s="1"/>
      <c r="G17" s="21"/>
      <c r="H17" s="21"/>
      <c r="I17" s="20">
        <v>0.73</v>
      </c>
      <c r="J17" s="22"/>
      <c r="K17" s="20">
        <v>0.81</v>
      </c>
      <c r="L17" s="20">
        <v>0.7</v>
      </c>
      <c r="M17" s="22"/>
      <c r="N17" s="22"/>
      <c r="O17" s="20">
        <v>0.81</v>
      </c>
      <c r="P17" s="32"/>
      <c r="Q17" s="32"/>
      <c r="R17" s="32"/>
      <c r="S17" s="32"/>
      <c r="T17" s="32"/>
      <c r="U17" s="32"/>
      <c r="V17" s="22"/>
      <c r="W17" s="22"/>
      <c r="X17" s="22"/>
      <c r="Y17" s="32"/>
      <c r="Z17" s="20">
        <v>1.06</v>
      </c>
      <c r="AA17" s="22"/>
      <c r="AB17" s="32"/>
      <c r="AC17" s="32"/>
      <c r="AD17" s="32"/>
      <c r="AE17" s="20"/>
      <c r="AF17" s="20"/>
      <c r="AG17" s="32"/>
      <c r="AH17" s="20">
        <v>1.5</v>
      </c>
      <c r="AI17" s="1">
        <v>0.92</v>
      </c>
      <c r="AJ17" s="21"/>
      <c r="AK17" s="32"/>
      <c r="AL17" s="20"/>
      <c r="AM17" s="32"/>
      <c r="AN17" s="20"/>
      <c r="AO17" s="20"/>
      <c r="AP17" s="20">
        <v>1.2</v>
      </c>
      <c r="AQ17" s="22"/>
      <c r="AR17" s="22"/>
      <c r="AS17" s="32"/>
      <c r="AT17" s="20">
        <v>1.18</v>
      </c>
      <c r="AU17" s="22"/>
      <c r="AV17" s="22"/>
      <c r="AW17" s="20">
        <v>1.21</v>
      </c>
      <c r="AX17" s="20">
        <v>1.22</v>
      </c>
      <c r="AY17" s="1"/>
      <c r="AZ17" s="1"/>
      <c r="BA17" s="1"/>
      <c r="BB17" s="1"/>
      <c r="BC17" s="1"/>
      <c r="BD17" s="1"/>
      <c r="BE17" s="32"/>
      <c r="BF17" s="20"/>
      <c r="BG17" s="20"/>
      <c r="BH17" s="20">
        <v>1.24</v>
      </c>
      <c r="BI17" s="1"/>
      <c r="BJ17" s="32"/>
      <c r="BK17" s="32"/>
      <c r="BL17" s="22"/>
      <c r="BM17" s="20"/>
      <c r="BN17" s="1"/>
      <c r="BO17" s="1"/>
      <c r="BP17" s="1"/>
      <c r="BQ17" s="22"/>
      <c r="BR17" s="22"/>
      <c r="BS17" s="32"/>
      <c r="BT17" s="20"/>
      <c r="BU17" s="20"/>
      <c r="BV17" s="1">
        <v>1.01</v>
      </c>
      <c r="BW17" s="1"/>
      <c r="BX17" s="1"/>
      <c r="BY17" s="1"/>
      <c r="BZ17" s="22"/>
      <c r="CA17" s="22"/>
      <c r="CB17" s="20"/>
      <c r="CC17" s="20"/>
      <c r="CD17" s="20"/>
      <c r="CE17" s="1"/>
      <c r="CF17" s="1"/>
      <c r="CG17" s="1"/>
      <c r="CH17" s="1"/>
      <c r="CI17" s="1"/>
      <c r="CJ17" s="1"/>
      <c r="CK17" s="1"/>
      <c r="CL17" s="1"/>
      <c r="CM17" s="1"/>
      <c r="CN17" s="1"/>
      <c r="CO17" s="1"/>
      <c r="CP17" s="22"/>
      <c r="CQ17" s="20"/>
      <c r="CR17" s="1"/>
      <c r="CS17" s="1"/>
      <c r="CT17" s="1"/>
      <c r="CU17" s="1"/>
      <c r="CV17" s="1"/>
      <c r="CW17" s="1"/>
      <c r="CX17" s="1"/>
      <c r="CY17" s="1"/>
      <c r="CZ17" s="22"/>
      <c r="DA17" s="1">
        <v>0.75</v>
      </c>
      <c r="DB17" s="1"/>
      <c r="DC17" s="1"/>
      <c r="DD17" s="22"/>
      <c r="DE17" s="32"/>
      <c r="DF17" s="22"/>
      <c r="DG17" s="20"/>
      <c r="DH17" s="20">
        <v>1.05</v>
      </c>
      <c r="DI17" s="1"/>
      <c r="DJ17" s="22"/>
      <c r="DK17" s="32"/>
      <c r="DL17" s="32"/>
      <c r="DM17" s="32"/>
      <c r="DN17" s="1"/>
      <c r="DO17" s="1"/>
      <c r="DP17" s="1"/>
      <c r="DQ17" s="1"/>
      <c r="DR17" s="1"/>
      <c r="DS17" s="1"/>
      <c r="DT17" s="1"/>
      <c r="DU17" s="1"/>
      <c r="DV17" s="22"/>
      <c r="DW17" s="22"/>
      <c r="DX17" s="22"/>
      <c r="DY17" s="1"/>
      <c r="DZ17" s="1"/>
      <c r="EA17" s="1"/>
      <c r="EB17" s="1"/>
      <c r="EC17" s="22"/>
      <c r="ED17" s="22"/>
      <c r="EE17" s="20"/>
      <c r="EF17" s="20"/>
      <c r="EG17" s="1"/>
      <c r="EH17" s="1"/>
      <c r="EI17" s="1"/>
      <c r="EJ17" s="32"/>
      <c r="EK17" s="20"/>
      <c r="EL17" s="20"/>
      <c r="EM17" s="20"/>
      <c r="EN17" s="1">
        <v>1.07</v>
      </c>
      <c r="EO17" s="1"/>
      <c r="EP17" s="1"/>
      <c r="EQ17" s="1"/>
      <c r="ER17" s="1"/>
      <c r="ES17" s="20"/>
      <c r="ET17" s="1"/>
      <c r="EU17" s="1"/>
      <c r="EV17" s="1"/>
      <c r="EW17" s="1"/>
      <c r="EX17" s="1"/>
      <c r="EY17" s="1"/>
      <c r="EZ17" s="32"/>
      <c r="FA17" s="32"/>
      <c r="FB17" s="20">
        <v>1.1299999999999999</v>
      </c>
      <c r="FC17" s="20">
        <v>1.28</v>
      </c>
      <c r="FD17" s="1"/>
      <c r="FE17" s="1"/>
      <c r="FF17" s="1"/>
      <c r="FG17" s="1"/>
      <c r="FH17" s="1"/>
      <c r="FI17" s="1">
        <v>1.05</v>
      </c>
      <c r="FJ17" s="22"/>
      <c r="FK17" s="20">
        <v>1.29</v>
      </c>
      <c r="FL17" s="1"/>
      <c r="FM17" s="22"/>
      <c r="FN17" s="20"/>
      <c r="FO17" s="1">
        <v>0.85</v>
      </c>
      <c r="FP17" s="20">
        <v>2.75</v>
      </c>
      <c r="FQ17" s="20">
        <v>2.58</v>
      </c>
      <c r="FR17" s="32"/>
      <c r="FS17" s="20">
        <v>1.49</v>
      </c>
      <c r="FT17" s="20">
        <v>0.84</v>
      </c>
      <c r="FU17" s="32"/>
      <c r="FV17" s="1">
        <v>1.07</v>
      </c>
      <c r="FW17" s="1">
        <v>1.3</v>
      </c>
      <c r="FX17" s="20">
        <v>0.48</v>
      </c>
      <c r="FY17" s="1"/>
      <c r="FZ17" s="20">
        <v>0.42</v>
      </c>
      <c r="GA17" s="1">
        <v>1.1299999999999999</v>
      </c>
      <c r="GB17" s="1"/>
      <c r="GC17" s="1"/>
      <c r="GD17" s="1"/>
      <c r="GE17" s="1"/>
      <c r="GF17" s="1"/>
      <c r="GG17" s="32"/>
      <c r="GH17" s="1"/>
      <c r="GI17" s="1"/>
      <c r="GJ17" s="1"/>
      <c r="GK17" s="1"/>
      <c r="GL17" s="1"/>
      <c r="GM17" s="1"/>
      <c r="GN17" s="1"/>
      <c r="GO17" s="1"/>
      <c r="GP17" s="1"/>
      <c r="GQ17" s="1"/>
      <c r="GR17" s="1"/>
      <c r="GS17" s="20"/>
      <c r="GT17" s="20"/>
      <c r="GU17" s="1"/>
      <c r="GV17" s="1"/>
      <c r="GW17" s="32"/>
      <c r="GX17" s="20"/>
      <c r="GY17" s="20"/>
      <c r="GZ17" s="20"/>
      <c r="HA17" s="20"/>
      <c r="HB17" s="20">
        <v>1.22</v>
      </c>
      <c r="HC17" s="20"/>
      <c r="HD17" s="20"/>
      <c r="HE17" s="20">
        <v>0.41</v>
      </c>
      <c r="HF17" s="20">
        <v>0.47</v>
      </c>
      <c r="HG17" s="32"/>
      <c r="HH17" s="20"/>
      <c r="HI17" s="1"/>
      <c r="HJ17" s="1"/>
      <c r="HK17" s="1"/>
      <c r="HL17" s="1"/>
      <c r="HM17" s="32"/>
      <c r="HN17" s="32"/>
      <c r="HO17" s="32"/>
      <c r="HP17" s="32"/>
      <c r="HQ17" s="20"/>
      <c r="HR17" s="20"/>
      <c r="HS17" s="1">
        <v>1.1000000000000001</v>
      </c>
      <c r="HT17" s="1"/>
      <c r="HU17" s="1"/>
      <c r="HV17" s="1"/>
      <c r="HW17" s="1"/>
      <c r="HX17" s="1"/>
      <c r="HY17" s="1"/>
      <c r="HZ17" s="1">
        <v>1.27</v>
      </c>
      <c r="IA17" s="20">
        <v>1.2</v>
      </c>
      <c r="IB17" s="20">
        <v>1.37</v>
      </c>
      <c r="IC17" s="1"/>
      <c r="ID17" s="1"/>
      <c r="IE17" s="1"/>
      <c r="IF17" s="1"/>
      <c r="IG17" s="1"/>
      <c r="IH17" s="1"/>
      <c r="II17" s="1"/>
      <c r="IJ17" s="32"/>
      <c r="IK17" s="32"/>
      <c r="IL17" s="20"/>
      <c r="IM17" s="1"/>
      <c r="IN17" s="1"/>
      <c r="IO17" s="1"/>
      <c r="IP17" s="1"/>
      <c r="IQ17" s="1"/>
      <c r="IR17" s="1"/>
      <c r="IS17" s="1"/>
      <c r="IT17" s="1"/>
      <c r="IU17" s="1"/>
      <c r="IV17" s="1"/>
      <c r="IW17" s="1"/>
      <c r="IX17" s="1"/>
      <c r="IY17" s="22"/>
      <c r="IZ17" s="20"/>
      <c r="JA17" s="20"/>
      <c r="JB17" s="1"/>
      <c r="JC17" s="1"/>
      <c r="JD17" s="32"/>
      <c r="JE17" s="20"/>
      <c r="JF17" s="20"/>
      <c r="JG17" s="1"/>
      <c r="JH17" s="1"/>
      <c r="JI17" s="1"/>
      <c r="JJ17" s="22"/>
      <c r="JK17" s="20"/>
      <c r="JL17" s="20"/>
      <c r="JM17" s="1"/>
      <c r="JN17" s="22"/>
      <c r="JO17" s="22"/>
      <c r="JP17" s="22"/>
      <c r="JQ17" s="32"/>
      <c r="JR17" s="32"/>
      <c r="JS17" s="32"/>
      <c r="JT17" s="32"/>
      <c r="JU17" s="20"/>
      <c r="JV17" s="20">
        <v>1.21</v>
      </c>
      <c r="JW17" s="1"/>
      <c r="JX17" s="1"/>
      <c r="JY17" s="1"/>
      <c r="JZ17" s="22"/>
      <c r="KA17" s="32"/>
      <c r="KB17" s="32"/>
      <c r="KC17" s="20"/>
      <c r="KD17" s="20"/>
      <c r="KE17" s="1"/>
      <c r="KF17" s="1"/>
      <c r="KG17" s="1"/>
      <c r="KH17" s="1"/>
      <c r="KI17" s="1"/>
      <c r="KJ17" s="22"/>
      <c r="KK17" s="32"/>
      <c r="KL17" s="22"/>
      <c r="KM17" s="20"/>
      <c r="KN17" s="20"/>
      <c r="KO17" s="20"/>
      <c r="KP17" s="20"/>
      <c r="KQ17" s="20"/>
      <c r="KR17" s="20">
        <v>0.51</v>
      </c>
      <c r="KS17" s="1"/>
      <c r="KT17" s="1"/>
      <c r="KU17" s="1"/>
      <c r="KV17" s="32"/>
      <c r="KW17" s="32"/>
      <c r="KX17" s="32"/>
      <c r="KY17" s="22"/>
      <c r="KZ17" s="20"/>
      <c r="LA17" s="20"/>
      <c r="LB17" s="20"/>
      <c r="LC17" s="20"/>
      <c r="LD17" s="1">
        <v>1.24</v>
      </c>
      <c r="LE17" s="20">
        <v>1.1200000000000001</v>
      </c>
      <c r="LF17" s="20">
        <v>0.13</v>
      </c>
      <c r="LG17" s="1"/>
      <c r="LH17" s="32"/>
      <c r="LI17" s="22"/>
      <c r="LJ17" s="20"/>
      <c r="LK17" s="20"/>
      <c r="LL17" s="1">
        <v>1.0900000000000001</v>
      </c>
      <c r="LM17" s="1"/>
      <c r="LN17" s="1"/>
      <c r="LO17" s="1"/>
      <c r="LP17" s="1"/>
      <c r="LQ17" s="1"/>
      <c r="LR17" s="1"/>
      <c r="LS17" s="20"/>
      <c r="LT17" s="20"/>
      <c r="LU17" s="20">
        <v>0.17</v>
      </c>
      <c r="LV17" s="20">
        <v>0.45</v>
      </c>
      <c r="LW17" s="1"/>
      <c r="LX17" s="1"/>
      <c r="LY17" s="1"/>
      <c r="LZ17" s="1"/>
      <c r="MA17" s="1"/>
      <c r="MB17" s="32"/>
      <c r="MC17" s="20"/>
      <c r="MD17" s="20"/>
      <c r="ME17" s="22"/>
      <c r="MF17" s="22"/>
      <c r="MG17" s="20"/>
      <c r="MH17" s="20"/>
      <c r="MI17" s="1"/>
      <c r="MJ17" s="1"/>
      <c r="MK17" s="22"/>
      <c r="ML17" s="22"/>
      <c r="MM17" s="22"/>
      <c r="MN17" s="22"/>
      <c r="MO17" s="32"/>
      <c r="MP17" s="22"/>
      <c r="MQ17" s="22"/>
      <c r="MR17" s="22"/>
      <c r="MS17" s="22"/>
      <c r="MT17" s="20"/>
      <c r="MU17" s="20">
        <v>0.5</v>
      </c>
      <c r="MV17" s="1"/>
      <c r="MW17" s="1"/>
      <c r="MX17" s="1"/>
      <c r="MY17" s="1"/>
      <c r="MZ17" s="1"/>
      <c r="NA17" s="22"/>
      <c r="NB17" s="32"/>
      <c r="NC17" s="22"/>
      <c r="ND17" s="32"/>
      <c r="NE17" s="20"/>
      <c r="NF17" s="1"/>
      <c r="NG17" s="1"/>
      <c r="NH17" s="22"/>
      <c r="NI17" s="20"/>
      <c r="NJ17" s="1"/>
      <c r="NK17" s="1">
        <v>1.04</v>
      </c>
      <c r="NL17" s="1">
        <v>0.6</v>
      </c>
      <c r="NM17" s="22"/>
      <c r="NN17" s="32"/>
      <c r="NO17" s="32"/>
      <c r="NP17" s="32"/>
      <c r="NQ17" s="22"/>
      <c r="NR17" s="20">
        <v>1.25</v>
      </c>
      <c r="NS17" s="20">
        <v>1.24</v>
      </c>
      <c r="NT17" s="1"/>
      <c r="NU17" s="1"/>
      <c r="NV17" s="1"/>
      <c r="NW17" s="22"/>
      <c r="NX17" s="32"/>
      <c r="NY17" s="32"/>
      <c r="NZ17" s="32"/>
      <c r="OA17" s="32"/>
      <c r="OB17" s="22"/>
      <c r="OC17" s="22"/>
      <c r="OD17" s="22"/>
      <c r="OE17" s="22"/>
      <c r="OF17" s="21"/>
      <c r="OG17" s="1"/>
      <c r="OH17" s="1"/>
      <c r="OI17" s="1"/>
      <c r="OJ17" s="1"/>
      <c r="OK17" s="1"/>
      <c r="OL17" s="1"/>
      <c r="OM17" s="1"/>
      <c r="ON17" s="1"/>
      <c r="OO17" s="1"/>
      <c r="OP17" s="1"/>
      <c r="OQ17" s="1"/>
      <c r="OR17" s="1"/>
      <c r="OS17" s="1"/>
      <c r="OT17" s="32"/>
      <c r="OU17" s="22"/>
      <c r="OV17" s="22"/>
      <c r="OW17" s="22"/>
      <c r="OX17" s="32"/>
      <c r="OY17" s="32"/>
      <c r="OZ17" s="20">
        <v>1.24</v>
      </c>
      <c r="PA17" s="21"/>
      <c r="PB17" s="1"/>
      <c r="PC17" s="1"/>
      <c r="PD17" s="1"/>
      <c r="PE17" s="1"/>
      <c r="PF17" s="1"/>
      <c r="PG17" s="1"/>
      <c r="PH17" s="1"/>
      <c r="PI17" s="1"/>
      <c r="PJ17" s="1"/>
      <c r="PK17" s="1"/>
      <c r="PL17" s="1"/>
      <c r="PM17" s="22"/>
      <c r="PN17" s="22"/>
      <c r="PO17" s="22"/>
      <c r="PP17" s="32"/>
      <c r="PQ17" s="32"/>
      <c r="PR17" s="20"/>
      <c r="PS17" s="20"/>
      <c r="PT17" s="1">
        <v>1.32</v>
      </c>
      <c r="PU17" s="20">
        <v>1.28</v>
      </c>
      <c r="PV17" s="20">
        <v>1.27</v>
      </c>
      <c r="PW17" s="20">
        <v>0.43</v>
      </c>
      <c r="PX17" s="1">
        <v>0.85</v>
      </c>
      <c r="PY17" s="1"/>
      <c r="PZ17" s="1"/>
      <c r="QA17" s="1"/>
      <c r="QB17" s="1"/>
      <c r="QC17" s="1"/>
      <c r="QD17" s="22"/>
      <c r="QE17" s="32"/>
      <c r="QF17" s="22"/>
      <c r="QG17" s="22"/>
      <c r="QH17" s="20"/>
      <c r="QI17" s="1">
        <v>0.56999999999999995</v>
      </c>
      <c r="QJ17" s="1"/>
      <c r="QK17" s="1"/>
      <c r="QL17" s="1"/>
      <c r="QM17" s="1"/>
      <c r="QN17" s="1"/>
      <c r="QO17" s="1"/>
      <c r="QP17" s="1"/>
      <c r="QQ17" s="22"/>
      <c r="QR17" s="32"/>
      <c r="QS17" s="22"/>
      <c r="QT17" s="20"/>
      <c r="QU17" s="20">
        <v>0.94</v>
      </c>
      <c r="QV17" s="1"/>
      <c r="QW17" s="1"/>
      <c r="QX17" s="1"/>
      <c r="QY17" s="1"/>
      <c r="QZ17" s="1"/>
      <c r="RA17" s="1"/>
      <c r="RB17" s="1"/>
      <c r="RC17" s="32"/>
      <c r="RD17" s="32"/>
      <c r="RE17" s="32"/>
      <c r="RF17" s="20"/>
      <c r="RG17" s="1"/>
      <c r="RH17" s="1"/>
      <c r="RI17" s="1"/>
      <c r="RJ17" s="1"/>
      <c r="RK17" s="1"/>
      <c r="RL17" s="1"/>
      <c r="RM17" s="1"/>
      <c r="RN17" s="1"/>
      <c r="RO17" s="1"/>
      <c r="RP17" s="1">
        <v>0.47</v>
      </c>
      <c r="RQ17" s="1"/>
      <c r="RR17" s="1"/>
      <c r="RS17" s="32"/>
      <c r="RT17" s="20"/>
      <c r="RU17" s="20"/>
      <c r="RV17" s="20">
        <v>1.23</v>
      </c>
      <c r="RW17" s="1"/>
      <c r="RX17" s="1"/>
      <c r="RY17" s="1"/>
      <c r="RZ17" s="1"/>
      <c r="SA17" s="1"/>
      <c r="SB17" s="1"/>
      <c r="SC17" s="1"/>
      <c r="SD17" s="1"/>
      <c r="SE17" s="1"/>
      <c r="SF17" s="1"/>
      <c r="SG17" s="1"/>
      <c r="SH17" s="1"/>
      <c r="SI17" s="32"/>
      <c r="SJ17" s="20"/>
      <c r="SK17" s="20"/>
      <c r="SL17" s="20"/>
      <c r="SM17" s="20"/>
      <c r="SN17" s="1">
        <v>1.1299999999999999</v>
      </c>
      <c r="SO17" s="1">
        <v>0.51</v>
      </c>
      <c r="SP17" s="1"/>
      <c r="SQ17" s="1"/>
      <c r="SR17" s="22"/>
      <c r="SS17" s="20"/>
      <c r="ST17" s="20"/>
      <c r="SU17" s="20"/>
      <c r="SV17" s="20">
        <v>1.59</v>
      </c>
      <c r="SW17" s="1"/>
      <c r="SX17" s="1"/>
      <c r="SY17" s="1"/>
      <c r="SZ17" s="1"/>
      <c r="TA17" s="1"/>
      <c r="TB17" s="20"/>
      <c r="TC17" s="20"/>
      <c r="TD17" s="20"/>
      <c r="TE17" s="20"/>
      <c r="TF17" s="1"/>
      <c r="TG17" s="1"/>
      <c r="TH17" s="1"/>
      <c r="TI17" s="1"/>
      <c r="TJ17" s="1"/>
      <c r="TK17" s="1"/>
      <c r="TL17" s="1"/>
      <c r="TM17" s="1"/>
      <c r="TN17" s="1"/>
      <c r="TO17" s="1"/>
      <c r="TP17" s="1"/>
      <c r="TQ17" s="22"/>
      <c r="TR17" s="32"/>
      <c r="TS17" s="20"/>
      <c r="TT17" s="20">
        <v>0.6</v>
      </c>
      <c r="TU17" s="1"/>
      <c r="TV17" s="1"/>
      <c r="TW17" s="1"/>
      <c r="TX17" s="1"/>
      <c r="TY17" s="1"/>
      <c r="TZ17" s="1"/>
      <c r="UA17" s="1"/>
      <c r="UB17" s="22"/>
      <c r="UC17" s="20"/>
      <c r="UD17" s="20"/>
      <c r="UE17" s="20"/>
      <c r="UF17" s="20"/>
      <c r="UG17" s="20"/>
      <c r="UH17" s="1">
        <v>0.64</v>
      </c>
      <c r="UI17" s="1">
        <v>1.1599999999999999</v>
      </c>
      <c r="UJ17" s="1">
        <v>1.32</v>
      </c>
      <c r="UK17" s="20">
        <v>0.05</v>
      </c>
      <c r="UL17" s="1"/>
      <c r="UM17" s="1"/>
      <c r="UN17" s="1"/>
      <c r="UO17" s="22"/>
      <c r="UP17" s="32"/>
      <c r="UQ17" s="20"/>
      <c r="UR17" s="20"/>
      <c r="US17" s="20"/>
      <c r="UT17" s="20"/>
      <c r="UU17" s="1"/>
      <c r="UV17" s="1">
        <v>0.51</v>
      </c>
      <c r="UW17" s="1"/>
      <c r="UX17" s="1"/>
      <c r="UY17" s="1"/>
      <c r="UZ17" s="22"/>
      <c r="VA17" s="32"/>
      <c r="VB17" s="20"/>
      <c r="VC17" s="20"/>
      <c r="VD17" s="20"/>
      <c r="VE17" s="20"/>
      <c r="VF17" s="1"/>
      <c r="VG17" s="1"/>
      <c r="VH17" s="1"/>
      <c r="VI17" s="1"/>
      <c r="VJ17" s="22"/>
      <c r="VK17" s="22"/>
      <c r="VL17" s="22"/>
      <c r="VM17" s="22"/>
      <c r="VN17" s="22"/>
      <c r="VO17" s="22"/>
      <c r="VP17" s="32"/>
      <c r="VQ17" s="20"/>
      <c r="VR17" s="1"/>
      <c r="VS17" s="1"/>
      <c r="VT17" s="1"/>
      <c r="VU17" s="1"/>
      <c r="VV17" s="22"/>
      <c r="VW17" s="22"/>
      <c r="VX17" s="22"/>
      <c r="VY17" s="22"/>
      <c r="VZ17" s="22"/>
      <c r="WA17" s="22"/>
      <c r="WB17" s="22"/>
      <c r="WC17" s="32"/>
      <c r="WD17" s="20"/>
      <c r="WE17" s="20"/>
      <c r="WF17" s="20">
        <v>0.17</v>
      </c>
      <c r="WG17" s="1"/>
      <c r="WH17" s="1"/>
      <c r="WI17" s="22"/>
      <c r="WJ17" s="32"/>
      <c r="WK17" s="20"/>
      <c r="WL17" s="20"/>
      <c r="WM17" s="1">
        <v>1.44</v>
      </c>
      <c r="WN17" s="1">
        <v>1.17</v>
      </c>
      <c r="WO17" s="20">
        <v>7.0000000000000007E-2</v>
      </c>
      <c r="WP17" s="1"/>
      <c r="WQ17" s="1"/>
      <c r="WR17" s="1"/>
      <c r="WS17" s="1"/>
      <c r="WT17" s="20"/>
      <c r="WU17" s="20"/>
      <c r="WV17" s="20"/>
      <c r="WW17" s="20">
        <v>0.08</v>
      </c>
      <c r="WX17" s="22"/>
      <c r="WY17" s="20"/>
      <c r="WZ17" s="21"/>
      <c r="XA17" s="20"/>
      <c r="XB17" s="20"/>
      <c r="XC17" s="1"/>
      <c r="XD17" s="1"/>
      <c r="XE17" s="1"/>
      <c r="XF17" s="1"/>
      <c r="XG17" s="1"/>
      <c r="XH17" s="1"/>
      <c r="XI17" s="1"/>
      <c r="XJ17" s="1"/>
      <c r="XK17" s="1"/>
      <c r="XL17" s="1"/>
      <c r="XM17" s="22"/>
      <c r="XN17" s="32"/>
      <c r="XO17" s="32"/>
      <c r="XP17" s="20"/>
      <c r="XQ17" s="20">
        <v>0.14000000000000001</v>
      </c>
      <c r="XR17" s="21"/>
      <c r="XS17" s="21"/>
      <c r="XT17" s="1"/>
      <c r="XU17" s="1"/>
      <c r="XV17" s="22"/>
      <c r="XW17" s="20">
        <v>1.5</v>
      </c>
      <c r="XX17" s="20">
        <v>1.27</v>
      </c>
      <c r="XY17" s="20">
        <v>1.68</v>
      </c>
      <c r="XZ17" s="1">
        <v>0.63</v>
      </c>
      <c r="YA17" s="21"/>
      <c r="YB17" s="1"/>
      <c r="YC17" s="32"/>
      <c r="YD17" s="20"/>
      <c r="YE17" s="20"/>
      <c r="YF17" s="20">
        <v>1.7</v>
      </c>
      <c r="YG17" s="20">
        <v>1.48</v>
      </c>
      <c r="YH17" s="1"/>
      <c r="YI17" s="1"/>
      <c r="YJ17" s="1"/>
      <c r="YK17" s="1"/>
      <c r="YL17" s="22"/>
      <c r="YM17" s="22"/>
      <c r="YN17" s="22"/>
      <c r="YO17" s="32"/>
      <c r="YP17" s="1">
        <v>1.18</v>
      </c>
      <c r="YQ17" s="1"/>
      <c r="YR17" s="1"/>
      <c r="YS17" s="1"/>
      <c r="YT17" s="32"/>
      <c r="YU17" s="20"/>
      <c r="YV17" s="1"/>
      <c r="YW17" s="1"/>
      <c r="YX17" s="1"/>
      <c r="YY17" s="1"/>
      <c r="YZ17" s="1"/>
      <c r="ZA17" s="1"/>
      <c r="ZB17" s="1"/>
      <c r="ZC17" s="22"/>
      <c r="ZD17" s="1">
        <v>0.9</v>
      </c>
      <c r="ZE17" s="21"/>
      <c r="ZF17" s="1"/>
      <c r="ZG17" s="1"/>
      <c r="ZH17" s="1"/>
      <c r="ZI17" s="1"/>
      <c r="ZJ17" s="1"/>
      <c r="ZK17" s="1"/>
      <c r="ZL17" s="1"/>
      <c r="ZM17" s="22"/>
      <c r="ZN17" s="22"/>
      <c r="ZO17" s="32"/>
      <c r="ZP17" s="20"/>
      <c r="ZQ17" s="1"/>
      <c r="ZR17" s="1"/>
      <c r="ZS17" s="1"/>
      <c r="ZT17" s="22"/>
      <c r="ZU17" s="32"/>
      <c r="ZV17" s="20"/>
      <c r="ZW17" s="20"/>
      <c r="ZX17" s="20">
        <v>1.84</v>
      </c>
      <c r="ZY17" s="20">
        <v>1.77</v>
      </c>
      <c r="ZZ17" s="1"/>
      <c r="AAA17" s="1"/>
      <c r="AAB17" s="22"/>
      <c r="AAC17" s="32"/>
      <c r="AAD17" s="1">
        <v>1.29</v>
      </c>
      <c r="AAE17" s="1">
        <v>0.47</v>
      </c>
      <c r="AAF17" s="22"/>
      <c r="AAG17" s="32"/>
      <c r="AAH17" s="20"/>
      <c r="AAI17" s="20">
        <v>1.53</v>
      </c>
      <c r="AAJ17" s="21"/>
      <c r="AAK17" s="22"/>
      <c r="AAL17" s="22"/>
      <c r="AAM17" s="22"/>
      <c r="AAN17" s="22"/>
      <c r="AAO17" s="32"/>
      <c r="AAP17" s="32"/>
      <c r="AAQ17" s="22"/>
      <c r="AAR17" s="22"/>
      <c r="AAS17" s="32"/>
      <c r="AAT17" s="32"/>
      <c r="AAU17" s="32"/>
      <c r="AAV17" s="32"/>
      <c r="AAW17" s="20"/>
      <c r="AAX17" s="1">
        <v>1.5</v>
      </c>
      <c r="AAY17" s="20">
        <v>1.59</v>
      </c>
      <c r="AAZ17" s="21"/>
      <c r="ABA17" s="22"/>
      <c r="ABB17" s="22"/>
      <c r="ABC17" s="32"/>
      <c r="ABD17" s="32"/>
      <c r="ABE17" s="32"/>
      <c r="ABF17" s="20"/>
      <c r="ABG17" s="1">
        <v>1.71</v>
      </c>
      <c r="ABH17" s="1">
        <v>1.34</v>
      </c>
      <c r="ABI17" s="21"/>
      <c r="ABJ17" s="1"/>
      <c r="ABK17" s="22"/>
      <c r="ABL17" s="22"/>
      <c r="ABM17" s="32"/>
      <c r="ABN17" s="1">
        <v>1.95</v>
      </c>
      <c r="ABO17" s="20">
        <v>1.74</v>
      </c>
      <c r="ABP17" s="20">
        <v>1.88</v>
      </c>
      <c r="ABQ17" s="1"/>
      <c r="ABR17" s="22"/>
      <c r="ABS17" s="22"/>
      <c r="ABT17" s="32"/>
      <c r="ABU17" s="32"/>
      <c r="ABV17" s="32"/>
      <c r="ABW17" s="32"/>
      <c r="ABX17" s="1">
        <v>1.32</v>
      </c>
      <c r="ABY17" s="21"/>
      <c r="ABZ17" s="32"/>
      <c r="ACA17" s="32"/>
      <c r="ACB17" s="1">
        <v>1.03</v>
      </c>
      <c r="ACC17" s="1">
        <v>1.21</v>
      </c>
      <c r="ACD17" s="20">
        <v>1.61</v>
      </c>
      <c r="ACE17" s="20">
        <v>1.89</v>
      </c>
      <c r="ACF17" s="32"/>
      <c r="ACG17" s="32"/>
      <c r="ACH17" s="20">
        <v>0.4</v>
      </c>
      <c r="ACI17" s="1"/>
      <c r="ACJ17" s="1">
        <v>1.49</v>
      </c>
      <c r="ACK17" s="1">
        <v>1.64</v>
      </c>
      <c r="ACL17" s="21"/>
      <c r="ACM17" s="21"/>
      <c r="ACN17" s="21"/>
      <c r="ACO17" s="1">
        <v>1.59</v>
      </c>
      <c r="ACP17" s="21"/>
      <c r="ACQ17" s="1">
        <v>1.64</v>
      </c>
      <c r="ACR17" s="21"/>
      <c r="ACS17" s="21"/>
      <c r="ACT17" s="1"/>
      <c r="ACU17" s="20"/>
      <c r="ACV17" s="21"/>
      <c r="ACW17" s="1"/>
      <c r="ACX17" s="1"/>
      <c r="ACY17" s="1">
        <v>1.61</v>
      </c>
      <c r="ACZ17" s="1">
        <v>1.48</v>
      </c>
      <c r="ADA17" s="1">
        <v>1.29</v>
      </c>
      <c r="ADB17" s="1">
        <v>1.49</v>
      </c>
      <c r="ADC17" s="20">
        <v>1.39</v>
      </c>
      <c r="ADD17" s="1"/>
      <c r="ADE17" s="1"/>
      <c r="ADF17" s="1">
        <v>0.79</v>
      </c>
      <c r="ADG17" s="1">
        <v>1.21</v>
      </c>
      <c r="ADH17" s="1"/>
      <c r="ADI17" s="1">
        <v>1.47</v>
      </c>
      <c r="ADJ17" s="1"/>
      <c r="ADK17" s="20"/>
      <c r="ADL17" s="20">
        <v>1.48</v>
      </c>
      <c r="ADM17" s="1">
        <v>0.74</v>
      </c>
      <c r="ADN17" s="1">
        <v>0.74</v>
      </c>
      <c r="ADO17" s="21"/>
      <c r="ADP17" s="21"/>
      <c r="ADQ17" s="21"/>
      <c r="ADR17" s="32"/>
      <c r="ADS17" s="32"/>
      <c r="ADT17" s="20">
        <v>1.69</v>
      </c>
      <c r="ADU17" s="21"/>
      <c r="ADV17" s="21"/>
      <c r="ADW17" s="1"/>
      <c r="ADX17" s="32"/>
      <c r="ADY17" s="21"/>
      <c r="ADZ17" s="21"/>
      <c r="AEA17" s="21"/>
      <c r="AEB17" s="21"/>
      <c r="AEC17" s="1"/>
      <c r="AED17" s="1"/>
      <c r="AEE17" s="1">
        <v>1.55</v>
      </c>
      <c r="AEF17" s="20">
        <v>1.55</v>
      </c>
      <c r="AEG17" s="1"/>
      <c r="AEH17" s="1"/>
      <c r="AEI17" s="20"/>
      <c r="AEJ17" s="1">
        <v>1.57</v>
      </c>
      <c r="AEK17" s="1">
        <v>1.67</v>
      </c>
      <c r="AEL17" s="20">
        <v>1.53</v>
      </c>
      <c r="AEM17" s="21"/>
      <c r="AEN17" s="21"/>
      <c r="AEO17" s="21"/>
      <c r="AEP17" s="21"/>
      <c r="AEQ17" s="20">
        <v>1.81</v>
      </c>
      <c r="AER17" s="1">
        <v>1.63</v>
      </c>
      <c r="AES17" s="1">
        <v>1.58</v>
      </c>
      <c r="AET17" s="20">
        <v>2.2000000000000002</v>
      </c>
      <c r="AEU17" s="20">
        <v>1.44</v>
      </c>
      <c r="AEV17" s="1"/>
      <c r="AEW17" s="1"/>
      <c r="AEX17" s="1">
        <v>1.59</v>
      </c>
      <c r="AEY17" s="1">
        <v>1.29</v>
      </c>
      <c r="AEZ17" s="20"/>
      <c r="AFA17" s="20"/>
      <c r="AFB17" s="1">
        <v>1.28</v>
      </c>
      <c r="AFC17" s="1">
        <v>1.59</v>
      </c>
      <c r="AFD17" s="20">
        <v>1.5</v>
      </c>
      <c r="AFE17" s="32"/>
      <c r="AFF17" s="20">
        <v>1.47</v>
      </c>
      <c r="AFG17" s="1">
        <v>1.65</v>
      </c>
      <c r="AFH17" s="1">
        <v>1.56</v>
      </c>
      <c r="AFI17" s="20">
        <v>1.46</v>
      </c>
      <c r="AFJ17" s="1"/>
      <c r="AFK17" s="1">
        <v>1.5</v>
      </c>
      <c r="AFL17" s="1">
        <v>1.33</v>
      </c>
      <c r="AFM17" s="21"/>
      <c r="AFN17" s="21"/>
      <c r="AFO17" s="1"/>
      <c r="AFP17" s="1">
        <v>1.18</v>
      </c>
      <c r="AFQ17" s="1">
        <v>1.51</v>
      </c>
      <c r="AFR17" s="1">
        <v>1.65</v>
      </c>
      <c r="AFS17" s="1">
        <v>1.67</v>
      </c>
      <c r="AFT17" s="1">
        <v>1.2</v>
      </c>
      <c r="AFU17" s="1">
        <v>1.33</v>
      </c>
      <c r="AFV17" s="32"/>
      <c r="AFW17" s="20">
        <v>1.08</v>
      </c>
      <c r="AFX17" s="1">
        <v>1.51</v>
      </c>
      <c r="AFY17" s="1">
        <v>1.58</v>
      </c>
      <c r="AFZ17" s="22">
        <v>1.36</v>
      </c>
      <c r="AGA17" s="32">
        <v>1.67</v>
      </c>
      <c r="AGB17" s="1"/>
      <c r="AGC17" s="1">
        <v>1.1399999999999999</v>
      </c>
      <c r="AGD17" s="1">
        <v>1.62</v>
      </c>
      <c r="AGE17" s="1">
        <v>1.68</v>
      </c>
      <c r="AGF17" s="20">
        <v>1.59</v>
      </c>
      <c r="AGG17" s="20">
        <v>1.7</v>
      </c>
      <c r="AGH17" s="21"/>
      <c r="AGI17" s="1"/>
      <c r="AGJ17" s="22">
        <v>1.49</v>
      </c>
      <c r="AGK17" s="1"/>
      <c r="AGL17" s="1"/>
      <c r="AGM17" s="20">
        <v>1.64</v>
      </c>
      <c r="AGN17" s="22">
        <v>1.67</v>
      </c>
      <c r="AGO17" s="21"/>
      <c r="AGP17" s="32"/>
      <c r="AGQ17" s="1">
        <v>0.96</v>
      </c>
      <c r="AGR17" s="22">
        <v>1.34</v>
      </c>
      <c r="AGS17" s="1">
        <v>1.83</v>
      </c>
      <c r="AGT17" s="20">
        <v>1.68</v>
      </c>
      <c r="AGU17" s="22">
        <v>1.76</v>
      </c>
      <c r="AGV17" s="22">
        <v>1.45</v>
      </c>
      <c r="AGW17" s="1">
        <v>1.72</v>
      </c>
      <c r="AGX17" s="32">
        <v>1.53</v>
      </c>
      <c r="AGY17" s="22">
        <v>1.64</v>
      </c>
      <c r="AGZ17" s="22">
        <v>1.81</v>
      </c>
      <c r="AHA17" s="32"/>
      <c r="AHB17" s="20">
        <v>2.41</v>
      </c>
      <c r="AHC17" s="22">
        <v>1.41</v>
      </c>
      <c r="AHD17" s="22">
        <v>1.74</v>
      </c>
      <c r="AHE17" s="1">
        <v>1.63</v>
      </c>
      <c r="AHF17" s="1">
        <v>1.54</v>
      </c>
      <c r="AHG17" s="20">
        <v>1.66</v>
      </c>
      <c r="AHH17" s="20">
        <v>1.64</v>
      </c>
      <c r="AHI17" s="22">
        <v>1.18</v>
      </c>
      <c r="AHJ17" s="32">
        <v>1.33</v>
      </c>
      <c r="AHK17" s="32">
        <v>1.55</v>
      </c>
      <c r="AHL17" s="1">
        <v>0.74</v>
      </c>
      <c r="AHM17" s="32"/>
      <c r="AHN17" s="32"/>
      <c r="AHO17" s="32"/>
      <c r="AHP17" s="32"/>
      <c r="AHQ17" s="32"/>
      <c r="AHR17" s="20">
        <v>1.85</v>
      </c>
      <c r="AHS17" s="20">
        <v>1.69</v>
      </c>
      <c r="AHT17" s="20">
        <v>2.0099999999999998</v>
      </c>
      <c r="AHU17" s="32">
        <v>1.64</v>
      </c>
      <c r="AHV17" s="1"/>
      <c r="AHW17" s="1">
        <v>1.79</v>
      </c>
      <c r="AHX17" s="1">
        <v>1.63</v>
      </c>
      <c r="AHY17" s="1">
        <v>1.73</v>
      </c>
      <c r="AHZ17" s="1">
        <v>1.39</v>
      </c>
      <c r="AIA17" s="32">
        <v>1.48</v>
      </c>
      <c r="AIB17" s="1">
        <v>1.04</v>
      </c>
      <c r="AIC17" s="1">
        <v>1.73</v>
      </c>
      <c r="AID17" s="32">
        <v>1.19</v>
      </c>
      <c r="AIE17" s="22">
        <v>1.32</v>
      </c>
      <c r="AIF17" s="21"/>
      <c r="AIG17" s="1"/>
      <c r="AIH17" s="1">
        <v>1.65</v>
      </c>
      <c r="AII17" s="1">
        <v>1.44</v>
      </c>
      <c r="AIJ17" s="20">
        <v>1.74</v>
      </c>
      <c r="AIK17" s="20">
        <v>1.76</v>
      </c>
      <c r="AIL17" s="32">
        <v>1.59</v>
      </c>
      <c r="AIM17" s="1">
        <v>1.73</v>
      </c>
      <c r="AIN17" s="1">
        <v>1.76</v>
      </c>
      <c r="AIO17" s="1">
        <v>1.65</v>
      </c>
      <c r="AIP17" s="20">
        <v>1.93</v>
      </c>
      <c r="AIQ17" s="20">
        <v>1.99</v>
      </c>
      <c r="AIR17" s="22">
        <v>1.03</v>
      </c>
      <c r="AIS17" s="1"/>
      <c r="AIT17" s="20">
        <v>1.92</v>
      </c>
      <c r="AIU17" s="20">
        <v>0.21</v>
      </c>
      <c r="AIV17" s="20">
        <v>1.93</v>
      </c>
      <c r="AIW17" s="20">
        <v>1.94</v>
      </c>
      <c r="AIX17" s="22">
        <v>1.35</v>
      </c>
      <c r="AIY17" s="22">
        <v>1.1200000000000001</v>
      </c>
      <c r="AIZ17" s="22">
        <v>1.27</v>
      </c>
      <c r="AJA17" s="1">
        <v>1.55</v>
      </c>
      <c r="AJB17" s="1">
        <v>0.81</v>
      </c>
      <c r="AJC17" s="1">
        <v>1.51</v>
      </c>
      <c r="AJD17" s="1">
        <v>1.81</v>
      </c>
      <c r="AJE17" s="1">
        <v>1.78</v>
      </c>
      <c r="AJF17" s="1">
        <v>0.15</v>
      </c>
      <c r="AJG17" s="1">
        <v>1.38</v>
      </c>
      <c r="AJH17" s="32">
        <v>1.24</v>
      </c>
      <c r="AJI17" s="32">
        <v>1.52</v>
      </c>
      <c r="AJJ17" s="1">
        <v>1.1000000000000001</v>
      </c>
      <c r="AJK17" s="21"/>
      <c r="AJL17" s="32"/>
      <c r="AJM17" s="1">
        <v>1.76</v>
      </c>
      <c r="AJN17" s="1">
        <v>1.74</v>
      </c>
      <c r="AJO17" s="20">
        <v>0.1</v>
      </c>
      <c r="AJP17" s="20">
        <v>1.79</v>
      </c>
      <c r="AJQ17" s="32">
        <v>1.1299999999999999</v>
      </c>
      <c r="AJR17" s="22">
        <v>1.71</v>
      </c>
      <c r="AJS17" s="22">
        <v>1.59</v>
      </c>
      <c r="AJT17" s="20">
        <v>1.89</v>
      </c>
      <c r="AJU17" s="22">
        <v>1.56</v>
      </c>
      <c r="AJV17" s="32">
        <v>1.69</v>
      </c>
      <c r="AJW17" s="1">
        <v>1.1299999999999999</v>
      </c>
      <c r="AJX17" s="1">
        <v>0.88</v>
      </c>
      <c r="AJY17" s="1">
        <v>0.82</v>
      </c>
      <c r="AJZ17" s="1">
        <v>0.15</v>
      </c>
      <c r="AKA17" s="21"/>
      <c r="AKB17" s="20">
        <v>1.65</v>
      </c>
      <c r="AKC17" s="1">
        <v>0.99</v>
      </c>
      <c r="AKD17" s="32"/>
      <c r="AKE17" s="1">
        <v>1.33</v>
      </c>
      <c r="AKF17" s="1">
        <v>1.87</v>
      </c>
      <c r="AKG17" s="20">
        <v>1.9</v>
      </c>
      <c r="AKH17" s="20">
        <v>2.0499999999999998</v>
      </c>
      <c r="AKI17" s="1">
        <v>0.64</v>
      </c>
      <c r="AKJ17" s="1">
        <v>0.85</v>
      </c>
      <c r="AKK17" s="1">
        <v>0.2</v>
      </c>
      <c r="AKL17" s="1"/>
      <c r="AKM17" s="20"/>
      <c r="AKN17" s="20"/>
      <c r="AKO17" s="20">
        <v>1.53</v>
      </c>
      <c r="AKP17" s="22">
        <v>1.76</v>
      </c>
      <c r="AKQ17" s="26">
        <v>1.75</v>
      </c>
      <c r="AKR17" s="26">
        <v>1.69</v>
      </c>
      <c r="AKS17" s="26">
        <v>1.7</v>
      </c>
      <c r="AKT17" s="1">
        <v>0.72</v>
      </c>
      <c r="AKU17" s="1">
        <v>1.66</v>
      </c>
      <c r="AKV17" s="1">
        <v>1.29</v>
      </c>
      <c r="AKW17" s="20">
        <v>1.87</v>
      </c>
      <c r="AKX17" s="22">
        <v>1.65</v>
      </c>
      <c r="AKY17" s="22">
        <v>1.27</v>
      </c>
      <c r="AKZ17" s="22">
        <v>1.28</v>
      </c>
      <c r="ALA17" s="1">
        <v>0.84</v>
      </c>
      <c r="ALB17" s="1">
        <v>1.89</v>
      </c>
      <c r="ALC17" s="20">
        <v>1.63</v>
      </c>
      <c r="ALD17" s="22">
        <v>1.21</v>
      </c>
      <c r="ALE17" s="22">
        <v>1.31</v>
      </c>
      <c r="ALF17" s="22">
        <v>1.57</v>
      </c>
      <c r="ALG17" s="32">
        <v>1.18</v>
      </c>
      <c r="ALH17" s="32"/>
      <c r="ALI17" s="32"/>
      <c r="ALJ17" s="32"/>
      <c r="ALK17" s="20">
        <v>1.91</v>
      </c>
      <c r="ALL17" s="26">
        <v>1.53</v>
      </c>
      <c r="ALM17" s="21"/>
      <c r="ALN17" s="1">
        <v>1.36</v>
      </c>
      <c r="ALO17" s="20">
        <v>1.78</v>
      </c>
      <c r="ALP17" s="22">
        <v>1.55</v>
      </c>
      <c r="ALQ17" s="32">
        <v>1.72</v>
      </c>
      <c r="ALR17" s="26">
        <v>1.68</v>
      </c>
      <c r="ALS17" s="1">
        <v>0.18</v>
      </c>
      <c r="ALT17" s="21"/>
      <c r="ALU17" s="1">
        <v>1.35</v>
      </c>
      <c r="ALV17" s="1">
        <v>1.68</v>
      </c>
      <c r="ALW17" s="1">
        <v>1.76</v>
      </c>
      <c r="ALX17" s="1">
        <v>1.81</v>
      </c>
      <c r="ALY17" s="20">
        <v>1.84</v>
      </c>
      <c r="ALZ17" s="22">
        <v>1.71</v>
      </c>
      <c r="AMA17" s="26">
        <v>1.54</v>
      </c>
      <c r="AMB17" s="1">
        <v>0.72</v>
      </c>
      <c r="AMC17" s="1">
        <v>1.93</v>
      </c>
      <c r="AMD17" s="1">
        <v>1.72</v>
      </c>
      <c r="AME17" s="22">
        <v>1.48</v>
      </c>
      <c r="AMF17" s="32">
        <v>1.63</v>
      </c>
      <c r="AMG17" s="32">
        <v>1.64</v>
      </c>
      <c r="AMH17" s="1"/>
      <c r="AMI17" s="1"/>
      <c r="AMJ17" s="1"/>
      <c r="AMK17" s="32"/>
      <c r="AML17" s="1">
        <v>1.21</v>
      </c>
      <c r="AMM17" s="1">
        <v>1.82</v>
      </c>
      <c r="AMN17" s="1">
        <v>1.94</v>
      </c>
      <c r="AMO17" s="1">
        <v>1.82</v>
      </c>
      <c r="AMP17" s="20">
        <v>1.95</v>
      </c>
      <c r="AMQ17" s="32">
        <v>1.46</v>
      </c>
      <c r="AMR17" s="32">
        <v>1.66</v>
      </c>
      <c r="AMS17" s="26">
        <v>1.77</v>
      </c>
      <c r="AMT17" s="22"/>
      <c r="AMU17" s="1">
        <v>1.89</v>
      </c>
      <c r="AMV17" s="1">
        <v>1.71</v>
      </c>
      <c r="AMW17" s="20">
        <v>1.59</v>
      </c>
      <c r="AMX17" s="22">
        <v>1.33</v>
      </c>
      <c r="AMY17" s="32">
        <v>1.52</v>
      </c>
      <c r="AMZ17" s="32">
        <v>1.86</v>
      </c>
      <c r="ANA17" s="26">
        <v>1.73</v>
      </c>
      <c r="ANB17" s="1">
        <v>1.64</v>
      </c>
      <c r="ANC17" s="20">
        <v>2.1</v>
      </c>
      <c r="AND17" s="32">
        <v>2.14</v>
      </c>
      <c r="ANE17" s="1">
        <v>1.74</v>
      </c>
      <c r="ANF17" s="22">
        <v>1.1599999999999999</v>
      </c>
      <c r="ANG17" s="32">
        <v>1.7</v>
      </c>
      <c r="ANH17" s="32">
        <v>1.43</v>
      </c>
      <c r="ANI17" s="21"/>
      <c r="ANJ17" s="1"/>
      <c r="ANK17" s="22"/>
      <c r="ANL17" s="1">
        <v>1.75</v>
      </c>
      <c r="ANM17" s="20">
        <v>1.79</v>
      </c>
      <c r="ANN17" s="1"/>
      <c r="ANO17" s="22">
        <v>1.74</v>
      </c>
      <c r="ANP17" s="26">
        <v>1.48</v>
      </c>
      <c r="ANQ17" s="32"/>
      <c r="ANR17" s="22"/>
      <c r="ANS17" s="1">
        <v>1.63</v>
      </c>
      <c r="ANT17" s="1">
        <v>1.76</v>
      </c>
      <c r="ANU17" s="20">
        <v>1.96</v>
      </c>
      <c r="ANV17" s="20">
        <v>2.0099999999999998</v>
      </c>
      <c r="ANW17" s="22">
        <v>1.21</v>
      </c>
      <c r="ANX17" s="22">
        <v>1.83</v>
      </c>
      <c r="ANY17" s="32">
        <v>1.67</v>
      </c>
      <c r="ANZ17" s="32">
        <v>1.67</v>
      </c>
      <c r="AOA17" s="22">
        <v>1.58</v>
      </c>
      <c r="AOB17" s="22">
        <v>1.58</v>
      </c>
      <c r="AOC17" s="22">
        <v>1.65</v>
      </c>
      <c r="AOD17" s="1">
        <v>0.63</v>
      </c>
      <c r="AOE17" s="1">
        <v>0.16</v>
      </c>
      <c r="AOF17" s="1">
        <v>2.11</v>
      </c>
      <c r="AOG17" s="20">
        <v>1.98</v>
      </c>
      <c r="AOH17" s="20">
        <v>1.94</v>
      </c>
      <c r="AOI17" s="20">
        <v>2.09</v>
      </c>
      <c r="AOJ17" s="22">
        <v>1.38</v>
      </c>
      <c r="AOK17" s="32">
        <v>1.63</v>
      </c>
      <c r="AOL17" s="22">
        <v>1.55</v>
      </c>
      <c r="AOM17" s="1">
        <v>0.8</v>
      </c>
      <c r="AON17" s="1">
        <v>0.8</v>
      </c>
      <c r="AOO17" s="1"/>
      <c r="AOP17" s="1">
        <v>1.72</v>
      </c>
      <c r="AOQ17" s="1">
        <v>1.68</v>
      </c>
      <c r="AOR17" s="1">
        <v>2</v>
      </c>
      <c r="AOS17" s="32">
        <v>1.23</v>
      </c>
      <c r="AOT17" s="22">
        <v>1.21</v>
      </c>
      <c r="AOU17" s="22">
        <v>1.65</v>
      </c>
      <c r="AOV17" s="32">
        <v>1.68</v>
      </c>
      <c r="AOW17" s="1">
        <v>1.36</v>
      </c>
      <c r="AOX17" s="1">
        <v>0.5</v>
      </c>
      <c r="AOY17" s="1">
        <v>1.64</v>
      </c>
      <c r="AOZ17" s="1">
        <v>0.25</v>
      </c>
      <c r="APA17" s="1">
        <v>0.14000000000000001</v>
      </c>
      <c r="APB17" s="1">
        <v>2</v>
      </c>
      <c r="APC17" s="20">
        <v>1.85</v>
      </c>
      <c r="APD17" s="20">
        <v>1.59</v>
      </c>
      <c r="APE17" s="1"/>
      <c r="APF17" s="32">
        <v>1.5</v>
      </c>
      <c r="APG17" s="32">
        <v>1.63</v>
      </c>
      <c r="APH17" s="26">
        <v>1.5</v>
      </c>
      <c r="API17" s="1">
        <v>1.86</v>
      </c>
      <c r="APJ17" s="20">
        <v>1.86</v>
      </c>
      <c r="APK17" s="20">
        <v>2.09</v>
      </c>
      <c r="APL17" s="32">
        <v>1.52</v>
      </c>
      <c r="APM17" s="22">
        <v>1.23</v>
      </c>
      <c r="APN17" s="26">
        <v>1.55</v>
      </c>
      <c r="APO17" s="1">
        <v>0.85</v>
      </c>
      <c r="APP17" s="1">
        <v>0.87</v>
      </c>
      <c r="APQ17" s="1">
        <v>0.19</v>
      </c>
      <c r="APR17" s="1"/>
      <c r="APS17" s="1">
        <v>2.0099999999999998</v>
      </c>
      <c r="APT17" s="20">
        <v>1.89</v>
      </c>
      <c r="APU17" s="32">
        <v>1.2</v>
      </c>
      <c r="APV17" s="32">
        <v>1.91</v>
      </c>
      <c r="APW17" s="32">
        <v>1.82</v>
      </c>
      <c r="APX17" s="22">
        <v>1.37</v>
      </c>
      <c r="APY17" s="32">
        <v>1.71</v>
      </c>
      <c r="APZ17" s="26">
        <v>1.61</v>
      </c>
      <c r="AQA17" s="32">
        <v>1.7</v>
      </c>
      <c r="AQB17" s="1">
        <v>0.23</v>
      </c>
      <c r="AQC17" s="1">
        <v>0.88</v>
      </c>
      <c r="AQD17" s="1">
        <v>1.67</v>
      </c>
      <c r="AQE17" s="20">
        <v>2.82</v>
      </c>
      <c r="AQF17" s="22">
        <v>1.33</v>
      </c>
      <c r="AQG17" s="22">
        <v>1.42</v>
      </c>
      <c r="AQH17" s="26">
        <v>1.54</v>
      </c>
      <c r="AQI17" s="21"/>
      <c r="AQJ17" s="1">
        <v>0.99</v>
      </c>
      <c r="AQK17" s="22"/>
      <c r="AQL17" s="32">
        <v>1.56</v>
      </c>
      <c r="AQM17" s="32">
        <v>1.86</v>
      </c>
      <c r="AQN17" s="1">
        <v>1.31</v>
      </c>
      <c r="AQO17" s="1">
        <v>0.1</v>
      </c>
      <c r="AQP17" s="1">
        <v>0.21</v>
      </c>
      <c r="AQQ17" s="21"/>
      <c r="AQR17" s="1"/>
      <c r="AQS17" s="1">
        <v>2.0499999999999998</v>
      </c>
      <c r="AQT17" s="1">
        <v>1.76</v>
      </c>
      <c r="AQU17" s="20">
        <v>1.19</v>
      </c>
      <c r="AQV17" s="22">
        <v>1.83</v>
      </c>
      <c r="AQW17" s="22">
        <v>1.25</v>
      </c>
      <c r="AQX17" s="1">
        <v>0.94</v>
      </c>
      <c r="AQY17" s="21"/>
      <c r="AQZ17" s="21"/>
      <c r="ARA17" s="1">
        <v>0.91</v>
      </c>
      <c r="ARB17" s="20">
        <v>1.8</v>
      </c>
      <c r="ARC17" s="1"/>
      <c r="ARD17" s="22">
        <v>1.44</v>
      </c>
      <c r="ARE17" s="22">
        <v>1.76</v>
      </c>
      <c r="ARF17" s="26">
        <v>1.76</v>
      </c>
      <c r="ARG17" s="1">
        <v>0.59</v>
      </c>
      <c r="ARH17" s="21"/>
      <c r="ARI17" s="21"/>
      <c r="ARJ17" s="1"/>
      <c r="ARK17" s="20">
        <v>1.97</v>
      </c>
      <c r="ARL17" s="32">
        <v>1.84</v>
      </c>
      <c r="ARM17" s="32">
        <v>1.78</v>
      </c>
      <c r="ARN17" s="1">
        <v>0.75</v>
      </c>
      <c r="ARO17" s="1">
        <v>0.75</v>
      </c>
      <c r="ARP17" s="22">
        <v>1.65</v>
      </c>
      <c r="ARQ17" s="26">
        <v>1.68</v>
      </c>
      <c r="ARR17" s="1">
        <v>1.72</v>
      </c>
      <c r="ARS17" s="1">
        <v>1.72</v>
      </c>
      <c r="ART17" s="1">
        <v>0.18</v>
      </c>
      <c r="ARU17" s="21"/>
      <c r="ARV17" s="20">
        <v>2.33</v>
      </c>
      <c r="ARW17" s="20">
        <v>1.8</v>
      </c>
      <c r="ARX17" s="20">
        <v>2.0299999999999998</v>
      </c>
      <c r="ARY17" s="32">
        <v>1.6</v>
      </c>
      <c r="ARZ17" s="32">
        <v>1.55</v>
      </c>
      <c r="ASA17" s="1">
        <v>1.2</v>
      </c>
      <c r="ASB17" s="1">
        <v>1.05</v>
      </c>
      <c r="ASC17" s="1">
        <v>0.88</v>
      </c>
      <c r="ASD17" s="1">
        <v>1.48</v>
      </c>
      <c r="ASE17" s="1">
        <v>1.21</v>
      </c>
      <c r="ASF17" s="1">
        <v>0.26</v>
      </c>
      <c r="ASG17" s="21"/>
      <c r="ASH17" s="1">
        <v>2.13</v>
      </c>
      <c r="ASI17" s="1">
        <v>1.98</v>
      </c>
      <c r="ASJ17" s="20">
        <v>2.06</v>
      </c>
      <c r="ASK17" s="20">
        <v>2.0299999999999998</v>
      </c>
      <c r="ASL17" s="20">
        <v>2.23</v>
      </c>
      <c r="ASM17" s="22">
        <v>1.79</v>
      </c>
      <c r="ASN17" s="22">
        <v>1.35</v>
      </c>
      <c r="ASO17" s="22">
        <v>1.62</v>
      </c>
      <c r="ASP17" s="22">
        <v>1.58</v>
      </c>
      <c r="ASQ17" s="22">
        <v>1.58</v>
      </c>
      <c r="ASR17" s="1">
        <v>2.35</v>
      </c>
      <c r="ASS17" s="22">
        <v>1.59</v>
      </c>
      <c r="AST17" s="32">
        <v>1.53</v>
      </c>
      <c r="ASU17" s="22">
        <v>1.49</v>
      </c>
      <c r="ASV17" s="22">
        <v>1.28</v>
      </c>
      <c r="ASW17" s="32">
        <v>1.8</v>
      </c>
      <c r="ASX17" s="32">
        <v>1.8</v>
      </c>
      <c r="ASY17" s="1"/>
      <c r="ASZ17" s="1">
        <v>1.6</v>
      </c>
      <c r="ATA17" s="20">
        <v>2.06</v>
      </c>
      <c r="ATB17" s="22">
        <v>1.54</v>
      </c>
      <c r="ATC17" s="1">
        <v>0.92</v>
      </c>
      <c r="ATD17" s="1">
        <v>0.8</v>
      </c>
      <c r="ATE17" s="1">
        <v>0.79</v>
      </c>
      <c r="ATF17" s="1">
        <v>0.22</v>
      </c>
      <c r="ATG17" s="21"/>
      <c r="ATH17" s="20">
        <v>1.84</v>
      </c>
      <c r="ATI17" s="22">
        <v>1.68</v>
      </c>
      <c r="ATJ17" s="32">
        <v>2.2000000000000002</v>
      </c>
      <c r="ATK17" s="22"/>
      <c r="ATL17" s="22"/>
      <c r="ATM17" s="22">
        <v>1.35</v>
      </c>
      <c r="ATN17" s="22">
        <v>1.41</v>
      </c>
      <c r="ATO17" s="22">
        <v>1.71</v>
      </c>
      <c r="ATP17" s="22"/>
      <c r="ATQ17" s="1">
        <v>1.75</v>
      </c>
      <c r="ATR17" s="1">
        <v>1.84</v>
      </c>
      <c r="ATS17" s="20">
        <v>1.57</v>
      </c>
      <c r="ATT17" s="20">
        <v>1.57</v>
      </c>
      <c r="ATU17" s="32">
        <v>1.67</v>
      </c>
      <c r="ATV17" s="26">
        <v>1.93</v>
      </c>
      <c r="ATW17" s="32">
        <v>1.7</v>
      </c>
      <c r="ATX17" s="22">
        <v>1.57</v>
      </c>
      <c r="ATY17" s="1">
        <v>0.46</v>
      </c>
      <c r="ATZ17" s="1">
        <v>1.81</v>
      </c>
      <c r="AUA17" s="20">
        <v>2.2200000000000002</v>
      </c>
      <c r="AUB17" s="20">
        <v>1.9</v>
      </c>
      <c r="AUC17" s="20">
        <v>2</v>
      </c>
      <c r="AUD17" s="32">
        <v>1.24</v>
      </c>
      <c r="AUE17" s="22">
        <v>1.56</v>
      </c>
      <c r="AUF17" s="32">
        <v>1.52</v>
      </c>
      <c r="AUG17" s="20">
        <v>1.78</v>
      </c>
      <c r="AUH17" s="32">
        <v>1.5</v>
      </c>
      <c r="AUI17" s="32">
        <v>1.5</v>
      </c>
      <c r="AUJ17" s="32">
        <v>1.58</v>
      </c>
      <c r="AUK17" s="1">
        <v>1.05</v>
      </c>
      <c r="AUL17" s="21"/>
      <c r="AUM17" s="1">
        <v>1.78</v>
      </c>
      <c r="AUN17" s="20">
        <v>2.14</v>
      </c>
      <c r="AUO17" s="22">
        <v>1.25</v>
      </c>
      <c r="AUP17" s="1">
        <v>0.24</v>
      </c>
      <c r="AUQ17" s="1">
        <v>1.1000000000000001</v>
      </c>
      <c r="AUR17" s="20">
        <v>2.35</v>
      </c>
      <c r="AUS17" s="20">
        <v>2.06</v>
      </c>
      <c r="AUT17" s="22">
        <v>1.17</v>
      </c>
      <c r="AUU17" s="32">
        <v>1.6</v>
      </c>
      <c r="AUV17" s="22">
        <v>1.69</v>
      </c>
      <c r="AUW17" s="22"/>
      <c r="AUX17" s="32">
        <v>2.2000000000000002</v>
      </c>
      <c r="AUY17" s="32">
        <v>1.7</v>
      </c>
      <c r="AUZ17" s="22">
        <v>1.85</v>
      </c>
      <c r="AVA17" s="1">
        <v>2.08</v>
      </c>
      <c r="AVB17" s="1">
        <v>0.33</v>
      </c>
      <c r="AVC17" s="22"/>
      <c r="AVD17" s="20">
        <v>2.34</v>
      </c>
      <c r="AVE17" s="22">
        <v>1.45</v>
      </c>
      <c r="AVF17" s="32">
        <v>1.77</v>
      </c>
      <c r="AVG17" s="1">
        <v>0.2</v>
      </c>
      <c r="AVH17" s="21"/>
      <c r="AVI17" s="1">
        <v>2.6</v>
      </c>
      <c r="AVJ17" s="20">
        <v>0.21</v>
      </c>
      <c r="AVK17" s="32">
        <v>1.58</v>
      </c>
      <c r="AVL17" s="22">
        <v>1.68</v>
      </c>
      <c r="AVM17" s="1">
        <v>1.82</v>
      </c>
      <c r="AVN17" s="20">
        <v>1.79</v>
      </c>
      <c r="AVO17" s="32">
        <v>1.7</v>
      </c>
      <c r="AVP17" s="32">
        <v>1.77</v>
      </c>
      <c r="AVQ17" s="1">
        <v>1</v>
      </c>
      <c r="AVR17" s="1">
        <v>0.21</v>
      </c>
      <c r="AVS17" s="1">
        <v>0.18</v>
      </c>
      <c r="AVT17" s="1">
        <v>0.17</v>
      </c>
      <c r="AVU17" s="22">
        <v>1.84</v>
      </c>
      <c r="AVV17" s="32">
        <v>1.82</v>
      </c>
      <c r="AVW17" s="32">
        <v>1.8</v>
      </c>
      <c r="AVX17" s="22">
        <v>1.59</v>
      </c>
      <c r="AVY17" s="22">
        <v>1.59</v>
      </c>
      <c r="AVZ17" s="32">
        <v>2.0299999999999998</v>
      </c>
      <c r="AWA17" s="1">
        <v>0.12</v>
      </c>
      <c r="AWB17" s="32">
        <v>1.67</v>
      </c>
      <c r="AWC17" s="22">
        <v>1.72</v>
      </c>
      <c r="AWD17" s="22">
        <v>1.72</v>
      </c>
      <c r="AWE17" s="22">
        <v>1.71</v>
      </c>
      <c r="AWF17" s="1">
        <v>0.19</v>
      </c>
      <c r="AWG17" s="1">
        <v>0.13</v>
      </c>
      <c r="AWH17" s="20">
        <v>2.27</v>
      </c>
      <c r="AWI17" s="32">
        <v>1.53</v>
      </c>
      <c r="AWJ17" s="32">
        <v>1.5</v>
      </c>
      <c r="AWK17" s="22">
        <v>2.1800000000000002</v>
      </c>
      <c r="AWL17" s="32">
        <v>1.7</v>
      </c>
      <c r="AWM17" s="26">
        <v>1.67</v>
      </c>
      <c r="AWN17" s="22">
        <v>1.91</v>
      </c>
      <c r="AWO17" s="22">
        <v>1.91</v>
      </c>
      <c r="AWP17" s="22">
        <v>1.96</v>
      </c>
      <c r="AWQ17" s="22">
        <v>1.69</v>
      </c>
      <c r="AWR17" s="32">
        <v>1.8</v>
      </c>
      <c r="AWS17" s="1">
        <v>1.05</v>
      </c>
      <c r="AWT17" s="1">
        <v>1.05</v>
      </c>
      <c r="AWU17" s="20">
        <v>1.9</v>
      </c>
      <c r="AWV17" s="20">
        <v>1.99</v>
      </c>
      <c r="AWW17" s="26">
        <v>1.82</v>
      </c>
      <c r="AWX17" s="1">
        <v>1.1200000000000001</v>
      </c>
      <c r="AWY17" s="1">
        <v>1.0900000000000001</v>
      </c>
      <c r="AWZ17" s="1">
        <v>1.78</v>
      </c>
      <c r="AXA17" s="1">
        <v>1.64</v>
      </c>
      <c r="AXB17" s="20">
        <v>1.99</v>
      </c>
      <c r="AXC17" s="32">
        <v>1.8</v>
      </c>
      <c r="AXD17" s="32">
        <v>1.79</v>
      </c>
      <c r="AXE17" s="1">
        <v>0.99</v>
      </c>
      <c r="AXF17" s="22"/>
      <c r="AXG17" s="1">
        <v>2.04</v>
      </c>
      <c r="AXH17" s="32">
        <v>1.62</v>
      </c>
      <c r="AXI17" s="22">
        <v>1.96</v>
      </c>
      <c r="AXJ17" s="22">
        <v>1.51</v>
      </c>
      <c r="AXK17" s="1">
        <v>1.79</v>
      </c>
      <c r="AXL17" s="1">
        <v>1.51</v>
      </c>
      <c r="AXM17" s="22">
        <v>1.96</v>
      </c>
      <c r="AXN17" s="32">
        <v>1.61</v>
      </c>
      <c r="AXO17" s="22">
        <v>1.89</v>
      </c>
      <c r="AXP17" s="22">
        <v>1.88</v>
      </c>
      <c r="AXQ17" s="22">
        <v>1.89</v>
      </c>
      <c r="AXR17" s="22">
        <v>1.88</v>
      </c>
      <c r="AXS17" s="1">
        <v>1.07</v>
      </c>
      <c r="AXT17" s="1">
        <v>0.83</v>
      </c>
      <c r="AXU17" s="1"/>
      <c r="AXV17" s="20">
        <v>2.06</v>
      </c>
      <c r="AXW17" s="1"/>
      <c r="AXX17" s="22">
        <v>2.34</v>
      </c>
      <c r="AXY17" s="22">
        <v>1.54</v>
      </c>
      <c r="AXZ17" s="22">
        <v>1.93</v>
      </c>
      <c r="AYA17" s="1">
        <v>0.88</v>
      </c>
      <c r="AYB17" s="1">
        <v>0.99</v>
      </c>
      <c r="AYC17" s="1">
        <v>0.55000000000000004</v>
      </c>
      <c r="AYD17" s="1">
        <v>1.54</v>
      </c>
      <c r="AYE17" s="22">
        <v>1.48</v>
      </c>
      <c r="AYF17" s="32">
        <v>1.74</v>
      </c>
      <c r="AYG17" s="26">
        <v>1.95</v>
      </c>
      <c r="AYH17" s="22">
        <v>1.81</v>
      </c>
      <c r="AYI17" s="32">
        <v>1.8</v>
      </c>
      <c r="AYJ17" s="22">
        <v>1.82</v>
      </c>
      <c r="AYK17" s="32">
        <v>1.75</v>
      </c>
      <c r="AYL17" s="32">
        <v>1.88</v>
      </c>
      <c r="AYM17" s="22">
        <v>1.67</v>
      </c>
      <c r="AYN17" s="22">
        <v>1.91</v>
      </c>
      <c r="AYO17" s="22">
        <v>1.73</v>
      </c>
      <c r="AYP17" s="32">
        <v>1.62</v>
      </c>
      <c r="AYQ17" s="1">
        <v>0.82</v>
      </c>
      <c r="AYR17" s="1">
        <v>1.02</v>
      </c>
      <c r="AYS17" s="1"/>
      <c r="AYT17" s="22">
        <v>1.52</v>
      </c>
      <c r="AYU17" s="22">
        <v>2.09</v>
      </c>
      <c r="AYV17" s="32">
        <v>1.6</v>
      </c>
      <c r="AYW17" s="22">
        <v>1.67</v>
      </c>
      <c r="AYX17" s="22">
        <v>1.83</v>
      </c>
      <c r="AYY17" s="22">
        <v>1.83</v>
      </c>
      <c r="AYZ17" s="1">
        <v>1.01</v>
      </c>
      <c r="AZA17" s="1">
        <v>0.13</v>
      </c>
      <c r="AZB17" s="1">
        <v>0.17</v>
      </c>
      <c r="AZC17" s="1">
        <v>0.14000000000000001</v>
      </c>
      <c r="AZD17" s="20">
        <v>1.91</v>
      </c>
      <c r="AZE17" s="32">
        <v>1.58</v>
      </c>
      <c r="AZF17" s="22">
        <v>1.92</v>
      </c>
      <c r="AZG17" s="22">
        <v>1.92</v>
      </c>
      <c r="AZH17" s="32">
        <v>2.0699999999999998</v>
      </c>
      <c r="AZI17" s="21"/>
      <c r="AZJ17" s="1">
        <v>2.2999999999999998</v>
      </c>
      <c r="AZK17" s="22">
        <v>1.63</v>
      </c>
      <c r="AZL17" s="26">
        <v>1.61</v>
      </c>
      <c r="AZM17" s="22">
        <v>1.74</v>
      </c>
      <c r="AZN17" s="22">
        <v>1.74</v>
      </c>
      <c r="AZO17" s="1">
        <v>0.26</v>
      </c>
      <c r="AZP17" s="20">
        <v>1.82</v>
      </c>
      <c r="AZQ17" s="1">
        <v>1.08</v>
      </c>
      <c r="AZR17" s="1">
        <v>0.27</v>
      </c>
      <c r="AZS17" s="22">
        <v>1.67</v>
      </c>
      <c r="AZT17" s="32">
        <v>1.78</v>
      </c>
      <c r="AZU17" s="32">
        <v>2</v>
      </c>
      <c r="AZV17" s="1">
        <v>0.94</v>
      </c>
      <c r="AZW17" s="1">
        <v>0.17</v>
      </c>
      <c r="AZX17" s="1">
        <v>1.93</v>
      </c>
      <c r="AZY17" s="1">
        <v>1.83</v>
      </c>
      <c r="AZZ17" s="20">
        <v>2</v>
      </c>
      <c r="BAA17" s="32">
        <v>1.55</v>
      </c>
      <c r="BAB17" s="32">
        <v>1.52</v>
      </c>
      <c r="BAC17" s="22">
        <v>1.83</v>
      </c>
      <c r="BAD17" s="1">
        <v>0.92</v>
      </c>
      <c r="BAE17" s="1">
        <v>1.68</v>
      </c>
      <c r="BAF17" s="22">
        <v>1.98</v>
      </c>
      <c r="BAG17" s="22">
        <v>1.97</v>
      </c>
      <c r="BAH17" s="22">
        <v>1.58</v>
      </c>
      <c r="BAI17" s="32">
        <v>2.1</v>
      </c>
      <c r="BAJ17" s="22">
        <v>1.76</v>
      </c>
      <c r="BAK17" s="22">
        <v>1.76</v>
      </c>
      <c r="BAL17" s="32">
        <v>1.8</v>
      </c>
      <c r="BAM17" s="1">
        <v>1.08</v>
      </c>
      <c r="BAN17" s="21"/>
      <c r="BAO17" s="22">
        <v>1.63</v>
      </c>
      <c r="BAP17" s="22">
        <v>1.66</v>
      </c>
      <c r="BAQ17" s="32">
        <v>1.69</v>
      </c>
      <c r="BAR17" s="32">
        <v>1.82</v>
      </c>
      <c r="BAS17" s="26">
        <v>1.6</v>
      </c>
      <c r="BAT17" s="26">
        <v>1.42</v>
      </c>
      <c r="BAU17" s="22">
        <v>1.76</v>
      </c>
      <c r="BAV17" s="1">
        <v>1.05</v>
      </c>
      <c r="BAW17" s="32">
        <v>1.7</v>
      </c>
      <c r="BAX17" s="1">
        <v>0.35</v>
      </c>
      <c r="BAY17" s="21"/>
      <c r="BAZ17" s="32">
        <v>1.63</v>
      </c>
      <c r="BBA17" s="26">
        <v>1.68</v>
      </c>
      <c r="BBB17" s="22">
        <v>1.79</v>
      </c>
      <c r="BBC17" s="1">
        <v>2.02</v>
      </c>
      <c r="BBD17" s="22">
        <v>1.57</v>
      </c>
      <c r="BBE17" s="32">
        <v>1.68</v>
      </c>
      <c r="BBF17" s="32">
        <v>1.83</v>
      </c>
      <c r="BBG17" s="32">
        <v>1.71</v>
      </c>
      <c r="BBH17" s="32">
        <v>2</v>
      </c>
      <c r="BBI17" s="22">
        <v>1.67</v>
      </c>
      <c r="BBJ17" s="22">
        <v>1.73</v>
      </c>
      <c r="BBK17" s="22">
        <v>2.0499999999999998</v>
      </c>
      <c r="BBL17" s="22">
        <v>1.92</v>
      </c>
      <c r="BBM17" s="22">
        <v>1.92</v>
      </c>
      <c r="BBN17" s="22">
        <v>1.62</v>
      </c>
      <c r="BBO17" s="22">
        <v>1.84</v>
      </c>
      <c r="BBP17" s="32">
        <v>1.4</v>
      </c>
      <c r="BBQ17" s="22">
        <v>1.88</v>
      </c>
      <c r="BBR17" s="22">
        <v>1.95</v>
      </c>
      <c r="BBS17" s="22">
        <v>1.45</v>
      </c>
      <c r="BBT17" s="32">
        <v>1.69</v>
      </c>
      <c r="BBU17" s="22">
        <v>1.69</v>
      </c>
      <c r="BBV17" s="32">
        <v>1.73</v>
      </c>
      <c r="BBW17" s="32">
        <v>1.59</v>
      </c>
      <c r="BBX17" s="26">
        <v>1.81</v>
      </c>
      <c r="BBY17" s="32">
        <v>1.89</v>
      </c>
      <c r="BBZ17" s="1">
        <v>1.88</v>
      </c>
      <c r="BCA17" s="21"/>
      <c r="BCB17" s="26">
        <v>1.72</v>
      </c>
      <c r="BCC17" s="22">
        <v>1.94</v>
      </c>
      <c r="BCD17" s="22">
        <v>1.94</v>
      </c>
      <c r="BCE17" s="22">
        <v>1.86</v>
      </c>
      <c r="BCF17" s="22">
        <v>2.25</v>
      </c>
      <c r="BCG17" s="32">
        <v>1.68</v>
      </c>
      <c r="BCH17" s="21"/>
      <c r="BCI17" s="20">
        <v>2.0699999999999998</v>
      </c>
      <c r="BCJ17" s="32">
        <v>1.78</v>
      </c>
      <c r="BCK17" s="20">
        <v>0.1</v>
      </c>
      <c r="BCL17" s="32">
        <v>1.69</v>
      </c>
      <c r="BCM17" s="22">
        <v>1.56</v>
      </c>
      <c r="BCN17" s="32">
        <v>1.54</v>
      </c>
      <c r="BCO17" s="32">
        <v>2.0499999999999998</v>
      </c>
      <c r="BCP17" s="21"/>
      <c r="BCQ17" s="20">
        <v>7.0000000000000007E-2</v>
      </c>
      <c r="BCR17" s="22">
        <v>1.69</v>
      </c>
      <c r="BCS17" s="22">
        <v>1.61</v>
      </c>
      <c r="BCT17" s="22">
        <v>2.27</v>
      </c>
      <c r="BCU17" s="22">
        <v>1.77</v>
      </c>
      <c r="BCV17" s="22">
        <v>1.35</v>
      </c>
      <c r="BCW17" s="26">
        <v>1.7</v>
      </c>
      <c r="BCX17" s="1">
        <v>1.0900000000000001</v>
      </c>
      <c r="BCY17" s="32">
        <v>1.69</v>
      </c>
      <c r="BCZ17" s="32">
        <v>1.67</v>
      </c>
      <c r="BDA17" s="22">
        <v>2.11</v>
      </c>
      <c r="BDB17" s="22">
        <v>2.11</v>
      </c>
      <c r="BDC17" s="20">
        <v>1.1299999999999999</v>
      </c>
      <c r="BDD17" s="21">
        <v>2.25</v>
      </c>
      <c r="BDE17" s="20">
        <v>1.22</v>
      </c>
      <c r="BDF17" s="20">
        <v>1.19</v>
      </c>
      <c r="BDG17" s="21">
        <v>2.1800000000000002</v>
      </c>
      <c r="BDH17" s="22"/>
      <c r="BDI17" s="22"/>
      <c r="BDJ17" s="20">
        <v>2.38</v>
      </c>
      <c r="BDK17" s="22"/>
      <c r="BDL17" s="22"/>
      <c r="BDM17" s="32">
        <v>1.99</v>
      </c>
      <c r="BDN17" s="22"/>
      <c r="BDO17" s="22">
        <v>2.06</v>
      </c>
      <c r="BDP17" s="22">
        <v>2.25</v>
      </c>
      <c r="BDQ17" s="22">
        <v>2.25</v>
      </c>
      <c r="BDR17" s="22">
        <v>2.09</v>
      </c>
      <c r="BDS17" s="22">
        <v>1.72</v>
      </c>
      <c r="BDT17" s="32">
        <v>1.75</v>
      </c>
      <c r="BDU17" s="22">
        <v>1.88</v>
      </c>
      <c r="BDV17" s="22">
        <v>1.88</v>
      </c>
      <c r="BDW17" s="1">
        <v>0.28999999999999998</v>
      </c>
      <c r="BDX17" s="20">
        <v>3.03</v>
      </c>
      <c r="BDY17" s="32">
        <v>2.2799999999999998</v>
      </c>
      <c r="BDZ17" s="32">
        <v>2.0699999999999998</v>
      </c>
      <c r="BEA17" s="32">
        <v>2</v>
      </c>
      <c r="BEB17" s="32">
        <v>2</v>
      </c>
      <c r="BEC17" s="22">
        <v>2.0499999999999998</v>
      </c>
      <c r="BED17" s="22">
        <v>2.13</v>
      </c>
      <c r="BEE17" s="32">
        <v>2.2400000000000002</v>
      </c>
      <c r="BEF17" s="22">
        <v>2.1800000000000002</v>
      </c>
      <c r="BEG17" s="22">
        <v>2.36</v>
      </c>
    </row>
    <row r="18" spans="1:1489" x14ac:dyDescent="0.25">
      <c r="A18" s="3" t="s">
        <v>25</v>
      </c>
      <c r="B18" s="20">
        <v>43.49</v>
      </c>
      <c r="C18" s="20">
        <v>43.49</v>
      </c>
      <c r="D18" s="20">
        <v>43.44</v>
      </c>
      <c r="E18" s="1">
        <v>43.311999999999998</v>
      </c>
      <c r="F18" s="1">
        <v>43.289000000000001</v>
      </c>
      <c r="G18" s="21">
        <v>43.42</v>
      </c>
      <c r="H18" s="21">
        <v>43.42</v>
      </c>
      <c r="I18" s="20">
        <v>43.4</v>
      </c>
      <c r="J18" s="26">
        <v>43.353000000000002</v>
      </c>
      <c r="K18" s="20">
        <v>43.4</v>
      </c>
      <c r="L18" s="20">
        <v>43.38</v>
      </c>
      <c r="M18" s="26">
        <v>43.350999999999999</v>
      </c>
      <c r="N18" s="26">
        <v>43.360999999999997</v>
      </c>
      <c r="O18" s="20">
        <v>43.37</v>
      </c>
      <c r="P18" s="22">
        <v>43.405000000000001</v>
      </c>
      <c r="Q18" s="27">
        <v>43.37</v>
      </c>
      <c r="R18" s="26">
        <v>43.363</v>
      </c>
      <c r="S18" s="27">
        <v>43.4</v>
      </c>
      <c r="T18" s="27">
        <v>43.37</v>
      </c>
      <c r="U18" s="27">
        <v>43.39</v>
      </c>
      <c r="V18" s="26">
        <v>43.338000000000001</v>
      </c>
      <c r="W18" s="22">
        <v>43.365000000000002</v>
      </c>
      <c r="X18" s="26">
        <v>43.38</v>
      </c>
      <c r="Y18" s="27">
        <v>43.41</v>
      </c>
      <c r="Z18" s="20">
        <v>43.35</v>
      </c>
      <c r="AA18" s="26">
        <v>43.384</v>
      </c>
      <c r="AB18" s="1">
        <v>43.41</v>
      </c>
      <c r="AC18" s="27">
        <v>43.35</v>
      </c>
      <c r="AD18" s="27">
        <v>43.39</v>
      </c>
      <c r="AE18" s="20">
        <v>43.33</v>
      </c>
      <c r="AF18" s="23">
        <v>43.377000000000002</v>
      </c>
      <c r="AG18" s="26">
        <v>43.393999999999998</v>
      </c>
      <c r="AH18" s="20">
        <v>43.3</v>
      </c>
      <c r="AI18" s="1">
        <v>43.420999999999999</v>
      </c>
      <c r="AJ18" s="21">
        <v>43.38</v>
      </c>
      <c r="AK18" s="27">
        <v>43.35</v>
      </c>
      <c r="AL18" s="23">
        <v>43.348999999999997</v>
      </c>
      <c r="AM18" s="27">
        <v>43.34</v>
      </c>
      <c r="AN18" s="23">
        <v>43.323</v>
      </c>
      <c r="AO18" s="23">
        <v>43.332000000000001</v>
      </c>
      <c r="AP18" s="20">
        <v>43.3</v>
      </c>
      <c r="AQ18" s="22">
        <v>43.325000000000003</v>
      </c>
      <c r="AR18" s="22">
        <v>43.32</v>
      </c>
      <c r="AS18" s="27">
        <v>43.34</v>
      </c>
      <c r="AT18" s="20">
        <v>43.31</v>
      </c>
      <c r="AU18" s="22">
        <v>43.316000000000003</v>
      </c>
      <c r="AV18" s="22">
        <v>43.329000000000001</v>
      </c>
      <c r="AW18" s="20">
        <v>43.29</v>
      </c>
      <c r="AX18" s="20">
        <v>43.31</v>
      </c>
      <c r="AY18" s="1">
        <v>43.38</v>
      </c>
      <c r="AZ18" s="1">
        <v>43.369</v>
      </c>
      <c r="BA18" s="1">
        <v>43.319000000000003</v>
      </c>
      <c r="BB18" s="1">
        <v>43.341999999999999</v>
      </c>
      <c r="BC18" s="1">
        <v>43.308</v>
      </c>
      <c r="BD18" s="1">
        <v>43.317</v>
      </c>
      <c r="BE18" s="27">
        <v>43.37</v>
      </c>
      <c r="BF18" s="27">
        <v>43.38</v>
      </c>
      <c r="BG18" s="23">
        <v>43.328000000000003</v>
      </c>
      <c r="BH18" s="20">
        <v>43.31</v>
      </c>
      <c r="BI18" s="1">
        <v>43.317999999999998</v>
      </c>
      <c r="BJ18" s="27">
        <v>43.38</v>
      </c>
      <c r="BK18" s="27">
        <v>43.34</v>
      </c>
      <c r="BL18" s="27">
        <v>43.38</v>
      </c>
      <c r="BM18" s="23">
        <v>43.329000000000001</v>
      </c>
      <c r="BN18" s="1">
        <v>43.319000000000003</v>
      </c>
      <c r="BO18" s="1">
        <v>43.341000000000001</v>
      </c>
      <c r="BP18" s="1">
        <v>43.359000000000002</v>
      </c>
      <c r="BQ18" s="22">
        <v>43.325000000000003</v>
      </c>
      <c r="BR18" s="26">
        <v>43.354999999999997</v>
      </c>
      <c r="BS18" s="27">
        <v>43.38</v>
      </c>
      <c r="BT18" s="23">
        <v>43.375999999999998</v>
      </c>
      <c r="BU18" s="23">
        <v>43.411999999999999</v>
      </c>
      <c r="BV18" s="1">
        <v>43.323999999999998</v>
      </c>
      <c r="BW18" s="1">
        <v>43.322000000000003</v>
      </c>
      <c r="BX18" s="1">
        <v>43.359000000000002</v>
      </c>
      <c r="BY18" s="1">
        <v>43.363999999999997</v>
      </c>
      <c r="BZ18" s="27">
        <v>43.38</v>
      </c>
      <c r="CA18" s="27">
        <v>43.37</v>
      </c>
      <c r="CB18" s="23">
        <v>43.368000000000002</v>
      </c>
      <c r="CC18" s="23">
        <v>43.363</v>
      </c>
      <c r="CD18" s="23">
        <v>43.424999999999997</v>
      </c>
      <c r="CE18" s="1">
        <v>43.326999999999998</v>
      </c>
      <c r="CF18" s="1">
        <v>43.335999999999999</v>
      </c>
      <c r="CG18" s="1">
        <v>43.322000000000003</v>
      </c>
      <c r="CH18" s="1">
        <v>43.34</v>
      </c>
      <c r="CI18" s="1">
        <v>43.328000000000003</v>
      </c>
      <c r="CJ18" s="1">
        <v>43.33</v>
      </c>
      <c r="CK18" s="1">
        <v>43.329000000000001</v>
      </c>
      <c r="CL18" s="1">
        <v>43.326999999999998</v>
      </c>
      <c r="CM18" s="1">
        <v>43.325000000000003</v>
      </c>
      <c r="CN18" s="1">
        <v>43.322000000000003</v>
      </c>
      <c r="CO18" s="1">
        <v>43.326999999999998</v>
      </c>
      <c r="CP18" s="27">
        <v>43.36</v>
      </c>
      <c r="CQ18" s="23">
        <v>43.406999999999996</v>
      </c>
      <c r="CR18" s="1">
        <v>43.323999999999998</v>
      </c>
      <c r="CS18" s="1">
        <v>43.329000000000001</v>
      </c>
      <c r="CT18" s="1">
        <v>43.326999999999998</v>
      </c>
      <c r="CU18" s="1">
        <v>43.326999999999998</v>
      </c>
      <c r="CV18" s="1">
        <v>43.335000000000001</v>
      </c>
      <c r="CW18" s="1">
        <v>43.32</v>
      </c>
      <c r="CX18" s="1">
        <v>43.311</v>
      </c>
      <c r="CY18" s="1">
        <v>43.317999999999998</v>
      </c>
      <c r="CZ18" s="26">
        <v>43.311999999999998</v>
      </c>
      <c r="DA18" s="1">
        <v>43.387</v>
      </c>
      <c r="DB18" s="1">
        <v>43.344000000000001</v>
      </c>
      <c r="DC18" s="1">
        <v>43.308</v>
      </c>
      <c r="DD18" s="26">
        <v>43.319000000000003</v>
      </c>
      <c r="DE18" s="27">
        <v>43.36</v>
      </c>
      <c r="DF18" s="27">
        <v>43.38</v>
      </c>
      <c r="DG18" s="23">
        <v>43.402000000000001</v>
      </c>
      <c r="DH18" s="20">
        <v>43.33</v>
      </c>
      <c r="DI18" s="1">
        <v>43.323</v>
      </c>
      <c r="DJ18" s="22">
        <v>43.331000000000003</v>
      </c>
      <c r="DK18" s="26">
        <v>43.332999999999998</v>
      </c>
      <c r="DL18" s="27">
        <v>43.35</v>
      </c>
      <c r="DM18" s="27">
        <v>43.35</v>
      </c>
      <c r="DN18" s="1">
        <v>43.31</v>
      </c>
      <c r="DO18" s="1">
        <v>43.314</v>
      </c>
      <c r="DP18" s="1">
        <v>43.311999999999998</v>
      </c>
      <c r="DQ18" s="1">
        <v>43.326999999999998</v>
      </c>
      <c r="DR18" s="1">
        <v>43.311</v>
      </c>
      <c r="DS18" s="1">
        <v>43.298999999999999</v>
      </c>
      <c r="DT18" s="1">
        <v>43.314</v>
      </c>
      <c r="DU18" s="1">
        <v>43.335000000000001</v>
      </c>
      <c r="DV18" s="26">
        <v>43.308999999999997</v>
      </c>
      <c r="DW18" s="26">
        <v>43.322000000000003</v>
      </c>
      <c r="DX18" s="22">
        <v>43.323999999999998</v>
      </c>
      <c r="DY18" s="1">
        <v>43.311</v>
      </c>
      <c r="DZ18" s="1">
        <v>43.32</v>
      </c>
      <c r="EA18" s="1">
        <v>43.317</v>
      </c>
      <c r="EB18" s="1">
        <v>43.32</v>
      </c>
      <c r="EC18" s="26">
        <v>43.319000000000003</v>
      </c>
      <c r="ED18" s="26">
        <v>43.329000000000001</v>
      </c>
      <c r="EE18" s="23">
        <v>43.390999999999998</v>
      </c>
      <c r="EF18" s="23">
        <v>43.402999999999999</v>
      </c>
      <c r="EG18" s="1">
        <v>43.277000000000001</v>
      </c>
      <c r="EH18" s="1">
        <v>43.295999999999999</v>
      </c>
      <c r="EI18" s="1">
        <v>43.317</v>
      </c>
      <c r="EJ18" s="27">
        <v>43.36</v>
      </c>
      <c r="EK18" s="1">
        <v>43.362000000000002</v>
      </c>
      <c r="EL18" s="23">
        <v>43.359000000000002</v>
      </c>
      <c r="EM18" s="23">
        <v>43.408000000000001</v>
      </c>
      <c r="EN18" s="1">
        <v>43.48</v>
      </c>
      <c r="EO18" s="1">
        <v>43.32</v>
      </c>
      <c r="EP18" s="1">
        <v>43.314</v>
      </c>
      <c r="EQ18" s="1">
        <v>43.283999999999999</v>
      </c>
      <c r="ER18" s="1">
        <v>43.279000000000003</v>
      </c>
      <c r="ES18" s="23">
        <v>43.372</v>
      </c>
      <c r="ET18" s="1">
        <v>43.280999999999999</v>
      </c>
      <c r="EU18" s="1">
        <v>43.292999999999999</v>
      </c>
      <c r="EV18" s="1">
        <v>43.284999999999997</v>
      </c>
      <c r="EW18" s="1">
        <v>43.277000000000001</v>
      </c>
      <c r="EX18" s="1">
        <v>43.338000000000001</v>
      </c>
      <c r="EY18" s="1">
        <v>43.344000000000001</v>
      </c>
      <c r="EZ18" s="26">
        <v>43.307000000000002</v>
      </c>
      <c r="FA18" s="27">
        <v>43.35</v>
      </c>
      <c r="FB18" s="20">
        <v>43.33</v>
      </c>
      <c r="FC18" s="20">
        <v>43.32</v>
      </c>
      <c r="FD18" s="1">
        <v>43.287999999999997</v>
      </c>
      <c r="FE18" s="1">
        <v>43.25</v>
      </c>
      <c r="FF18" s="1">
        <v>43.332999999999998</v>
      </c>
      <c r="FG18" s="1">
        <v>43.338999999999999</v>
      </c>
      <c r="FH18" s="1">
        <v>43.33</v>
      </c>
      <c r="FI18" s="1">
        <v>43.311999999999998</v>
      </c>
      <c r="FJ18" s="26">
        <v>43.296999999999997</v>
      </c>
      <c r="FK18" s="20">
        <v>43.29</v>
      </c>
      <c r="FL18" s="1">
        <v>43.317</v>
      </c>
      <c r="FM18" s="26">
        <v>43.31</v>
      </c>
      <c r="FN18" s="23">
        <v>43.396999999999998</v>
      </c>
      <c r="FO18" s="1">
        <v>43.353999999999999</v>
      </c>
      <c r="FP18" s="20">
        <v>43.33</v>
      </c>
      <c r="FQ18" s="20">
        <v>43.32</v>
      </c>
      <c r="FR18" s="1">
        <v>43.38</v>
      </c>
      <c r="FS18" s="20">
        <v>43.28</v>
      </c>
      <c r="FT18" s="20">
        <v>43.34</v>
      </c>
      <c r="FU18" s="1">
        <v>43.38</v>
      </c>
      <c r="FV18" s="1">
        <v>43.338000000000001</v>
      </c>
      <c r="FW18" s="1">
        <v>43.344999999999999</v>
      </c>
      <c r="FX18" s="20">
        <v>43.31</v>
      </c>
      <c r="FY18" s="20">
        <v>43.33</v>
      </c>
      <c r="FZ18" s="20">
        <v>43.34</v>
      </c>
      <c r="GA18" s="1">
        <v>43.454999999999998</v>
      </c>
      <c r="GB18" s="1">
        <v>43.328000000000003</v>
      </c>
      <c r="GC18" s="1">
        <v>43.341999999999999</v>
      </c>
      <c r="GD18" s="1">
        <v>43.326000000000001</v>
      </c>
      <c r="GE18" s="1">
        <v>43.32</v>
      </c>
      <c r="GF18" s="1">
        <v>43.323999999999998</v>
      </c>
      <c r="GG18" s="1">
        <v>43.38</v>
      </c>
      <c r="GH18" s="1">
        <v>43.283000000000001</v>
      </c>
      <c r="GI18" s="1">
        <v>43.283999999999999</v>
      </c>
      <c r="GJ18" s="1">
        <v>43.343000000000004</v>
      </c>
      <c r="GK18" s="1">
        <v>43.326000000000001</v>
      </c>
      <c r="GL18" s="1">
        <v>43.325000000000003</v>
      </c>
      <c r="GM18" s="1">
        <v>43.329000000000001</v>
      </c>
      <c r="GN18" s="1">
        <v>43.317</v>
      </c>
      <c r="GO18" s="1">
        <v>43.338999999999999</v>
      </c>
      <c r="GP18" s="1">
        <v>43.314999999999998</v>
      </c>
      <c r="GQ18" s="1">
        <v>43.341000000000001</v>
      </c>
      <c r="GR18" s="1">
        <v>43.354999999999997</v>
      </c>
      <c r="GS18" s="23">
        <v>43.357999999999997</v>
      </c>
      <c r="GT18" s="23">
        <v>43.411000000000001</v>
      </c>
      <c r="GU18" s="1">
        <v>43.325000000000003</v>
      </c>
      <c r="GV18" s="1">
        <v>43.317999999999998</v>
      </c>
      <c r="GW18" s="1">
        <v>43.35</v>
      </c>
      <c r="GX18" s="23">
        <v>43.427</v>
      </c>
      <c r="GY18" s="23">
        <v>43.411999999999999</v>
      </c>
      <c r="GZ18" s="23">
        <v>43.405999999999999</v>
      </c>
      <c r="HA18" s="23">
        <v>43.387</v>
      </c>
      <c r="HB18" s="20">
        <v>43.31</v>
      </c>
      <c r="HC18" s="23">
        <v>43.423000000000002</v>
      </c>
      <c r="HD18" s="23">
        <v>43.408999999999999</v>
      </c>
      <c r="HE18" s="20">
        <v>43.33</v>
      </c>
      <c r="HF18" s="20">
        <v>43.31</v>
      </c>
      <c r="HG18" s="27">
        <v>43.39</v>
      </c>
      <c r="HH18" s="23">
        <v>43.393999999999998</v>
      </c>
      <c r="HI18" s="1">
        <v>43.292999999999999</v>
      </c>
      <c r="HJ18" s="1">
        <v>43.292999999999999</v>
      </c>
      <c r="HK18" s="1">
        <v>43.293999999999997</v>
      </c>
      <c r="HL18" s="1">
        <v>43.276000000000003</v>
      </c>
      <c r="HM18" s="26">
        <v>43.39</v>
      </c>
      <c r="HN18" s="1">
        <v>43.39</v>
      </c>
      <c r="HO18" s="1">
        <v>43.36</v>
      </c>
      <c r="HP18" s="27">
        <v>43.38</v>
      </c>
      <c r="HQ18" s="23">
        <v>43.353999999999999</v>
      </c>
      <c r="HR18" s="23">
        <v>43.389000000000003</v>
      </c>
      <c r="HS18" s="1">
        <v>43.334000000000003</v>
      </c>
      <c r="HT18" s="1">
        <v>43.289000000000001</v>
      </c>
      <c r="HU18" s="1">
        <v>43.298000000000002</v>
      </c>
      <c r="HV18" s="1">
        <v>43.283000000000001</v>
      </c>
      <c r="HW18" s="1">
        <v>43.280999999999999</v>
      </c>
      <c r="HX18" s="1">
        <v>43.28</v>
      </c>
      <c r="HY18" s="1">
        <v>43.276000000000003</v>
      </c>
      <c r="HZ18" s="1">
        <v>43.343000000000004</v>
      </c>
      <c r="IA18" s="20">
        <v>43.28</v>
      </c>
      <c r="IB18" s="20">
        <v>43.27</v>
      </c>
      <c r="IC18" s="1">
        <v>43.271000000000001</v>
      </c>
      <c r="ID18" s="1">
        <v>43.302</v>
      </c>
      <c r="IE18" s="1">
        <v>43.317999999999998</v>
      </c>
      <c r="IF18" s="1">
        <v>43.317</v>
      </c>
      <c r="IG18" s="1">
        <v>43.305999999999997</v>
      </c>
      <c r="IH18" s="1">
        <v>43.329000000000001</v>
      </c>
      <c r="II18" s="1">
        <v>43.316000000000003</v>
      </c>
      <c r="IJ18" s="27">
        <v>43.41</v>
      </c>
      <c r="IK18" s="27">
        <v>43.39</v>
      </c>
      <c r="IL18" s="23">
        <v>43.331000000000003</v>
      </c>
      <c r="IM18" s="1">
        <v>43.280999999999999</v>
      </c>
      <c r="IN18" s="1">
        <v>43.313000000000002</v>
      </c>
      <c r="IO18" s="1">
        <v>43.316000000000003</v>
      </c>
      <c r="IP18" s="1">
        <v>43.326000000000001</v>
      </c>
      <c r="IQ18" s="1">
        <v>43.325000000000003</v>
      </c>
      <c r="IR18" s="1">
        <v>43.332999999999998</v>
      </c>
      <c r="IS18" s="1">
        <v>43.332999999999998</v>
      </c>
      <c r="IT18" s="1">
        <v>43.305999999999997</v>
      </c>
      <c r="IU18" s="1">
        <v>43.326000000000001</v>
      </c>
      <c r="IV18" s="1">
        <v>43.302999999999997</v>
      </c>
      <c r="IW18" s="1">
        <v>43.308999999999997</v>
      </c>
      <c r="IX18" s="1">
        <v>43.295999999999999</v>
      </c>
      <c r="IY18" s="26">
        <v>43.37</v>
      </c>
      <c r="IZ18" s="23">
        <v>43.412999999999997</v>
      </c>
      <c r="JA18" s="23">
        <v>43.371000000000002</v>
      </c>
      <c r="JB18" s="1">
        <v>43.274999999999999</v>
      </c>
      <c r="JC18" s="1">
        <v>43.284999999999997</v>
      </c>
      <c r="JD18" s="1">
        <v>43.37</v>
      </c>
      <c r="JE18" s="23">
        <v>43.375999999999998</v>
      </c>
      <c r="JF18" s="23">
        <v>43.401000000000003</v>
      </c>
      <c r="JG18" s="1">
        <v>43.295999999999999</v>
      </c>
      <c r="JH18" s="1">
        <v>43.276000000000003</v>
      </c>
      <c r="JI18" s="1">
        <v>43.271999999999998</v>
      </c>
      <c r="JJ18" s="26">
        <v>43.308</v>
      </c>
      <c r="JK18" s="23">
        <v>43.381999999999998</v>
      </c>
      <c r="JL18" s="23">
        <v>43.210999999999999</v>
      </c>
      <c r="JM18" s="1">
        <v>43.273000000000003</v>
      </c>
      <c r="JN18" s="22">
        <v>43.26</v>
      </c>
      <c r="JO18" s="22">
        <v>43.250999999999998</v>
      </c>
      <c r="JP18" s="26">
        <v>43.347000000000001</v>
      </c>
      <c r="JQ18" s="27">
        <v>43.41</v>
      </c>
      <c r="JR18" s="27">
        <v>43.41</v>
      </c>
      <c r="JS18" s="27">
        <v>43.4</v>
      </c>
      <c r="JT18" s="27">
        <v>43.39</v>
      </c>
      <c r="JU18" s="23">
        <v>43.37</v>
      </c>
      <c r="JV18" s="20">
        <v>43.26</v>
      </c>
      <c r="JW18" s="1">
        <v>43.271999999999998</v>
      </c>
      <c r="JX18" s="1">
        <v>43.268000000000001</v>
      </c>
      <c r="JY18" s="1">
        <v>43.27</v>
      </c>
      <c r="JZ18" s="26">
        <v>43.366999999999997</v>
      </c>
      <c r="KA18" s="27">
        <v>43.4</v>
      </c>
      <c r="KB18" s="27">
        <v>43.39</v>
      </c>
      <c r="KC18" s="23">
        <v>43.362000000000002</v>
      </c>
      <c r="KD18" s="23">
        <v>43.372</v>
      </c>
      <c r="KE18" s="1">
        <v>43.280999999999999</v>
      </c>
      <c r="KF18" s="1">
        <v>43.293999999999997</v>
      </c>
      <c r="KG18" s="1">
        <v>43.28</v>
      </c>
      <c r="KH18" s="1">
        <v>43.287999999999997</v>
      </c>
      <c r="KI18" s="1">
        <v>43.268999999999998</v>
      </c>
      <c r="KJ18" s="26">
        <v>43.323999999999998</v>
      </c>
      <c r="KK18" s="27">
        <v>43.36</v>
      </c>
      <c r="KL18" s="27">
        <v>43.37</v>
      </c>
      <c r="KM18" s="23">
        <v>43.325000000000003</v>
      </c>
      <c r="KN18" s="23">
        <v>43.359000000000002</v>
      </c>
      <c r="KO18" s="23">
        <v>43.363</v>
      </c>
      <c r="KP18" s="23">
        <v>43.366999999999997</v>
      </c>
      <c r="KQ18" s="23">
        <v>43.351999999999997</v>
      </c>
      <c r="KR18" s="20">
        <v>43.34</v>
      </c>
      <c r="KS18" s="1">
        <v>43.271999999999998</v>
      </c>
      <c r="KT18" s="1">
        <v>43.289000000000001</v>
      </c>
      <c r="KU18" s="1">
        <v>43.276000000000003</v>
      </c>
      <c r="KV18" s="26">
        <v>43.281999999999996</v>
      </c>
      <c r="KW18" s="1">
        <v>43.36</v>
      </c>
      <c r="KX18" s="27">
        <v>43.36</v>
      </c>
      <c r="KY18" s="27">
        <v>43.4</v>
      </c>
      <c r="KZ18" s="1">
        <v>43.351999999999997</v>
      </c>
      <c r="LA18" s="23">
        <v>43.311999999999998</v>
      </c>
      <c r="LB18" s="23">
        <v>43.372999999999998</v>
      </c>
      <c r="LC18" s="23">
        <v>43.396999999999998</v>
      </c>
      <c r="LD18" s="1">
        <v>43.323999999999998</v>
      </c>
      <c r="LE18" s="20">
        <v>43.3</v>
      </c>
      <c r="LF18" s="20">
        <v>43.39</v>
      </c>
      <c r="LG18" s="1">
        <v>43.283000000000001</v>
      </c>
      <c r="LH18" s="1">
        <v>43.36</v>
      </c>
      <c r="LI18" s="27">
        <v>43.4</v>
      </c>
      <c r="LJ18" s="1">
        <v>43.338000000000001</v>
      </c>
      <c r="LK18" s="23">
        <v>43.374000000000002</v>
      </c>
      <c r="LL18" s="1">
        <v>43.337000000000003</v>
      </c>
      <c r="LM18" s="1">
        <v>43.286000000000001</v>
      </c>
      <c r="LN18" s="1">
        <v>43.268000000000001</v>
      </c>
      <c r="LO18" s="1">
        <v>43.284999999999997</v>
      </c>
      <c r="LP18" s="1">
        <v>43.271999999999998</v>
      </c>
      <c r="LQ18" s="1">
        <v>43.274000000000001</v>
      </c>
      <c r="LR18" s="1">
        <v>43.273000000000003</v>
      </c>
      <c r="LS18" s="1">
        <v>43.408000000000001</v>
      </c>
      <c r="LT18" s="1">
        <v>43.323</v>
      </c>
      <c r="LU18" s="20">
        <v>43.39</v>
      </c>
      <c r="LV18" s="20">
        <v>43.35</v>
      </c>
      <c r="LW18" s="1">
        <v>43.28</v>
      </c>
      <c r="LX18" s="1">
        <v>43.293999999999997</v>
      </c>
      <c r="LY18" s="1">
        <v>43.283999999999999</v>
      </c>
      <c r="LZ18" s="1">
        <v>43.283000000000001</v>
      </c>
      <c r="MA18" s="1">
        <v>43.290999999999997</v>
      </c>
      <c r="MB18" s="26">
        <v>43.304000000000002</v>
      </c>
      <c r="MC18" s="23">
        <v>43.359000000000002</v>
      </c>
      <c r="MD18" s="23">
        <v>43.381999999999998</v>
      </c>
      <c r="ME18" s="22">
        <v>43.241999999999997</v>
      </c>
      <c r="MF18" s="26">
        <v>43.283999999999999</v>
      </c>
      <c r="MG18" s="23">
        <v>43.341999999999999</v>
      </c>
      <c r="MH18" s="23">
        <v>43.381</v>
      </c>
      <c r="MI18" s="1">
        <v>43.27</v>
      </c>
      <c r="MJ18" s="1">
        <v>43.274999999999999</v>
      </c>
      <c r="MK18" s="22">
        <v>43.271000000000001</v>
      </c>
      <c r="ML18" s="22">
        <v>43.256999999999998</v>
      </c>
      <c r="MM18" s="22">
        <v>43.265999999999998</v>
      </c>
      <c r="MN18" s="22">
        <v>43.271000000000001</v>
      </c>
      <c r="MO18" s="26">
        <v>43.273000000000003</v>
      </c>
      <c r="MP18" s="22">
        <v>43.290999999999997</v>
      </c>
      <c r="MQ18" s="27">
        <v>43.4</v>
      </c>
      <c r="MR18" s="27">
        <v>43.4</v>
      </c>
      <c r="MS18" s="27">
        <v>43.39</v>
      </c>
      <c r="MT18" s="23">
        <v>43.402999999999999</v>
      </c>
      <c r="MU18" s="20">
        <v>43.33</v>
      </c>
      <c r="MV18" s="1">
        <v>43.268000000000001</v>
      </c>
      <c r="MW18" s="1">
        <v>43.252000000000002</v>
      </c>
      <c r="MX18" s="1">
        <v>43.280999999999999</v>
      </c>
      <c r="MY18" s="1">
        <v>43.29</v>
      </c>
      <c r="MZ18" s="1">
        <v>43.365000000000002</v>
      </c>
      <c r="NA18" s="22">
        <v>43.241999999999997</v>
      </c>
      <c r="NB18" s="22">
        <v>43.243000000000002</v>
      </c>
      <c r="NC18" s="22">
        <v>43.265999999999998</v>
      </c>
      <c r="ND18" s="26">
        <v>43.283000000000001</v>
      </c>
      <c r="NE18" s="23">
        <v>43.326000000000001</v>
      </c>
      <c r="NF18" s="1">
        <v>43.283999999999999</v>
      </c>
      <c r="NG18" s="1">
        <v>43.280999999999999</v>
      </c>
      <c r="NH18" s="26">
        <v>43.255000000000003</v>
      </c>
      <c r="NI18" s="23">
        <v>43.374000000000002</v>
      </c>
      <c r="NJ18" s="1">
        <v>43.268000000000001</v>
      </c>
      <c r="NK18" s="1">
        <v>43.283999999999999</v>
      </c>
      <c r="NL18" s="1">
        <v>43.289000000000001</v>
      </c>
      <c r="NM18" s="26">
        <v>43.256999999999998</v>
      </c>
      <c r="NN18" s="26">
        <v>43.286999999999999</v>
      </c>
      <c r="NO18" s="27">
        <v>43.4</v>
      </c>
      <c r="NP18" s="27">
        <v>43.35</v>
      </c>
      <c r="NQ18" s="27">
        <v>43.41</v>
      </c>
      <c r="NR18" s="20">
        <v>43.32</v>
      </c>
      <c r="NS18" s="20">
        <v>43.25</v>
      </c>
      <c r="NT18" s="1">
        <v>43.281999999999996</v>
      </c>
      <c r="NU18" s="1">
        <v>43.283000000000001</v>
      </c>
      <c r="NV18" s="1">
        <v>43.274999999999999</v>
      </c>
      <c r="NW18" s="22">
        <v>43.26</v>
      </c>
      <c r="NX18" s="22">
        <v>43.252000000000002</v>
      </c>
      <c r="NY18" s="22">
        <v>43.262</v>
      </c>
      <c r="NZ18" s="22">
        <v>43.274999999999999</v>
      </c>
      <c r="OA18" s="22">
        <v>43.274000000000001</v>
      </c>
      <c r="OB18" s="26">
        <v>43.261000000000003</v>
      </c>
      <c r="OC18" s="26">
        <v>43.271000000000001</v>
      </c>
      <c r="OD18" s="26">
        <v>43.261000000000003</v>
      </c>
      <c r="OE18" s="22">
        <v>43.289000000000001</v>
      </c>
      <c r="OF18" s="21">
        <v>43.35</v>
      </c>
      <c r="OG18" s="1">
        <v>43.271000000000001</v>
      </c>
      <c r="OH18" s="1">
        <v>43.298000000000002</v>
      </c>
      <c r="OI18" s="1">
        <v>43.301000000000002</v>
      </c>
      <c r="OJ18" s="1">
        <v>43.277999999999999</v>
      </c>
      <c r="OK18" s="1">
        <v>43.279000000000003</v>
      </c>
      <c r="OL18" s="1">
        <v>43.277000000000001</v>
      </c>
      <c r="OM18" s="1">
        <v>43.28</v>
      </c>
      <c r="ON18" s="1">
        <v>43.277000000000001</v>
      </c>
      <c r="OO18" s="1">
        <v>43.279000000000003</v>
      </c>
      <c r="OP18" s="1">
        <v>43.281999999999996</v>
      </c>
      <c r="OQ18" s="1">
        <v>43.256</v>
      </c>
      <c r="OR18" s="1">
        <v>43.274000000000001</v>
      </c>
      <c r="OS18" s="1">
        <v>43.27</v>
      </c>
      <c r="OT18" s="22">
        <v>43.243000000000002</v>
      </c>
      <c r="OU18" s="26">
        <v>43.262999999999998</v>
      </c>
      <c r="OV18" s="26">
        <v>43.267000000000003</v>
      </c>
      <c r="OW18" s="22">
        <v>43.264000000000003</v>
      </c>
      <c r="OX18" s="27">
        <v>43.33</v>
      </c>
      <c r="OY18" s="27">
        <v>43.34</v>
      </c>
      <c r="OZ18" s="20">
        <v>43.27</v>
      </c>
      <c r="PA18" s="21">
        <v>43.32</v>
      </c>
      <c r="PB18" s="1">
        <v>43.265000000000001</v>
      </c>
      <c r="PC18" s="1">
        <v>43.267000000000003</v>
      </c>
      <c r="PD18" s="1">
        <v>43.27</v>
      </c>
      <c r="PE18" s="1">
        <v>43.265999999999998</v>
      </c>
      <c r="PF18" s="1">
        <v>43.250999999999998</v>
      </c>
      <c r="PG18" s="1">
        <v>43.293999999999997</v>
      </c>
      <c r="PH18" s="1">
        <v>43.271000000000001</v>
      </c>
      <c r="PI18" s="1">
        <v>43.280999999999999</v>
      </c>
      <c r="PJ18" s="1">
        <v>43.281999999999996</v>
      </c>
      <c r="PK18" s="1">
        <v>43.281999999999996</v>
      </c>
      <c r="PL18" s="1">
        <v>43.253999999999998</v>
      </c>
      <c r="PM18" s="26">
        <v>43.267000000000003</v>
      </c>
      <c r="PN18" s="26">
        <v>43.262999999999998</v>
      </c>
      <c r="PO18" s="26">
        <v>43.255000000000003</v>
      </c>
      <c r="PP18" s="26">
        <v>43.277999999999999</v>
      </c>
      <c r="PQ18" s="27">
        <v>43.35</v>
      </c>
      <c r="PR18" s="1">
        <v>43.396000000000001</v>
      </c>
      <c r="PS18" s="23">
        <v>43.38</v>
      </c>
      <c r="PT18" s="1">
        <v>43.314</v>
      </c>
      <c r="PU18" s="20">
        <v>43.26</v>
      </c>
      <c r="PV18" s="20">
        <v>43.27</v>
      </c>
      <c r="PW18" s="20">
        <v>43.34</v>
      </c>
      <c r="PX18" s="1">
        <v>43.253999999999998</v>
      </c>
      <c r="PY18" s="1">
        <v>43.265000000000001</v>
      </c>
      <c r="PZ18" s="1">
        <v>43.276000000000003</v>
      </c>
      <c r="QA18" s="1">
        <v>43.265000000000001</v>
      </c>
      <c r="QB18" s="1">
        <v>43.204000000000001</v>
      </c>
      <c r="QC18" s="1">
        <v>43.277999999999999</v>
      </c>
      <c r="QD18" s="26">
        <v>43.290999999999997</v>
      </c>
      <c r="QE18" s="27">
        <v>43.33</v>
      </c>
      <c r="QF18" s="27">
        <v>43.38</v>
      </c>
      <c r="QG18" s="27">
        <v>43.39</v>
      </c>
      <c r="QH18" s="23">
        <v>43.356000000000002</v>
      </c>
      <c r="QI18" s="1">
        <v>43.320999999999998</v>
      </c>
      <c r="QJ18" s="1">
        <v>43.271999999999998</v>
      </c>
      <c r="QK18" s="1">
        <v>43.289000000000001</v>
      </c>
      <c r="QL18" s="1">
        <v>43.337000000000003</v>
      </c>
      <c r="QM18" s="1">
        <v>43.277999999999999</v>
      </c>
      <c r="QN18" s="1">
        <v>43.268999999999998</v>
      </c>
      <c r="QO18" s="1">
        <v>43.261000000000003</v>
      </c>
      <c r="QP18" s="1">
        <v>43.273000000000003</v>
      </c>
      <c r="QQ18" s="26">
        <v>43.268000000000001</v>
      </c>
      <c r="QR18" s="27">
        <v>43.36</v>
      </c>
      <c r="QS18" s="27">
        <v>43.38</v>
      </c>
      <c r="QT18" s="23">
        <v>43.296999999999997</v>
      </c>
      <c r="QU18" s="20">
        <v>43.22</v>
      </c>
      <c r="QV18" s="1">
        <v>43.276000000000003</v>
      </c>
      <c r="QW18" s="1">
        <v>43.283000000000001</v>
      </c>
      <c r="QX18" s="1">
        <v>43.264000000000003</v>
      </c>
      <c r="QY18" s="1">
        <v>43.281999999999996</v>
      </c>
      <c r="QZ18" s="1">
        <v>43.26</v>
      </c>
      <c r="RA18" s="1">
        <v>43.274000000000001</v>
      </c>
      <c r="RB18" s="1">
        <v>43.271999999999998</v>
      </c>
      <c r="RC18" s="26">
        <v>43.3</v>
      </c>
      <c r="RD18" s="27">
        <v>43.32</v>
      </c>
      <c r="RE18" s="27">
        <v>43.36</v>
      </c>
      <c r="RF18" s="23">
        <v>43.316000000000003</v>
      </c>
      <c r="RG18" s="1">
        <v>43.265000000000001</v>
      </c>
      <c r="RH18" s="1">
        <v>43.265999999999998</v>
      </c>
      <c r="RI18" s="1">
        <v>43.293999999999997</v>
      </c>
      <c r="RJ18" s="1">
        <v>43.26</v>
      </c>
      <c r="RK18" s="1">
        <v>43.247999999999998</v>
      </c>
      <c r="RL18" s="1">
        <v>43.267000000000003</v>
      </c>
      <c r="RM18" s="1">
        <v>43.265999999999998</v>
      </c>
      <c r="RN18" s="1">
        <v>43.27</v>
      </c>
      <c r="RO18" s="1">
        <v>43.271999999999998</v>
      </c>
      <c r="RP18" s="1">
        <v>43.264000000000003</v>
      </c>
      <c r="RQ18" s="1">
        <v>43.265999999999998</v>
      </c>
      <c r="RR18" s="1">
        <v>43.268000000000001</v>
      </c>
      <c r="RS18" s="27">
        <v>43.32</v>
      </c>
      <c r="RT18" s="23">
        <v>43.3</v>
      </c>
      <c r="RU18" s="23">
        <v>43.366</v>
      </c>
      <c r="RV18" s="20">
        <v>43.24</v>
      </c>
      <c r="RW18" s="1">
        <v>43.259</v>
      </c>
      <c r="RX18" s="1">
        <v>43.273000000000003</v>
      </c>
      <c r="RY18" s="1">
        <v>43.265999999999998</v>
      </c>
      <c r="RZ18" s="1">
        <v>43.268000000000001</v>
      </c>
      <c r="SA18" s="1">
        <v>43.256999999999998</v>
      </c>
      <c r="SB18" s="1">
        <v>43.292999999999999</v>
      </c>
      <c r="SC18" s="1">
        <v>43.259</v>
      </c>
      <c r="SD18" s="1">
        <v>43.262999999999998</v>
      </c>
      <c r="SE18" s="1">
        <v>43.259</v>
      </c>
      <c r="SF18" s="1">
        <v>43.256</v>
      </c>
      <c r="SG18" s="1">
        <v>43.262999999999998</v>
      </c>
      <c r="SH18" s="1">
        <v>43.241</v>
      </c>
      <c r="SI18" s="27">
        <v>43.31</v>
      </c>
      <c r="SJ18" s="23">
        <v>43.36</v>
      </c>
      <c r="SK18" s="23">
        <v>43.293999999999997</v>
      </c>
      <c r="SL18" s="23">
        <v>43.298000000000002</v>
      </c>
      <c r="SM18" s="23">
        <v>43.292999999999999</v>
      </c>
      <c r="SN18" s="1">
        <v>43.311999999999998</v>
      </c>
      <c r="SO18" s="1">
        <v>43.273000000000003</v>
      </c>
      <c r="SP18" s="1">
        <v>43.264000000000003</v>
      </c>
      <c r="SQ18" s="1">
        <v>43.286000000000001</v>
      </c>
      <c r="SR18" s="26">
        <v>43.265000000000001</v>
      </c>
      <c r="SS18" s="23">
        <v>43.363999999999997</v>
      </c>
      <c r="ST18" s="23">
        <v>43.369</v>
      </c>
      <c r="SU18" s="23">
        <v>43.39</v>
      </c>
      <c r="SV18" s="20">
        <v>43.26</v>
      </c>
      <c r="SW18" s="1">
        <v>43.262999999999998</v>
      </c>
      <c r="SX18" s="1">
        <v>43.265000000000001</v>
      </c>
      <c r="SY18" s="1">
        <v>43.271000000000001</v>
      </c>
      <c r="SZ18" s="1">
        <v>43.298999999999999</v>
      </c>
      <c r="TA18" s="1">
        <v>43.262999999999998</v>
      </c>
      <c r="TB18" s="23">
        <v>43.36</v>
      </c>
      <c r="TC18" s="23">
        <v>43.371000000000002</v>
      </c>
      <c r="TD18" s="23">
        <v>43.366</v>
      </c>
      <c r="TE18" s="23">
        <v>43.37</v>
      </c>
      <c r="TF18" s="1">
        <v>43.262999999999998</v>
      </c>
      <c r="TG18" s="1">
        <v>43.258000000000003</v>
      </c>
      <c r="TH18" s="1">
        <v>43.262999999999998</v>
      </c>
      <c r="TI18" s="1">
        <v>43.262999999999998</v>
      </c>
      <c r="TJ18" s="1">
        <v>43.265000000000001</v>
      </c>
      <c r="TK18" s="1">
        <v>43.267000000000003</v>
      </c>
      <c r="TL18" s="1">
        <v>43.264000000000003</v>
      </c>
      <c r="TM18" s="1">
        <v>43.261000000000003</v>
      </c>
      <c r="TN18" s="1">
        <v>43.25</v>
      </c>
      <c r="TO18" s="1">
        <v>43.244</v>
      </c>
      <c r="TP18" s="1">
        <v>43.277999999999999</v>
      </c>
      <c r="TQ18" s="26">
        <v>43.311999999999998</v>
      </c>
      <c r="TR18" s="26">
        <v>43.241999999999997</v>
      </c>
      <c r="TS18" s="23">
        <v>43.298000000000002</v>
      </c>
      <c r="TT18" s="20">
        <v>43.31</v>
      </c>
      <c r="TU18" s="1">
        <v>43.274999999999999</v>
      </c>
      <c r="TV18" s="1">
        <v>43.277999999999999</v>
      </c>
      <c r="TW18" s="1">
        <v>43.317</v>
      </c>
      <c r="TX18" s="1">
        <v>43.286999999999999</v>
      </c>
      <c r="TY18" s="1">
        <v>43.268999999999998</v>
      </c>
      <c r="TZ18" s="1">
        <v>43.262</v>
      </c>
      <c r="UA18" s="1">
        <v>43.250999999999998</v>
      </c>
      <c r="UB18" s="26">
        <v>43.256</v>
      </c>
      <c r="UC18" s="23">
        <v>43.348999999999997</v>
      </c>
      <c r="UD18" s="23">
        <v>43.36</v>
      </c>
      <c r="UE18" s="23">
        <v>43.375</v>
      </c>
      <c r="UF18" s="23">
        <v>43.37</v>
      </c>
      <c r="UG18" s="23">
        <v>43.368000000000002</v>
      </c>
      <c r="UH18" s="1">
        <v>43.298999999999999</v>
      </c>
      <c r="UI18" s="1">
        <v>43.31</v>
      </c>
      <c r="UJ18" s="1">
        <v>43.305999999999997</v>
      </c>
      <c r="UK18" s="20">
        <v>43.29</v>
      </c>
      <c r="UL18" s="1">
        <v>43.247999999999998</v>
      </c>
      <c r="UM18" s="1">
        <v>43.247</v>
      </c>
      <c r="UN18" s="1">
        <v>43.234000000000002</v>
      </c>
      <c r="UO18" s="26">
        <v>43.28</v>
      </c>
      <c r="UP18" s="27">
        <v>43.34</v>
      </c>
      <c r="UQ18" s="1">
        <v>43.365000000000002</v>
      </c>
      <c r="UR18" s="1">
        <v>43.363999999999997</v>
      </c>
      <c r="US18" s="23">
        <v>43.359000000000002</v>
      </c>
      <c r="UT18" s="23">
        <v>43.36</v>
      </c>
      <c r="UU18" s="1">
        <v>43.281999999999996</v>
      </c>
      <c r="UV18" s="1">
        <v>43.283999999999999</v>
      </c>
      <c r="UW18" s="1">
        <v>43.235999999999997</v>
      </c>
      <c r="UX18" s="1">
        <v>43.232999999999997</v>
      </c>
      <c r="UY18" s="1">
        <v>43.24</v>
      </c>
      <c r="UZ18" s="22">
        <v>43.252000000000002</v>
      </c>
      <c r="VA18" s="27">
        <v>43.38</v>
      </c>
      <c r="VB18" s="23">
        <v>43.350999999999999</v>
      </c>
      <c r="VC18" s="23">
        <v>43.360999999999997</v>
      </c>
      <c r="VD18" s="23">
        <v>43.35</v>
      </c>
      <c r="VE18" s="23">
        <v>43.366999999999997</v>
      </c>
      <c r="VF18" s="1">
        <v>43.261000000000003</v>
      </c>
      <c r="VG18" s="1">
        <v>43.253999999999998</v>
      </c>
      <c r="VH18" s="1">
        <v>43.247</v>
      </c>
      <c r="VI18" s="1">
        <v>43.243000000000002</v>
      </c>
      <c r="VJ18" s="22">
        <v>43.27</v>
      </c>
      <c r="VK18" s="22">
        <v>43.253999999999998</v>
      </c>
      <c r="VL18" s="22">
        <v>43.265000000000001</v>
      </c>
      <c r="VM18" s="22">
        <v>43.262999999999998</v>
      </c>
      <c r="VN18" s="22">
        <v>43.25</v>
      </c>
      <c r="VO18" s="22">
        <v>43.250999999999998</v>
      </c>
      <c r="VP18" s="22">
        <v>43.255000000000003</v>
      </c>
      <c r="VQ18" s="23">
        <v>43.365000000000002</v>
      </c>
      <c r="VR18" s="1">
        <v>43.253</v>
      </c>
      <c r="VS18" s="1">
        <v>43.247</v>
      </c>
      <c r="VT18" s="1">
        <v>43.265000000000001</v>
      </c>
      <c r="VU18" s="1">
        <v>43.243000000000002</v>
      </c>
      <c r="VV18" s="22">
        <v>43.253</v>
      </c>
      <c r="VW18" s="22">
        <v>43.267000000000003</v>
      </c>
      <c r="VX18" s="22">
        <v>43.247999999999998</v>
      </c>
      <c r="VY18" s="22">
        <v>43.24</v>
      </c>
      <c r="VZ18" s="22">
        <v>43.253</v>
      </c>
      <c r="WA18" s="22">
        <v>43.255000000000003</v>
      </c>
      <c r="WB18" s="22">
        <v>43.25</v>
      </c>
      <c r="WC18" s="27">
        <v>43.35</v>
      </c>
      <c r="WD18" s="23">
        <v>43.356999999999999</v>
      </c>
      <c r="WE18" s="23">
        <v>43.359000000000002</v>
      </c>
      <c r="WF18" s="20">
        <v>43.33</v>
      </c>
      <c r="WG18" s="1">
        <v>43.247999999999998</v>
      </c>
      <c r="WH18" s="1">
        <v>43.222999999999999</v>
      </c>
      <c r="WI18" s="22">
        <v>43.26</v>
      </c>
      <c r="WJ18" s="27">
        <v>43.28</v>
      </c>
      <c r="WK18" s="23">
        <v>43.353999999999999</v>
      </c>
      <c r="WL18" s="23">
        <v>43.375</v>
      </c>
      <c r="WM18" s="1">
        <v>43.276000000000003</v>
      </c>
      <c r="WN18" s="1">
        <v>43.377000000000002</v>
      </c>
      <c r="WO18" s="20">
        <v>43.35</v>
      </c>
      <c r="WP18" s="20">
        <v>43.29</v>
      </c>
      <c r="WQ18" s="1">
        <v>43.247999999999998</v>
      </c>
      <c r="WR18" s="1">
        <v>43.241999999999997</v>
      </c>
      <c r="WS18" s="1">
        <v>43.24</v>
      </c>
      <c r="WT18" s="23">
        <v>43.365000000000002</v>
      </c>
      <c r="WU18" s="23">
        <v>43.357999999999997</v>
      </c>
      <c r="WV18" s="23">
        <v>43.363</v>
      </c>
      <c r="WW18" s="20">
        <v>43.34</v>
      </c>
      <c r="WX18" s="26">
        <v>43.273000000000003</v>
      </c>
      <c r="WY18" s="23">
        <v>43.353000000000002</v>
      </c>
      <c r="WZ18" s="21">
        <v>43.31</v>
      </c>
      <c r="XA18" s="23">
        <v>43.353000000000002</v>
      </c>
      <c r="XB18" s="23">
        <v>43.368000000000002</v>
      </c>
      <c r="XC18" s="1">
        <v>43.292000000000002</v>
      </c>
      <c r="XD18" s="1">
        <v>43.301000000000002</v>
      </c>
      <c r="XE18" s="1">
        <v>43.296999999999997</v>
      </c>
      <c r="XF18" s="1">
        <v>43.29</v>
      </c>
      <c r="XG18" s="1">
        <v>43.284999999999997</v>
      </c>
      <c r="XH18" s="1">
        <v>43.277000000000001</v>
      </c>
      <c r="XI18" s="1">
        <v>43.29</v>
      </c>
      <c r="XJ18" s="1">
        <v>43.280999999999999</v>
      </c>
      <c r="XK18" s="1">
        <v>43.271999999999998</v>
      </c>
      <c r="XL18" s="1">
        <v>43.268000000000001</v>
      </c>
      <c r="XM18" s="22">
        <v>43.264000000000003</v>
      </c>
      <c r="XN18" s="26">
        <v>43.219000000000001</v>
      </c>
      <c r="XO18" s="27">
        <v>43.36</v>
      </c>
      <c r="XP18" s="23">
        <v>43.347999999999999</v>
      </c>
      <c r="XQ18" s="20">
        <v>43.34</v>
      </c>
      <c r="XR18" s="21">
        <v>43.27</v>
      </c>
      <c r="XS18" s="21">
        <v>43.32</v>
      </c>
      <c r="XT18" s="1">
        <v>43.244</v>
      </c>
      <c r="XU18" s="1">
        <v>43.219000000000001</v>
      </c>
      <c r="XV18" s="22">
        <v>43.247999999999998</v>
      </c>
      <c r="XW18" s="20">
        <v>43.27</v>
      </c>
      <c r="XX18" s="20">
        <v>43.26</v>
      </c>
      <c r="XY18" s="20">
        <v>43.21</v>
      </c>
      <c r="XZ18" s="1">
        <v>43.305999999999997</v>
      </c>
      <c r="YA18" s="21">
        <v>43.25</v>
      </c>
      <c r="YB18" s="1">
        <v>43.255000000000003</v>
      </c>
      <c r="YC18" s="27">
        <v>43.29</v>
      </c>
      <c r="YD18" s="23">
        <v>43.356000000000002</v>
      </c>
      <c r="YE18" s="23">
        <v>43.365000000000002</v>
      </c>
      <c r="YF18" s="20">
        <v>43.25</v>
      </c>
      <c r="YG18" s="20">
        <v>43.21</v>
      </c>
      <c r="YH18" s="1">
        <v>43.247999999999998</v>
      </c>
      <c r="YI18" s="1">
        <v>43.258000000000003</v>
      </c>
      <c r="YJ18" s="1">
        <v>43.267000000000003</v>
      </c>
      <c r="YK18" s="1">
        <v>43.268999999999998</v>
      </c>
      <c r="YL18" s="22">
        <v>43.247</v>
      </c>
      <c r="YM18" s="22">
        <v>43.231000000000002</v>
      </c>
      <c r="YN18" s="26">
        <v>43.271000000000001</v>
      </c>
      <c r="YO18" s="27">
        <v>43.31</v>
      </c>
      <c r="YP18" s="1">
        <v>43.311</v>
      </c>
      <c r="YQ18" s="1">
        <v>43.25</v>
      </c>
      <c r="YR18" s="1">
        <v>43.256</v>
      </c>
      <c r="YS18" s="1">
        <v>43.265000000000001</v>
      </c>
      <c r="YT18" s="27">
        <v>43.35</v>
      </c>
      <c r="YU18" s="1">
        <v>43.345999999999997</v>
      </c>
      <c r="YV18" s="1">
        <v>43.253</v>
      </c>
      <c r="YW18" s="1">
        <v>43.189</v>
      </c>
      <c r="YX18" s="1">
        <v>43.261000000000003</v>
      </c>
      <c r="YY18" s="1">
        <v>43.253999999999998</v>
      </c>
      <c r="YZ18" s="1">
        <v>43.26</v>
      </c>
      <c r="ZA18" s="1">
        <v>43.255000000000003</v>
      </c>
      <c r="ZB18" s="1">
        <v>43.246000000000002</v>
      </c>
      <c r="ZC18" s="22">
        <v>43.234000000000002</v>
      </c>
      <c r="ZD18" s="1">
        <v>43.247</v>
      </c>
      <c r="ZE18" s="21">
        <v>43.26</v>
      </c>
      <c r="ZF18" s="1">
        <v>43.265999999999998</v>
      </c>
      <c r="ZG18" s="1">
        <v>43.256999999999998</v>
      </c>
      <c r="ZH18" s="1">
        <v>43.26</v>
      </c>
      <c r="ZI18" s="1">
        <v>43.258000000000003</v>
      </c>
      <c r="ZJ18" s="1">
        <v>43.247999999999998</v>
      </c>
      <c r="ZK18" s="1">
        <v>43.25</v>
      </c>
      <c r="ZL18" s="1">
        <v>43.247999999999998</v>
      </c>
      <c r="ZM18" s="22">
        <v>43.256</v>
      </c>
      <c r="ZN18" s="22">
        <v>43.253999999999998</v>
      </c>
      <c r="ZO18" s="27">
        <v>43.29</v>
      </c>
      <c r="ZP18" s="23">
        <v>43.362000000000002</v>
      </c>
      <c r="ZQ18" s="1">
        <v>43.247999999999998</v>
      </c>
      <c r="ZR18" s="1">
        <v>43.256</v>
      </c>
      <c r="ZS18" s="1">
        <v>43.234000000000002</v>
      </c>
      <c r="ZT18" s="22">
        <v>43.243000000000002</v>
      </c>
      <c r="ZU18" s="27">
        <v>43.29</v>
      </c>
      <c r="ZV18" s="23">
        <v>43.393999999999998</v>
      </c>
      <c r="ZW18" s="23">
        <v>43.392000000000003</v>
      </c>
      <c r="ZX18" s="20">
        <v>43.23</v>
      </c>
      <c r="ZY18" s="20">
        <v>43.22</v>
      </c>
      <c r="ZZ18" s="1">
        <v>43.25</v>
      </c>
      <c r="AAA18" s="1">
        <v>43.249000000000002</v>
      </c>
      <c r="AAB18" s="22">
        <v>43.238999999999997</v>
      </c>
      <c r="AAC18" s="27">
        <v>43.31</v>
      </c>
      <c r="AAD18" s="1">
        <v>43.268000000000001</v>
      </c>
      <c r="AAE18" s="1">
        <v>43.343000000000004</v>
      </c>
      <c r="AAF18" s="22">
        <v>43.23</v>
      </c>
      <c r="AAG18" s="1">
        <v>43.33</v>
      </c>
      <c r="AAH18" s="23">
        <v>43.360999999999997</v>
      </c>
      <c r="AAI18" s="20">
        <v>43.2</v>
      </c>
      <c r="AAJ18" s="21">
        <v>43.3</v>
      </c>
      <c r="AAK18" s="22">
        <v>43.228000000000002</v>
      </c>
      <c r="AAL18" s="22">
        <v>43.22</v>
      </c>
      <c r="AAM18" s="22">
        <v>43.22</v>
      </c>
      <c r="AAN18" s="22">
        <v>43.220999999999997</v>
      </c>
      <c r="AAO18" s="27">
        <v>43.28</v>
      </c>
      <c r="AAP18" s="27">
        <v>43.34</v>
      </c>
      <c r="AAQ18" s="26">
        <v>43.23</v>
      </c>
      <c r="AAR18" s="26">
        <v>43.212000000000003</v>
      </c>
      <c r="AAS18" s="1">
        <v>43.38</v>
      </c>
      <c r="AAT18" s="27">
        <v>43.29</v>
      </c>
      <c r="AAU18" s="27">
        <v>43.28</v>
      </c>
      <c r="AAV18" s="27">
        <v>43.28</v>
      </c>
      <c r="AAW18" s="23">
        <v>43.353000000000002</v>
      </c>
      <c r="AAX18" s="1">
        <v>43.287999999999997</v>
      </c>
      <c r="AAY18" s="20">
        <v>43.2</v>
      </c>
      <c r="AAZ18" s="21">
        <v>43.28</v>
      </c>
      <c r="ABA18" s="26">
        <v>43.22</v>
      </c>
      <c r="ABB18" s="22">
        <v>43.203000000000003</v>
      </c>
      <c r="ABC18" s="27">
        <v>43.28</v>
      </c>
      <c r="ABD18" s="27">
        <v>43.26</v>
      </c>
      <c r="ABE18" s="27">
        <v>43.28</v>
      </c>
      <c r="ABF18" s="23">
        <v>43.354999999999997</v>
      </c>
      <c r="ABG18" s="1">
        <v>43.283999999999999</v>
      </c>
      <c r="ABH18" s="1">
        <v>43.271999999999998</v>
      </c>
      <c r="ABI18" s="21">
        <v>43.25</v>
      </c>
      <c r="ABJ18" s="1">
        <v>43.223999999999997</v>
      </c>
      <c r="ABK18" s="22">
        <v>43.216999999999999</v>
      </c>
      <c r="ABL18" s="26">
        <v>43.222000000000001</v>
      </c>
      <c r="ABM18" s="27">
        <v>43.27</v>
      </c>
      <c r="ABN18" s="1">
        <v>43.262</v>
      </c>
      <c r="ABO18" s="20">
        <v>43.23</v>
      </c>
      <c r="ABP18" s="20">
        <v>43.22</v>
      </c>
      <c r="ABQ18" s="1">
        <v>43.209000000000003</v>
      </c>
      <c r="ABR18" s="26">
        <v>43.213000000000001</v>
      </c>
      <c r="ABS18" s="22">
        <v>43.21</v>
      </c>
      <c r="ABT18" s="26">
        <v>43.19</v>
      </c>
      <c r="ABU18" s="27">
        <v>43.26</v>
      </c>
      <c r="ABV18" s="27">
        <v>43.29</v>
      </c>
      <c r="ABW18" s="27">
        <v>43.28</v>
      </c>
      <c r="ABX18" s="1">
        <v>43.228999999999999</v>
      </c>
      <c r="ABY18" s="21">
        <v>43.22</v>
      </c>
      <c r="ABZ18" s="27">
        <v>43.3</v>
      </c>
      <c r="ACA18" s="27">
        <v>43.27</v>
      </c>
      <c r="ACB18" s="1">
        <v>43.280999999999999</v>
      </c>
      <c r="ACC18" s="1">
        <v>43.222000000000001</v>
      </c>
      <c r="ACD18" s="20">
        <v>43.22</v>
      </c>
      <c r="ACE18" s="20">
        <v>43.2</v>
      </c>
      <c r="ACF18" s="27">
        <v>43.27</v>
      </c>
      <c r="ACG18" s="27">
        <v>43.27</v>
      </c>
      <c r="ACH18" s="20">
        <v>43.3</v>
      </c>
      <c r="ACI18" s="1">
        <v>43.225000000000001</v>
      </c>
      <c r="ACJ18" s="1">
        <v>43.219000000000001</v>
      </c>
      <c r="ACK18" s="1">
        <v>43.24</v>
      </c>
      <c r="ACL18" s="21">
        <v>43.28</v>
      </c>
      <c r="ACM18" s="21">
        <v>43.27</v>
      </c>
      <c r="ACN18" s="21">
        <v>43.27</v>
      </c>
      <c r="ACO18" s="1">
        <v>43.27</v>
      </c>
      <c r="ACP18" s="21">
        <v>43.25</v>
      </c>
      <c r="ACQ18" s="1">
        <v>43.258000000000003</v>
      </c>
      <c r="ACR18" s="21">
        <v>43.21</v>
      </c>
      <c r="ACS18" s="21">
        <v>43.25</v>
      </c>
      <c r="ACT18" s="1">
        <v>43.206000000000003</v>
      </c>
      <c r="ACU18" s="23">
        <v>43.31</v>
      </c>
      <c r="ACV18" s="21">
        <v>43.24</v>
      </c>
      <c r="ACW18" s="1">
        <v>43.215000000000003</v>
      </c>
      <c r="ACX18" s="1">
        <v>43.216000000000001</v>
      </c>
      <c r="ACY18" s="1">
        <v>43.216000000000001</v>
      </c>
      <c r="ACZ18" s="1">
        <v>43.274000000000001</v>
      </c>
      <c r="ADA18" s="1">
        <v>43.326000000000001</v>
      </c>
      <c r="ADB18" s="1">
        <v>43.268000000000001</v>
      </c>
      <c r="ADC18" s="20">
        <v>43.21</v>
      </c>
      <c r="ADD18" s="1">
        <v>43.195999999999998</v>
      </c>
      <c r="ADE18" s="1">
        <v>43.2</v>
      </c>
      <c r="ADF18" s="1">
        <v>43.195999999999998</v>
      </c>
      <c r="ADG18" s="1">
        <v>43.225999999999999</v>
      </c>
      <c r="ADH18" s="1">
        <v>43.170999999999999</v>
      </c>
      <c r="ADI18" s="1">
        <v>43.26</v>
      </c>
      <c r="ADJ18" s="1">
        <v>43.186</v>
      </c>
      <c r="ADK18" s="1">
        <v>43.305999999999997</v>
      </c>
      <c r="ADL18" s="20">
        <v>43.2</v>
      </c>
      <c r="ADM18" s="1">
        <v>43.307000000000002</v>
      </c>
      <c r="ADN18" s="1">
        <v>43.307000000000002</v>
      </c>
      <c r="ADO18" s="21">
        <v>43.24</v>
      </c>
      <c r="ADP18" s="21">
        <v>43.24</v>
      </c>
      <c r="ADQ18" s="21">
        <v>43.2</v>
      </c>
      <c r="ADR18" s="27">
        <v>43.25</v>
      </c>
      <c r="ADS18" s="27">
        <v>43.25</v>
      </c>
      <c r="ADT18" s="20">
        <v>43.22</v>
      </c>
      <c r="ADU18" s="21">
        <v>43.23</v>
      </c>
      <c r="ADV18" s="21">
        <v>43.26</v>
      </c>
      <c r="ADW18" s="1">
        <v>43.186</v>
      </c>
      <c r="ADX18" s="27">
        <v>43.25</v>
      </c>
      <c r="ADY18" s="21">
        <v>43.24</v>
      </c>
      <c r="ADZ18" s="21">
        <v>43.2</v>
      </c>
      <c r="AEA18" s="21">
        <v>43.24</v>
      </c>
      <c r="AEB18" s="21">
        <v>43.24</v>
      </c>
      <c r="AEC18" s="1">
        <v>43.198</v>
      </c>
      <c r="AED18" s="1">
        <v>43.195</v>
      </c>
      <c r="AEE18" s="1">
        <v>43.241999999999997</v>
      </c>
      <c r="AEF18" s="20">
        <v>43.16</v>
      </c>
      <c r="AEG18" s="1">
        <v>43.156999999999996</v>
      </c>
      <c r="AEH18" s="1">
        <v>43.192999999999998</v>
      </c>
      <c r="AEI18" s="1">
        <v>43.325000000000003</v>
      </c>
      <c r="AEJ18" s="1">
        <v>43.225999999999999</v>
      </c>
      <c r="AEK18" s="1">
        <v>43.265999999999998</v>
      </c>
      <c r="AEL18" s="20">
        <v>43.18</v>
      </c>
      <c r="AEM18" s="21">
        <v>43.25</v>
      </c>
      <c r="AEN18" s="21">
        <v>43.25</v>
      </c>
      <c r="AEO18" s="21">
        <v>43.27</v>
      </c>
      <c r="AEP18" s="21">
        <v>43.24</v>
      </c>
      <c r="AEQ18" s="20">
        <v>43.18</v>
      </c>
      <c r="AER18" s="1">
        <v>43.250999999999998</v>
      </c>
      <c r="AES18" s="1">
        <v>43.247999999999998</v>
      </c>
      <c r="AET18" s="20">
        <v>43.18</v>
      </c>
      <c r="AEU18" s="20">
        <v>43.09</v>
      </c>
      <c r="AEV18" s="1">
        <v>43.19</v>
      </c>
      <c r="AEW18" s="1">
        <v>43.232999999999997</v>
      </c>
      <c r="AEX18" s="1">
        <v>43.256999999999998</v>
      </c>
      <c r="AEY18" s="1">
        <v>43.223999999999997</v>
      </c>
      <c r="AEZ18" s="1">
        <v>43.301000000000002</v>
      </c>
      <c r="AFA18" s="1">
        <v>43.308</v>
      </c>
      <c r="AFB18" s="1">
        <v>43.194000000000003</v>
      </c>
      <c r="AFC18" s="1">
        <v>43.180999999999997</v>
      </c>
      <c r="AFD18" s="20">
        <v>43.17</v>
      </c>
      <c r="AFE18" s="27">
        <v>43.32</v>
      </c>
      <c r="AFF18" s="20">
        <v>43.18</v>
      </c>
      <c r="AFG18" s="1">
        <v>43.247999999999998</v>
      </c>
      <c r="AFH18" s="1">
        <v>43.226999999999997</v>
      </c>
      <c r="AFI18" s="20">
        <v>43.2</v>
      </c>
      <c r="AFJ18" s="1">
        <v>43.142000000000003</v>
      </c>
      <c r="AFK18" s="1">
        <v>43.238</v>
      </c>
      <c r="AFL18" s="1">
        <v>43.209000000000003</v>
      </c>
      <c r="AFM18" s="21">
        <v>43.2</v>
      </c>
      <c r="AFN18" s="21">
        <v>43.28</v>
      </c>
      <c r="AFO18" s="1">
        <v>43.165999999999997</v>
      </c>
      <c r="AFP18" s="1">
        <v>43.201999999999998</v>
      </c>
      <c r="AFQ18" s="1">
        <v>43.220999999999997</v>
      </c>
      <c r="AFR18" s="1">
        <v>43.177999999999997</v>
      </c>
      <c r="AFS18" s="1">
        <v>43.201999999999998</v>
      </c>
      <c r="AFT18" s="1">
        <v>43.198</v>
      </c>
      <c r="AFU18" s="1">
        <v>43.210999999999999</v>
      </c>
      <c r="AFV18" s="27">
        <v>43.32</v>
      </c>
      <c r="AFW18" s="20">
        <v>43.23</v>
      </c>
      <c r="AFX18" s="1">
        <v>43.216000000000001</v>
      </c>
      <c r="AFY18" s="1">
        <v>43.201999999999998</v>
      </c>
      <c r="AFZ18" s="22">
        <v>43.2</v>
      </c>
      <c r="AGA18" s="22">
        <v>43.2</v>
      </c>
      <c r="AGB18" s="1">
        <v>43.168999999999997</v>
      </c>
      <c r="AGC18" s="1">
        <v>43.140999999999998</v>
      </c>
      <c r="AGD18" s="1">
        <v>43.243000000000002</v>
      </c>
      <c r="AGE18" s="1">
        <v>43.241</v>
      </c>
      <c r="AGF18" s="20">
        <v>43.2</v>
      </c>
      <c r="AGG18" s="20">
        <v>43.18</v>
      </c>
      <c r="AGH18" s="21">
        <v>43.22</v>
      </c>
      <c r="AGI18" s="1">
        <v>43.161999999999999</v>
      </c>
      <c r="AGJ18" s="22">
        <v>43.2</v>
      </c>
      <c r="AGK18" s="1">
        <v>43.14</v>
      </c>
      <c r="AGL18" s="1">
        <v>43.128</v>
      </c>
      <c r="AGM18" s="20">
        <v>43.16</v>
      </c>
      <c r="AGN18" s="22">
        <v>43.3</v>
      </c>
      <c r="AGO18" s="21">
        <v>43.2</v>
      </c>
      <c r="AGP18" s="27">
        <v>43.22</v>
      </c>
      <c r="AGQ18" s="1">
        <v>43.15</v>
      </c>
      <c r="AGR18" s="22">
        <v>43.2</v>
      </c>
      <c r="AGS18" s="1">
        <v>43.207999999999998</v>
      </c>
      <c r="AGT18" s="20">
        <v>43.18</v>
      </c>
      <c r="AGU18" s="22">
        <v>43.2</v>
      </c>
      <c r="AGV18" s="22">
        <v>43.2</v>
      </c>
      <c r="AGW18" s="1">
        <v>43.177999999999997</v>
      </c>
      <c r="AGX18" s="22">
        <v>43.2</v>
      </c>
      <c r="AGY18" s="22">
        <v>43.2</v>
      </c>
      <c r="AGZ18" s="22">
        <v>43.2</v>
      </c>
      <c r="AHA18" s="1">
        <v>43.32</v>
      </c>
      <c r="AHB18" s="20">
        <v>43.22</v>
      </c>
      <c r="AHC18" s="22">
        <v>43.2</v>
      </c>
      <c r="AHD18" s="22">
        <v>43.3</v>
      </c>
      <c r="AHE18" s="1">
        <v>43.189</v>
      </c>
      <c r="AHF18" s="1">
        <v>43.18</v>
      </c>
      <c r="AHG18" s="20">
        <v>43.19</v>
      </c>
      <c r="AHH18" s="20">
        <v>43.18</v>
      </c>
      <c r="AHI18" s="22">
        <v>43.2</v>
      </c>
      <c r="AHJ18" s="22">
        <v>43.2</v>
      </c>
      <c r="AHK18" s="22">
        <v>43.3</v>
      </c>
      <c r="AHL18" s="1">
        <v>43.149000000000001</v>
      </c>
      <c r="AHM18" s="27">
        <v>43.39</v>
      </c>
      <c r="AHN18" s="27">
        <v>43.25</v>
      </c>
      <c r="AHO18" s="27">
        <v>43.26</v>
      </c>
      <c r="AHP18" s="27">
        <v>43.26</v>
      </c>
      <c r="AHQ18" s="27">
        <v>43.26</v>
      </c>
      <c r="AHR18" s="20">
        <v>43.18</v>
      </c>
      <c r="AHS18" s="20">
        <v>43.16</v>
      </c>
      <c r="AHT18" s="20">
        <v>43.15</v>
      </c>
      <c r="AHU18" s="22">
        <v>43.2</v>
      </c>
      <c r="AHV18" s="1">
        <v>43.136000000000003</v>
      </c>
      <c r="AHW18" s="1">
        <v>43.177</v>
      </c>
      <c r="AHX18" s="1">
        <v>43.252000000000002</v>
      </c>
      <c r="AHY18" s="1">
        <v>43.21</v>
      </c>
      <c r="AHZ18" s="1">
        <v>43.18</v>
      </c>
      <c r="AIA18" s="22">
        <v>43.2</v>
      </c>
      <c r="AIB18" s="1">
        <v>43.152000000000001</v>
      </c>
      <c r="AIC18" s="1">
        <v>43.244999999999997</v>
      </c>
      <c r="AID18" s="22">
        <v>43.2</v>
      </c>
      <c r="AIE18" s="22">
        <v>43.2</v>
      </c>
      <c r="AIF18" s="21">
        <v>43.24</v>
      </c>
      <c r="AIG18" s="1">
        <v>43.192</v>
      </c>
      <c r="AIH18" s="1">
        <v>43.198</v>
      </c>
      <c r="AII18" s="1">
        <v>43.173000000000002</v>
      </c>
      <c r="AIJ18" s="20">
        <v>43.15</v>
      </c>
      <c r="AIK18" s="20">
        <v>43.15</v>
      </c>
      <c r="AIL18" s="22">
        <v>43.2</v>
      </c>
      <c r="AIM18" s="1">
        <v>43.192999999999998</v>
      </c>
      <c r="AIN18" s="1">
        <v>43.209000000000003</v>
      </c>
      <c r="AIO18" s="1">
        <v>43.167999999999999</v>
      </c>
      <c r="AIP18" s="20">
        <v>43.16</v>
      </c>
      <c r="AIQ18" s="20">
        <v>43.15</v>
      </c>
      <c r="AIR18" s="22">
        <v>43.3</v>
      </c>
      <c r="AIS18" s="1">
        <v>43.192999999999998</v>
      </c>
      <c r="AIT18" s="20">
        <v>43.16</v>
      </c>
      <c r="AIU18" s="20">
        <v>43.12</v>
      </c>
      <c r="AIV18" s="20">
        <v>43.14</v>
      </c>
      <c r="AIW18" s="20">
        <v>43.17</v>
      </c>
      <c r="AIX18" s="22">
        <v>43.2</v>
      </c>
      <c r="AIY18" s="22">
        <v>43.2</v>
      </c>
      <c r="AIZ18" s="22">
        <v>43.2</v>
      </c>
      <c r="AJA18" s="1">
        <v>43.173000000000002</v>
      </c>
      <c r="AJB18" s="1">
        <v>43.142000000000003</v>
      </c>
      <c r="AJC18" s="1">
        <v>42.918999999999997</v>
      </c>
      <c r="AJD18" s="1">
        <v>43.204999999999998</v>
      </c>
      <c r="AJE18" s="1">
        <v>43.165999999999997</v>
      </c>
      <c r="AJF18" s="1">
        <v>43.3</v>
      </c>
      <c r="AJG18" s="1">
        <v>43.16</v>
      </c>
      <c r="AJH18" s="22">
        <v>43.2</v>
      </c>
      <c r="AJI18" s="22">
        <v>43.3</v>
      </c>
      <c r="AJJ18" s="1">
        <v>43.246000000000002</v>
      </c>
      <c r="AJK18" s="21">
        <v>43.21</v>
      </c>
      <c r="AJL18" s="27">
        <v>43.23</v>
      </c>
      <c r="AJM18" s="1">
        <v>43.195999999999998</v>
      </c>
      <c r="AJN18" s="1">
        <v>43.189</v>
      </c>
      <c r="AJO18" s="20">
        <v>43.26</v>
      </c>
      <c r="AJP18" s="20">
        <v>43.15</v>
      </c>
      <c r="AJQ18" s="22">
        <v>43.2</v>
      </c>
      <c r="AJR18" s="22">
        <v>43.2</v>
      </c>
      <c r="AJS18" s="22">
        <v>43.2</v>
      </c>
      <c r="AJT18" s="20">
        <v>43.13</v>
      </c>
      <c r="AJU18" s="22">
        <v>43.3</v>
      </c>
      <c r="AJV18" s="22">
        <v>43.2</v>
      </c>
      <c r="AJW18" s="1">
        <v>43.261000000000003</v>
      </c>
      <c r="AJX18" s="1">
        <v>43.231999999999999</v>
      </c>
      <c r="AJY18" s="1">
        <v>43.222999999999999</v>
      </c>
      <c r="AJZ18" s="1">
        <v>43.2</v>
      </c>
      <c r="AKA18" s="21">
        <v>43.23</v>
      </c>
      <c r="AKB18" s="20">
        <v>43.18</v>
      </c>
      <c r="AKC18" s="1">
        <v>43.2</v>
      </c>
      <c r="AKD18" s="27">
        <v>43.21</v>
      </c>
      <c r="AKE18" s="1">
        <v>43.167999999999999</v>
      </c>
      <c r="AKF18" s="1">
        <v>43.198</v>
      </c>
      <c r="AKG18" s="20">
        <v>43.13</v>
      </c>
      <c r="AKH18" s="20">
        <v>43.15</v>
      </c>
      <c r="AKI18" s="1">
        <v>43.222999999999999</v>
      </c>
      <c r="AKJ18" s="1">
        <v>43.241999999999997</v>
      </c>
      <c r="AKK18" s="1">
        <v>43.1</v>
      </c>
      <c r="AKL18" s="1">
        <v>43.201000000000001</v>
      </c>
      <c r="AKM18" s="1">
        <v>43.304000000000002</v>
      </c>
      <c r="AKN18" s="1">
        <v>43.284999999999997</v>
      </c>
      <c r="AKO18" s="20">
        <v>43.25</v>
      </c>
      <c r="AKP18" s="22">
        <v>43.2</v>
      </c>
      <c r="AKQ18" s="22">
        <v>43.2</v>
      </c>
      <c r="AKR18" s="22">
        <v>43.3</v>
      </c>
      <c r="AKS18" s="22">
        <v>43.2</v>
      </c>
      <c r="AKT18" s="1">
        <v>43.243000000000002</v>
      </c>
      <c r="AKU18" s="1">
        <v>43.171999999999997</v>
      </c>
      <c r="AKV18" s="1">
        <v>43.188000000000002</v>
      </c>
      <c r="AKW18" s="20">
        <v>43.17</v>
      </c>
      <c r="AKX18" s="22">
        <v>43.2</v>
      </c>
      <c r="AKY18" s="22">
        <v>43.2</v>
      </c>
      <c r="AKZ18" s="22">
        <v>43.2</v>
      </c>
      <c r="ALA18" s="1">
        <v>43.19</v>
      </c>
      <c r="ALB18" s="1">
        <v>43.219000000000001</v>
      </c>
      <c r="ALC18" s="20">
        <v>43.11</v>
      </c>
      <c r="ALD18" s="22">
        <v>43.2</v>
      </c>
      <c r="ALE18" s="22">
        <v>43.2</v>
      </c>
      <c r="ALF18" s="22">
        <v>43.2</v>
      </c>
      <c r="ALG18" s="22">
        <v>43.2</v>
      </c>
      <c r="ALH18" s="22">
        <v>43.210999999999999</v>
      </c>
      <c r="ALI18" s="1">
        <v>43.31</v>
      </c>
      <c r="ALJ18" s="27">
        <v>43.22</v>
      </c>
      <c r="ALK18" s="20">
        <v>43.17</v>
      </c>
      <c r="ALL18" s="22">
        <v>43.2</v>
      </c>
      <c r="ALM18" s="21">
        <v>43.22</v>
      </c>
      <c r="ALN18" s="1">
        <v>43.192999999999998</v>
      </c>
      <c r="ALO18" s="20">
        <v>43.13</v>
      </c>
      <c r="ALP18" s="22">
        <v>43.3</v>
      </c>
      <c r="ALQ18" s="22">
        <v>43.2</v>
      </c>
      <c r="ALR18" s="22">
        <v>43.2</v>
      </c>
      <c r="ALS18" s="1">
        <v>43.2</v>
      </c>
      <c r="ALT18" s="21">
        <v>43.18</v>
      </c>
      <c r="ALU18" s="1">
        <v>43.18</v>
      </c>
      <c r="ALV18" s="1">
        <v>43.161000000000001</v>
      </c>
      <c r="ALW18" s="1">
        <v>43.152999999999999</v>
      </c>
      <c r="ALX18" s="1">
        <v>43.210999999999999</v>
      </c>
      <c r="ALY18" s="20">
        <v>43.14</v>
      </c>
      <c r="ALZ18" s="22">
        <v>43.2</v>
      </c>
      <c r="AMA18" s="22">
        <v>43.2</v>
      </c>
      <c r="AMB18" s="1">
        <v>43.21</v>
      </c>
      <c r="AMC18" s="1">
        <v>43.18</v>
      </c>
      <c r="AMD18" s="1">
        <v>43.16</v>
      </c>
      <c r="AME18" s="22">
        <v>43.2</v>
      </c>
      <c r="AMF18" s="22">
        <v>43.2</v>
      </c>
      <c r="AMG18" s="22">
        <v>43.2</v>
      </c>
      <c r="AMH18" s="1">
        <v>43.218000000000004</v>
      </c>
      <c r="AMI18" s="1">
        <v>43.168999999999997</v>
      </c>
      <c r="AMJ18" s="1">
        <v>43.194000000000003</v>
      </c>
      <c r="AMK18" s="1">
        <v>43.31</v>
      </c>
      <c r="AML18" s="1">
        <v>43.136000000000003</v>
      </c>
      <c r="AMM18" s="1">
        <v>43.176000000000002</v>
      </c>
      <c r="AMN18" s="1">
        <v>43.189</v>
      </c>
      <c r="AMO18" s="1">
        <v>43.206000000000003</v>
      </c>
      <c r="AMP18" s="20">
        <v>43.12</v>
      </c>
      <c r="AMQ18" s="22">
        <v>43.2</v>
      </c>
      <c r="AMR18" s="22">
        <v>43.2</v>
      </c>
      <c r="AMS18" s="22">
        <v>43.2</v>
      </c>
      <c r="AMT18" s="22">
        <v>43.195999999999998</v>
      </c>
      <c r="AMU18" s="1">
        <v>43.16</v>
      </c>
      <c r="AMV18" s="1">
        <v>43.16</v>
      </c>
      <c r="AMW18" s="20">
        <v>43.23</v>
      </c>
      <c r="AMX18" s="22">
        <v>43.2</v>
      </c>
      <c r="AMY18" s="22">
        <v>43.2</v>
      </c>
      <c r="AMZ18" s="22">
        <v>43.2</v>
      </c>
      <c r="ANA18" s="22">
        <v>43.2</v>
      </c>
      <c r="ANB18" s="1">
        <v>43.171999999999997</v>
      </c>
      <c r="ANC18" s="20">
        <v>43.18</v>
      </c>
      <c r="AND18" s="22">
        <v>43.2</v>
      </c>
      <c r="ANE18" s="1">
        <v>43.201000000000001</v>
      </c>
      <c r="ANF18" s="22">
        <v>43.2</v>
      </c>
      <c r="ANG18" s="22">
        <v>43.2</v>
      </c>
      <c r="ANH18" s="22">
        <v>43.2</v>
      </c>
      <c r="ANI18" s="21">
        <v>43.25</v>
      </c>
      <c r="ANJ18" s="1">
        <v>43.216000000000001</v>
      </c>
      <c r="ANK18" s="26">
        <v>43.177</v>
      </c>
      <c r="ANL18" s="1">
        <v>43.148000000000003</v>
      </c>
      <c r="ANM18" s="20">
        <v>43.15</v>
      </c>
      <c r="ANN18" s="20">
        <v>43.15</v>
      </c>
      <c r="ANO18" s="22">
        <v>43.2</v>
      </c>
      <c r="ANP18" s="22">
        <v>43.2</v>
      </c>
      <c r="ANQ18" s="26">
        <v>43.188000000000002</v>
      </c>
      <c r="ANR18" s="26">
        <v>43.195999999999998</v>
      </c>
      <c r="ANS18" s="1">
        <v>43.186999999999998</v>
      </c>
      <c r="ANT18" s="1">
        <v>43.167999999999999</v>
      </c>
      <c r="ANU18" s="20">
        <v>43.14</v>
      </c>
      <c r="ANV18" s="20">
        <v>43.17</v>
      </c>
      <c r="ANW18" s="22">
        <v>43.2</v>
      </c>
      <c r="ANX18" s="22">
        <v>43.2</v>
      </c>
      <c r="ANY18" s="22">
        <v>43.2</v>
      </c>
      <c r="ANZ18" s="22">
        <v>43.2</v>
      </c>
      <c r="AOA18" s="22">
        <v>43.2</v>
      </c>
      <c r="AOB18" s="22">
        <v>43.2</v>
      </c>
      <c r="AOC18" s="22">
        <v>43.2</v>
      </c>
      <c r="AOD18" s="1">
        <v>43.26</v>
      </c>
      <c r="AOE18" s="1">
        <v>43.2</v>
      </c>
      <c r="AOF18" s="1">
        <v>43.213999999999999</v>
      </c>
      <c r="AOG18" s="20">
        <v>43.1</v>
      </c>
      <c r="AOH18" s="20">
        <v>43.16</v>
      </c>
      <c r="AOI18" s="20">
        <v>43.14</v>
      </c>
      <c r="AOJ18" s="22">
        <v>43.2</v>
      </c>
      <c r="AOK18" s="22">
        <v>43.2</v>
      </c>
      <c r="AOL18" s="22">
        <v>43.2</v>
      </c>
      <c r="AOM18" s="1">
        <v>43.247</v>
      </c>
      <c r="AON18" s="1">
        <v>43.247</v>
      </c>
      <c r="AOO18" s="1">
        <v>43.113</v>
      </c>
      <c r="AOP18" s="1">
        <v>43.185000000000002</v>
      </c>
      <c r="AOQ18" s="1">
        <v>43.188000000000002</v>
      </c>
      <c r="AOR18" s="1">
        <v>43.158000000000001</v>
      </c>
      <c r="AOS18" s="22">
        <v>43.2</v>
      </c>
      <c r="AOT18" s="22">
        <v>43.2</v>
      </c>
      <c r="AOU18" s="22">
        <v>43.2</v>
      </c>
      <c r="AOV18" s="22">
        <v>43.2</v>
      </c>
      <c r="AOW18" s="1">
        <v>43.21</v>
      </c>
      <c r="AOX18" s="1">
        <v>43.197000000000003</v>
      </c>
      <c r="AOY18" s="1">
        <v>43.273000000000003</v>
      </c>
      <c r="AOZ18" s="1">
        <v>43.2</v>
      </c>
      <c r="APA18" s="1">
        <v>43.2</v>
      </c>
      <c r="APB18" s="1">
        <v>43.19</v>
      </c>
      <c r="APC18" s="20">
        <v>43.2</v>
      </c>
      <c r="APD18" s="20">
        <v>43.15</v>
      </c>
      <c r="APE18" s="20">
        <v>43.13</v>
      </c>
      <c r="APF18" s="22">
        <v>43.2</v>
      </c>
      <c r="APG18" s="22">
        <v>43.2</v>
      </c>
      <c r="APH18" s="22">
        <v>43.2</v>
      </c>
      <c r="API18" s="1">
        <v>43.14</v>
      </c>
      <c r="APJ18" s="20">
        <v>43.12</v>
      </c>
      <c r="APK18" s="20">
        <v>43.16</v>
      </c>
      <c r="APL18" s="22">
        <v>43.2</v>
      </c>
      <c r="APM18" s="22">
        <v>43.2</v>
      </c>
      <c r="APN18" s="22">
        <v>43.2</v>
      </c>
      <c r="APO18" s="1">
        <v>43.252000000000002</v>
      </c>
      <c r="APP18" s="1">
        <v>43.177999999999997</v>
      </c>
      <c r="APQ18" s="1">
        <v>43.1</v>
      </c>
      <c r="APR18" s="1">
        <v>43.115000000000002</v>
      </c>
      <c r="APS18" s="1">
        <v>43.158999999999999</v>
      </c>
      <c r="APT18" s="20">
        <v>43.13</v>
      </c>
      <c r="APU18" s="22">
        <v>43.2</v>
      </c>
      <c r="APV18" s="22">
        <v>43.1</v>
      </c>
      <c r="APW18" s="22">
        <v>43.2</v>
      </c>
      <c r="APX18" s="22">
        <v>43.2</v>
      </c>
      <c r="APY18" s="22">
        <v>43.2</v>
      </c>
      <c r="APZ18" s="22">
        <v>43.2</v>
      </c>
      <c r="AQA18" s="22">
        <v>43.2</v>
      </c>
      <c r="AQB18" s="1">
        <v>43.1</v>
      </c>
      <c r="AQC18" s="1">
        <v>43.112000000000002</v>
      </c>
      <c r="AQD18" s="1">
        <v>43.155999999999999</v>
      </c>
      <c r="AQE18" s="20">
        <v>43.23</v>
      </c>
      <c r="AQF18" s="22">
        <v>43.2</v>
      </c>
      <c r="AQG18" s="22">
        <v>43.2</v>
      </c>
      <c r="AQH18" s="22">
        <v>43.2</v>
      </c>
      <c r="AQI18" s="21">
        <v>43.19</v>
      </c>
      <c r="AQJ18" s="1">
        <v>43.115000000000002</v>
      </c>
      <c r="AQK18" s="27">
        <v>43.2</v>
      </c>
      <c r="AQL18" s="22">
        <v>43.2</v>
      </c>
      <c r="AQM18" s="22">
        <v>43.2</v>
      </c>
      <c r="AQN18" s="1">
        <v>43.222000000000001</v>
      </c>
      <c r="AQO18" s="1">
        <v>43.1</v>
      </c>
      <c r="AQP18" s="1">
        <v>43.1</v>
      </c>
      <c r="AQQ18" s="21">
        <v>43.22</v>
      </c>
      <c r="AQR18" s="1">
        <v>43.076000000000001</v>
      </c>
      <c r="AQS18" s="1">
        <v>43.164999999999999</v>
      </c>
      <c r="AQT18" s="1">
        <v>43.179000000000002</v>
      </c>
      <c r="AQU18" s="20">
        <v>43.15</v>
      </c>
      <c r="AQV18" s="22">
        <v>43.2</v>
      </c>
      <c r="AQW18" s="22">
        <v>43.2</v>
      </c>
      <c r="AQX18" s="1">
        <v>43.192</v>
      </c>
      <c r="AQY18" s="21">
        <v>43.18</v>
      </c>
      <c r="AQZ18" s="21">
        <v>43.19</v>
      </c>
      <c r="ARA18" s="1">
        <v>43.110999999999997</v>
      </c>
      <c r="ARB18" s="20">
        <v>43.21</v>
      </c>
      <c r="ARC18" s="20">
        <v>43.13</v>
      </c>
      <c r="ARD18" s="22">
        <v>43.2</v>
      </c>
      <c r="ARE18" s="22">
        <v>43.2</v>
      </c>
      <c r="ARF18" s="22">
        <v>43.2</v>
      </c>
      <c r="ARG18" s="1">
        <v>43.161999999999999</v>
      </c>
      <c r="ARH18" s="21">
        <v>43.19</v>
      </c>
      <c r="ARI18" s="21">
        <v>43.19</v>
      </c>
      <c r="ARJ18" s="1">
        <v>43.1</v>
      </c>
      <c r="ARK18" s="20">
        <v>43.17</v>
      </c>
      <c r="ARL18" s="22">
        <v>43.2</v>
      </c>
      <c r="ARM18" s="22">
        <v>43.2</v>
      </c>
      <c r="ARN18" s="1">
        <v>43.262999999999998</v>
      </c>
      <c r="ARO18" s="1">
        <v>43.222999999999999</v>
      </c>
      <c r="ARP18" s="22">
        <v>43.2</v>
      </c>
      <c r="ARQ18" s="22">
        <v>43.2</v>
      </c>
      <c r="ARR18" s="1">
        <v>43.262999999999998</v>
      </c>
      <c r="ARS18" s="1">
        <v>43.226999999999997</v>
      </c>
      <c r="ART18" s="1">
        <v>43.1</v>
      </c>
      <c r="ARU18" s="21">
        <v>43.19</v>
      </c>
      <c r="ARV18" s="20">
        <v>43.2</v>
      </c>
      <c r="ARW18" s="20">
        <v>43.12</v>
      </c>
      <c r="ARX18" s="20">
        <v>43.14</v>
      </c>
      <c r="ARY18" s="22">
        <v>43.2</v>
      </c>
      <c r="ARZ18" s="22">
        <v>43.2</v>
      </c>
      <c r="ASA18" s="1">
        <v>43.177999999999997</v>
      </c>
      <c r="ASB18" s="1">
        <v>43.174999999999997</v>
      </c>
      <c r="ASC18" s="1">
        <v>43.198999999999998</v>
      </c>
      <c r="ASD18" s="1">
        <v>43.274999999999999</v>
      </c>
      <c r="ASE18" s="1">
        <v>43.173999999999999</v>
      </c>
      <c r="ASF18" s="1">
        <v>43.1</v>
      </c>
      <c r="ASG18" s="21">
        <v>43.18</v>
      </c>
      <c r="ASH18" s="1">
        <v>43.195</v>
      </c>
      <c r="ASI18" s="1">
        <v>43.139000000000003</v>
      </c>
      <c r="ASJ18" s="20">
        <v>43.1</v>
      </c>
      <c r="ASK18" s="20">
        <v>43.13</v>
      </c>
      <c r="ASL18" s="20">
        <v>43.16</v>
      </c>
      <c r="ASM18" s="22">
        <v>43.2</v>
      </c>
      <c r="ASN18" s="22">
        <v>43.2</v>
      </c>
      <c r="ASO18" s="22">
        <v>43.2</v>
      </c>
      <c r="ASP18" s="22">
        <v>43.2</v>
      </c>
      <c r="ASQ18" s="22">
        <v>43.2</v>
      </c>
      <c r="ASR18" s="1">
        <v>43.151000000000003</v>
      </c>
      <c r="ASS18" s="22">
        <v>43.2</v>
      </c>
      <c r="AST18" s="22">
        <v>43.2</v>
      </c>
      <c r="ASU18" s="22">
        <v>43.2</v>
      </c>
      <c r="ASV18" s="22">
        <v>43.2</v>
      </c>
      <c r="ASW18" s="22">
        <v>43.2</v>
      </c>
      <c r="ASX18" s="22">
        <v>43.2</v>
      </c>
      <c r="ASY18" s="1">
        <v>43.085999999999999</v>
      </c>
      <c r="ASZ18" s="1">
        <v>43.154000000000003</v>
      </c>
      <c r="ATA18" s="20">
        <v>43.1</v>
      </c>
      <c r="ATB18" s="22">
        <v>43.2</v>
      </c>
      <c r="ATC18" s="1">
        <v>43.188000000000002</v>
      </c>
      <c r="ATD18" s="1">
        <v>43.206000000000003</v>
      </c>
      <c r="ATE18" s="1">
        <v>43.220999999999997</v>
      </c>
      <c r="ATF18" s="1">
        <v>43.1</v>
      </c>
      <c r="ATG18" s="21">
        <v>43.18</v>
      </c>
      <c r="ATH18" s="20">
        <v>43.18</v>
      </c>
      <c r="ATI18" s="22">
        <v>43.2</v>
      </c>
      <c r="ATJ18" s="22">
        <v>43.2</v>
      </c>
      <c r="ATK18" s="27">
        <v>43.17</v>
      </c>
      <c r="ATL18" s="27">
        <v>43.17</v>
      </c>
      <c r="ATM18" s="22">
        <v>43.2</v>
      </c>
      <c r="ATN18" s="22">
        <v>43.2</v>
      </c>
      <c r="ATO18" s="22">
        <v>43.2</v>
      </c>
      <c r="ATP18" s="27">
        <v>43.17</v>
      </c>
      <c r="ATQ18" s="1">
        <v>43.143999999999998</v>
      </c>
      <c r="ATR18" s="1">
        <v>43.136000000000003</v>
      </c>
      <c r="ATS18" s="20">
        <v>43.16</v>
      </c>
      <c r="ATT18" s="20">
        <v>43.16</v>
      </c>
      <c r="ATU18" s="22">
        <v>43.2</v>
      </c>
      <c r="ATV18" s="22">
        <v>43.2</v>
      </c>
      <c r="ATW18" s="22">
        <v>43.2</v>
      </c>
      <c r="ATX18" s="22">
        <v>43.2</v>
      </c>
      <c r="ATY18" s="1">
        <v>43.183</v>
      </c>
      <c r="ATZ18" s="1">
        <v>43.152999999999999</v>
      </c>
      <c r="AUA18" s="20">
        <v>43.12</v>
      </c>
      <c r="AUB18" s="20">
        <v>43.14</v>
      </c>
      <c r="AUC18" s="20">
        <v>43.12</v>
      </c>
      <c r="AUD18" s="22">
        <v>43.2</v>
      </c>
      <c r="AUE18" s="22">
        <v>43.2</v>
      </c>
      <c r="AUF18" s="22">
        <v>43.2</v>
      </c>
      <c r="AUG18" s="20">
        <v>43.09</v>
      </c>
      <c r="AUH18" s="22">
        <v>43.2</v>
      </c>
      <c r="AUI18" s="22">
        <v>43.2</v>
      </c>
      <c r="AUJ18" s="22">
        <v>43.2</v>
      </c>
      <c r="AUK18" s="1">
        <v>43.18</v>
      </c>
      <c r="AUL18" s="21">
        <v>43.19</v>
      </c>
      <c r="AUM18" s="1">
        <v>43.149000000000001</v>
      </c>
      <c r="AUN18" s="20">
        <v>43.16</v>
      </c>
      <c r="AUO18" s="22">
        <v>43.2</v>
      </c>
      <c r="AUP18" s="1">
        <v>43.1</v>
      </c>
      <c r="AUQ18" s="1">
        <v>43.110999999999997</v>
      </c>
      <c r="AUR18" s="20">
        <v>43.14</v>
      </c>
      <c r="AUS18" s="20">
        <v>43.12</v>
      </c>
      <c r="AUT18" s="22">
        <v>43.2</v>
      </c>
      <c r="AUU18" s="22">
        <v>43.2</v>
      </c>
      <c r="AUV18" s="22">
        <v>43.2</v>
      </c>
      <c r="AUW18" s="27">
        <v>43.12</v>
      </c>
      <c r="AUX18" s="22">
        <v>43.1</v>
      </c>
      <c r="AUY18" s="22">
        <v>43.2</v>
      </c>
      <c r="AUZ18" s="22">
        <v>43.2</v>
      </c>
      <c r="AVA18" s="1">
        <v>43.255000000000003</v>
      </c>
      <c r="AVB18" s="1">
        <v>43.1</v>
      </c>
      <c r="AVC18" s="27">
        <v>43.17</v>
      </c>
      <c r="AVD18" s="20">
        <v>43.15</v>
      </c>
      <c r="AVE18" s="22">
        <v>43.2</v>
      </c>
      <c r="AVF18" s="22">
        <v>43.2</v>
      </c>
      <c r="AVG18" s="1">
        <v>43.1</v>
      </c>
      <c r="AVH18" s="21">
        <v>43.16</v>
      </c>
      <c r="AVI18" s="1">
        <v>43.165999999999997</v>
      </c>
      <c r="AVJ18" s="20">
        <v>43.13</v>
      </c>
      <c r="AVK18" s="22">
        <v>43.2</v>
      </c>
      <c r="AVL18" s="22">
        <v>43.2</v>
      </c>
      <c r="AVM18" s="1">
        <v>43.145000000000003</v>
      </c>
      <c r="AVN18" s="20">
        <v>43.17</v>
      </c>
      <c r="AVO18" s="22">
        <v>43.2</v>
      </c>
      <c r="AVP18" s="22">
        <v>43.2</v>
      </c>
      <c r="AVQ18" s="1">
        <v>43.134</v>
      </c>
      <c r="AVR18" s="1">
        <v>43.2</v>
      </c>
      <c r="AVS18" s="1">
        <v>43.1</v>
      </c>
      <c r="AVT18" s="1">
        <v>43.1</v>
      </c>
      <c r="AVU18" s="22">
        <v>43.1</v>
      </c>
      <c r="AVV18" s="22">
        <v>43.2</v>
      </c>
      <c r="AVW18" s="22">
        <v>43.2</v>
      </c>
      <c r="AVX18" s="22">
        <v>43.2</v>
      </c>
      <c r="AVY18" s="22">
        <v>43.2</v>
      </c>
      <c r="AVZ18" s="22">
        <v>43.2</v>
      </c>
      <c r="AWA18" s="1">
        <v>43.1</v>
      </c>
      <c r="AWB18" s="22">
        <v>43.2</v>
      </c>
      <c r="AWC18" s="22">
        <v>43.2</v>
      </c>
      <c r="AWD18" s="22">
        <v>43.2</v>
      </c>
      <c r="AWE18" s="22">
        <v>43.2</v>
      </c>
      <c r="AWF18" s="1">
        <v>43.1</v>
      </c>
      <c r="AWG18" s="1">
        <v>43.1</v>
      </c>
      <c r="AWH18" s="20">
        <v>43.12</v>
      </c>
      <c r="AWI18" s="22">
        <v>43.2</v>
      </c>
      <c r="AWJ18" s="22">
        <v>43.2</v>
      </c>
      <c r="AWK18" s="22">
        <v>43.1</v>
      </c>
      <c r="AWL18" s="22">
        <v>43.2</v>
      </c>
      <c r="AWM18" s="22">
        <v>43.2</v>
      </c>
      <c r="AWN18" s="22">
        <v>43.2</v>
      </c>
      <c r="AWO18" s="22">
        <v>43.2</v>
      </c>
      <c r="AWP18" s="22">
        <v>43.2</v>
      </c>
      <c r="AWQ18" s="22">
        <v>43.2</v>
      </c>
      <c r="AWR18" s="22">
        <v>43.2</v>
      </c>
      <c r="AWS18" s="1">
        <v>43.17</v>
      </c>
      <c r="AWT18" s="1">
        <v>43.17</v>
      </c>
      <c r="AWU18" s="20">
        <v>43.12</v>
      </c>
      <c r="AWV18" s="20">
        <v>43.12</v>
      </c>
      <c r="AWW18" s="22">
        <v>43.2</v>
      </c>
      <c r="AWX18" s="1">
        <v>43.183</v>
      </c>
      <c r="AWY18" s="1">
        <v>43.052999999999997</v>
      </c>
      <c r="AWZ18" s="1">
        <v>43.168999999999997</v>
      </c>
      <c r="AXA18" s="1">
        <v>43.142000000000003</v>
      </c>
      <c r="AXB18" s="20">
        <v>43.09</v>
      </c>
      <c r="AXC18" s="22">
        <v>43.2</v>
      </c>
      <c r="AXD18" s="22">
        <v>43.2</v>
      </c>
      <c r="AXE18" s="1">
        <v>43.155999999999999</v>
      </c>
      <c r="AXF18" s="26">
        <v>43.091000000000001</v>
      </c>
      <c r="AXG18" s="1">
        <v>43.152000000000001</v>
      </c>
      <c r="AXH18" s="22">
        <v>43.2</v>
      </c>
      <c r="AXI18" s="22">
        <v>43.2</v>
      </c>
      <c r="AXJ18" s="22">
        <v>43.2</v>
      </c>
      <c r="AXK18" s="1">
        <v>43.116</v>
      </c>
      <c r="AXL18" s="1">
        <v>43.127000000000002</v>
      </c>
      <c r="AXM18" s="22">
        <v>43.1</v>
      </c>
      <c r="AXN18" s="22">
        <v>43.2</v>
      </c>
      <c r="AXO18" s="22">
        <v>43.2</v>
      </c>
      <c r="AXP18" s="22">
        <v>43.2</v>
      </c>
      <c r="AXQ18" s="22">
        <v>43.2</v>
      </c>
      <c r="AXR18" s="22">
        <v>43.2</v>
      </c>
      <c r="AXS18" s="1">
        <v>43.156999999999996</v>
      </c>
      <c r="AXT18" s="1">
        <v>43.161000000000001</v>
      </c>
      <c r="AXU18" s="1">
        <v>43.048999999999999</v>
      </c>
      <c r="AXV18" s="20">
        <v>43.11</v>
      </c>
      <c r="AXW18" s="20">
        <v>43.11</v>
      </c>
      <c r="AXX18" s="22">
        <v>43.1</v>
      </c>
      <c r="AXY18" s="22">
        <v>43.2</v>
      </c>
      <c r="AXZ18" s="22">
        <v>43.2</v>
      </c>
      <c r="AYA18" s="1">
        <v>43.125</v>
      </c>
      <c r="AYB18" s="1">
        <v>43.127000000000002</v>
      </c>
      <c r="AYC18" s="1">
        <v>43.164999999999999</v>
      </c>
      <c r="AYD18" s="1">
        <v>43.226999999999997</v>
      </c>
      <c r="AYE18" s="22">
        <v>43.2</v>
      </c>
      <c r="AYF18" s="22">
        <v>43.2</v>
      </c>
      <c r="AYG18" s="22">
        <v>43.2</v>
      </c>
      <c r="AYH18" s="22">
        <v>43.1</v>
      </c>
      <c r="AYI18" s="22">
        <v>43.2</v>
      </c>
      <c r="AYJ18" s="22">
        <v>43.2</v>
      </c>
      <c r="AYK18" s="22">
        <v>43.2</v>
      </c>
      <c r="AYL18" s="22">
        <v>43.1</v>
      </c>
      <c r="AYM18" s="22">
        <v>43.2</v>
      </c>
      <c r="AYN18" s="22">
        <v>43.2</v>
      </c>
      <c r="AYO18" s="22">
        <v>43.1</v>
      </c>
      <c r="AYP18" s="22">
        <v>43.2</v>
      </c>
      <c r="AYQ18" s="1">
        <v>43.139000000000003</v>
      </c>
      <c r="AYR18" s="1">
        <v>43.145000000000003</v>
      </c>
      <c r="AYS18" s="1">
        <v>43.033999999999999</v>
      </c>
      <c r="AYT18" s="22">
        <v>43.2</v>
      </c>
      <c r="AYU18" s="22">
        <v>43.2</v>
      </c>
      <c r="AYV18" s="22">
        <v>43.2</v>
      </c>
      <c r="AYW18" s="22">
        <v>43.2</v>
      </c>
      <c r="AYX18" s="22">
        <v>43.1</v>
      </c>
      <c r="AYY18" s="22">
        <v>43.1</v>
      </c>
      <c r="AYZ18" s="1">
        <v>43.128</v>
      </c>
      <c r="AZA18" s="1">
        <v>43.1</v>
      </c>
      <c r="AZB18" s="1">
        <v>43.1</v>
      </c>
      <c r="AZC18" s="1">
        <v>43.1</v>
      </c>
      <c r="AZD18" s="20">
        <v>43.1</v>
      </c>
      <c r="AZE18" s="22">
        <v>43.2</v>
      </c>
      <c r="AZF18" s="22">
        <v>43.1</v>
      </c>
      <c r="AZG18" s="22">
        <v>43.1</v>
      </c>
      <c r="AZH18" s="22">
        <v>43.2</v>
      </c>
      <c r="AZI18" s="21">
        <v>43.17</v>
      </c>
      <c r="AZJ18" s="1">
        <v>43.103999999999999</v>
      </c>
      <c r="AZK18" s="22">
        <v>43.2</v>
      </c>
      <c r="AZL18" s="22">
        <v>43.2</v>
      </c>
      <c r="AZM18" s="22">
        <v>43.2</v>
      </c>
      <c r="AZN18" s="22">
        <v>43.2</v>
      </c>
      <c r="AZO18" s="1">
        <v>43.1</v>
      </c>
      <c r="AZP18" s="20">
        <v>43.08</v>
      </c>
      <c r="AZQ18" s="1">
        <v>43.133000000000003</v>
      </c>
      <c r="AZR18" s="1">
        <v>43.1</v>
      </c>
      <c r="AZS18" s="22">
        <v>43.1</v>
      </c>
      <c r="AZT18" s="22">
        <v>43.1</v>
      </c>
      <c r="AZU18" s="22">
        <v>43.2</v>
      </c>
      <c r="AZV18" s="1">
        <v>43.182000000000002</v>
      </c>
      <c r="AZW18" s="1">
        <v>43.1</v>
      </c>
      <c r="AZX18" s="1">
        <v>43.13</v>
      </c>
      <c r="AZY18" s="1">
        <v>43.115000000000002</v>
      </c>
      <c r="AZZ18" s="20">
        <v>43.04</v>
      </c>
      <c r="BAA18" s="22">
        <v>43.2</v>
      </c>
      <c r="BAB18" s="22">
        <v>43.2</v>
      </c>
      <c r="BAC18" s="22">
        <v>43.1</v>
      </c>
      <c r="BAD18" s="1">
        <v>43.121000000000002</v>
      </c>
      <c r="BAE18" s="1">
        <v>43.104999999999997</v>
      </c>
      <c r="BAF18" s="22">
        <v>43.1</v>
      </c>
      <c r="BAG18" s="22">
        <v>43.1</v>
      </c>
      <c r="BAH18" s="22">
        <v>43.2</v>
      </c>
      <c r="BAI18" s="22">
        <v>43.2</v>
      </c>
      <c r="BAJ18" s="22">
        <v>43.2</v>
      </c>
      <c r="BAK18" s="22">
        <v>43.2</v>
      </c>
      <c r="BAL18" s="22">
        <v>43.1</v>
      </c>
      <c r="BAM18" s="1">
        <v>43.116</v>
      </c>
      <c r="BAN18" s="21">
        <v>43.18</v>
      </c>
      <c r="BAO18" s="22">
        <v>43.2</v>
      </c>
      <c r="BAP18" s="22">
        <v>43.2</v>
      </c>
      <c r="BAQ18" s="22">
        <v>43.2</v>
      </c>
      <c r="BAR18" s="22">
        <v>43.1</v>
      </c>
      <c r="BAS18" s="22">
        <v>43.2</v>
      </c>
      <c r="BAT18" s="22">
        <v>43.2</v>
      </c>
      <c r="BAU18" s="22">
        <v>43.1</v>
      </c>
      <c r="BAV18" s="1">
        <v>43.116</v>
      </c>
      <c r="BAW18" s="22">
        <v>43.1</v>
      </c>
      <c r="BAX18" s="1">
        <v>43.1</v>
      </c>
      <c r="BAY18" s="21">
        <v>43.17</v>
      </c>
      <c r="BAZ18" s="22">
        <v>43.2</v>
      </c>
      <c r="BBA18" s="22">
        <v>43.1</v>
      </c>
      <c r="BBB18" s="22">
        <v>43.1</v>
      </c>
      <c r="BBC18" s="1">
        <v>43.133000000000003</v>
      </c>
      <c r="BBD18" s="22">
        <v>43.2</v>
      </c>
      <c r="BBE18" s="22">
        <v>43.1</v>
      </c>
      <c r="BBF18" s="22">
        <v>43.1</v>
      </c>
      <c r="BBG18" s="22">
        <v>43.1</v>
      </c>
      <c r="BBH18" s="22">
        <v>43.1</v>
      </c>
      <c r="BBI18" s="22">
        <v>43.1</v>
      </c>
      <c r="BBJ18" s="22">
        <v>43.1</v>
      </c>
      <c r="BBK18" s="22">
        <v>43.1</v>
      </c>
      <c r="BBL18" s="22">
        <v>43.1</v>
      </c>
      <c r="BBM18" s="22">
        <v>43.1</v>
      </c>
      <c r="BBN18" s="22">
        <v>43.2</v>
      </c>
      <c r="BBO18" s="22">
        <v>43.1</v>
      </c>
      <c r="BBP18" s="22">
        <v>43.1</v>
      </c>
      <c r="BBQ18" s="22">
        <v>43.2</v>
      </c>
      <c r="BBR18" s="22">
        <v>43.1</v>
      </c>
      <c r="BBS18" s="22">
        <v>43.1</v>
      </c>
      <c r="BBT18" s="22">
        <v>43.1</v>
      </c>
      <c r="BBU18" s="22">
        <v>43.2</v>
      </c>
      <c r="BBV18" s="22">
        <v>43.1</v>
      </c>
      <c r="BBW18" s="22">
        <v>43.2</v>
      </c>
      <c r="BBX18" s="22">
        <v>43.2</v>
      </c>
      <c r="BBY18" s="22">
        <v>43.1</v>
      </c>
      <c r="BBZ18" s="1">
        <v>43.085999999999999</v>
      </c>
      <c r="BCA18" s="21">
        <v>43.15</v>
      </c>
      <c r="BCB18" s="22">
        <v>43.1</v>
      </c>
      <c r="BCC18" s="22">
        <v>43.1</v>
      </c>
      <c r="BCD18" s="22">
        <v>43.1</v>
      </c>
      <c r="BCE18" s="22">
        <v>43.1</v>
      </c>
      <c r="BCF18" s="22">
        <v>43.1</v>
      </c>
      <c r="BCG18" s="22">
        <v>43.1</v>
      </c>
      <c r="BCH18" s="21">
        <v>43.19</v>
      </c>
      <c r="BCI18" s="20">
        <v>43.07</v>
      </c>
      <c r="BCJ18" s="22">
        <v>43.2</v>
      </c>
      <c r="BCK18" s="20">
        <v>43.07</v>
      </c>
      <c r="BCL18" s="22">
        <v>43.1</v>
      </c>
      <c r="BCM18" s="22">
        <v>43.1</v>
      </c>
      <c r="BCN18" s="22">
        <v>43.2</v>
      </c>
      <c r="BCO18" s="22">
        <v>43.1</v>
      </c>
      <c r="BCP18" s="21">
        <v>43.15</v>
      </c>
      <c r="BCQ18" s="20">
        <v>43.06</v>
      </c>
      <c r="BCR18" s="22">
        <v>43.1</v>
      </c>
      <c r="BCS18" s="22">
        <v>43.1</v>
      </c>
      <c r="BCT18" s="22">
        <v>43.1</v>
      </c>
      <c r="BCU18" s="22">
        <v>43.1</v>
      </c>
      <c r="BCV18" s="22">
        <v>43.1</v>
      </c>
      <c r="BCW18" s="22">
        <v>43.1</v>
      </c>
      <c r="BCX18" s="1">
        <v>43.146000000000001</v>
      </c>
      <c r="BCY18" s="22">
        <v>43.1</v>
      </c>
      <c r="BCZ18" s="22">
        <v>43.1</v>
      </c>
      <c r="BDA18" s="22">
        <v>43.1</v>
      </c>
      <c r="BDB18" s="22">
        <v>43.1</v>
      </c>
      <c r="BDC18" s="20">
        <v>43.12</v>
      </c>
      <c r="BDD18" s="21">
        <v>43.16</v>
      </c>
      <c r="BDE18" s="20">
        <v>43.12</v>
      </c>
      <c r="BDF18" s="20">
        <v>43.12</v>
      </c>
      <c r="BDG18" s="21">
        <v>43.15</v>
      </c>
      <c r="BDH18" s="27">
        <v>43.11</v>
      </c>
      <c r="BDI18" s="27">
        <v>43.11</v>
      </c>
      <c r="BDJ18" s="20">
        <v>43.09</v>
      </c>
      <c r="BDK18" s="27">
        <v>43.11</v>
      </c>
      <c r="BDL18" s="27">
        <v>43.1</v>
      </c>
      <c r="BDM18" s="22">
        <v>43.1</v>
      </c>
      <c r="BDN18" s="27">
        <v>43.11</v>
      </c>
      <c r="BDO18" s="22">
        <v>43.1</v>
      </c>
      <c r="BDP18" s="22">
        <v>43.1</v>
      </c>
      <c r="BDQ18" s="22">
        <v>43.1</v>
      </c>
      <c r="BDR18" s="22">
        <v>43.1</v>
      </c>
      <c r="BDS18" s="22">
        <v>43.1</v>
      </c>
      <c r="BDT18" s="22">
        <v>43.1</v>
      </c>
      <c r="BDU18" s="22">
        <v>43.1</v>
      </c>
      <c r="BDV18" s="22">
        <v>43.1</v>
      </c>
      <c r="BDW18" s="1">
        <v>43</v>
      </c>
      <c r="BDX18" s="20">
        <v>43.08</v>
      </c>
      <c r="BDY18" s="22">
        <v>43.1</v>
      </c>
      <c r="BDZ18" s="22">
        <v>43.1</v>
      </c>
      <c r="BEA18" s="22">
        <v>43.1</v>
      </c>
      <c r="BEB18" s="22">
        <v>43.1</v>
      </c>
      <c r="BEC18" s="22">
        <v>43.1</v>
      </c>
      <c r="BED18" s="22">
        <v>43.1</v>
      </c>
      <c r="BEE18" s="26">
        <v>43</v>
      </c>
      <c r="BEF18" s="26">
        <v>43</v>
      </c>
      <c r="BEG18" s="26">
        <v>43</v>
      </c>
    </row>
    <row r="19" spans="1:1489" x14ac:dyDescent="0.25">
      <c r="A19" s="3" t="s">
        <v>26</v>
      </c>
      <c r="B19" s="33">
        <v>1</v>
      </c>
      <c r="C19" s="33">
        <v>1</v>
      </c>
      <c r="D19" s="33">
        <v>1</v>
      </c>
      <c r="E19" s="21">
        <v>1</v>
      </c>
      <c r="F19" s="21">
        <v>1</v>
      </c>
      <c r="G19" s="21">
        <v>1</v>
      </c>
      <c r="H19" s="21">
        <v>1</v>
      </c>
      <c r="I19" s="20">
        <v>1</v>
      </c>
      <c r="J19" s="21">
        <v>1</v>
      </c>
      <c r="K19" s="20">
        <v>1</v>
      </c>
      <c r="L19" s="20">
        <v>1</v>
      </c>
      <c r="M19" s="21">
        <v>1</v>
      </c>
      <c r="N19" s="22">
        <v>2</v>
      </c>
      <c r="O19" s="20">
        <v>1</v>
      </c>
      <c r="P19" s="21">
        <v>1</v>
      </c>
      <c r="Q19" s="33">
        <v>1</v>
      </c>
      <c r="R19" s="21">
        <v>1</v>
      </c>
      <c r="S19" s="33">
        <v>1</v>
      </c>
      <c r="T19" s="33">
        <v>1</v>
      </c>
      <c r="U19" s="33">
        <v>1</v>
      </c>
      <c r="V19" s="21">
        <v>1</v>
      </c>
      <c r="W19" s="21">
        <v>1</v>
      </c>
      <c r="X19" s="21">
        <v>1</v>
      </c>
      <c r="Y19" s="33">
        <v>1</v>
      </c>
      <c r="Z19" s="20">
        <v>1</v>
      </c>
      <c r="AA19" s="21">
        <v>1</v>
      </c>
      <c r="AB19" s="1">
        <v>1</v>
      </c>
      <c r="AC19" s="33">
        <v>1</v>
      </c>
      <c r="AD19" s="33">
        <v>1</v>
      </c>
      <c r="AE19" s="20">
        <v>1</v>
      </c>
      <c r="AF19" s="33">
        <v>1</v>
      </c>
      <c r="AG19" s="21">
        <v>1</v>
      </c>
      <c r="AH19" s="33">
        <v>1</v>
      </c>
      <c r="AI19" s="21">
        <v>1</v>
      </c>
      <c r="AJ19" s="21">
        <v>1</v>
      </c>
      <c r="AK19" s="33">
        <v>1</v>
      </c>
      <c r="AL19" s="33">
        <v>1</v>
      </c>
      <c r="AM19" s="33">
        <v>1</v>
      </c>
      <c r="AN19" s="33">
        <v>1</v>
      </c>
      <c r="AO19" s="33">
        <v>1</v>
      </c>
      <c r="AP19" s="33">
        <v>1</v>
      </c>
      <c r="AQ19" s="21">
        <v>1</v>
      </c>
      <c r="AR19" s="21">
        <v>1</v>
      </c>
      <c r="AS19" s="33">
        <v>1</v>
      </c>
      <c r="AT19" s="33">
        <v>1</v>
      </c>
      <c r="AU19" s="21">
        <v>1</v>
      </c>
      <c r="AV19" s="21">
        <v>1</v>
      </c>
      <c r="AW19" s="20">
        <v>1</v>
      </c>
      <c r="AX19" s="20">
        <v>1</v>
      </c>
      <c r="AY19" s="21">
        <v>1</v>
      </c>
      <c r="AZ19" s="21">
        <v>1</v>
      </c>
      <c r="BA19" s="21">
        <v>1</v>
      </c>
      <c r="BB19" s="1">
        <v>2</v>
      </c>
      <c r="BC19" s="21">
        <v>1</v>
      </c>
      <c r="BD19" s="21">
        <v>1</v>
      </c>
      <c r="BE19" s="33">
        <v>1</v>
      </c>
      <c r="BF19" s="33">
        <v>1</v>
      </c>
      <c r="BG19" s="33">
        <v>1</v>
      </c>
      <c r="BH19" s="20">
        <v>1</v>
      </c>
      <c r="BI19" s="21">
        <v>1</v>
      </c>
      <c r="BJ19" s="33">
        <v>1</v>
      </c>
      <c r="BK19" s="33">
        <v>1</v>
      </c>
      <c r="BL19" s="33">
        <v>1</v>
      </c>
      <c r="BM19" s="33">
        <v>1</v>
      </c>
      <c r="BN19" s="21">
        <v>1</v>
      </c>
      <c r="BO19" s="21">
        <v>1</v>
      </c>
      <c r="BP19" s="21">
        <v>1</v>
      </c>
      <c r="BQ19" s="21">
        <v>1</v>
      </c>
      <c r="BR19" s="22">
        <v>1</v>
      </c>
      <c r="BS19" s="33">
        <v>1</v>
      </c>
      <c r="BT19" s="33">
        <v>1</v>
      </c>
      <c r="BU19" s="33">
        <v>1</v>
      </c>
      <c r="BV19" s="1">
        <v>1</v>
      </c>
      <c r="BW19" s="21">
        <v>1</v>
      </c>
      <c r="BX19" s="21">
        <v>1</v>
      </c>
      <c r="BY19" s="21">
        <v>1</v>
      </c>
      <c r="BZ19" s="33">
        <v>1</v>
      </c>
      <c r="CA19" s="33">
        <v>1</v>
      </c>
      <c r="CB19" s="33">
        <v>2</v>
      </c>
      <c r="CC19" s="33">
        <v>2</v>
      </c>
      <c r="CD19" s="33">
        <v>1</v>
      </c>
      <c r="CE19" s="21">
        <v>1</v>
      </c>
      <c r="CF19" s="21">
        <v>1</v>
      </c>
      <c r="CG19" s="21">
        <v>1</v>
      </c>
      <c r="CH19" s="21">
        <v>1</v>
      </c>
      <c r="CI19" s="21">
        <v>1</v>
      </c>
      <c r="CJ19" s="21">
        <v>1</v>
      </c>
      <c r="CK19" s="21">
        <v>1</v>
      </c>
      <c r="CL19" s="21">
        <v>1</v>
      </c>
      <c r="CM19" s="21">
        <v>1</v>
      </c>
      <c r="CN19" s="21">
        <v>1</v>
      </c>
      <c r="CO19" s="21">
        <v>1</v>
      </c>
      <c r="CP19" s="33">
        <v>1</v>
      </c>
      <c r="CQ19" s="33">
        <v>1</v>
      </c>
      <c r="CR19" s="21">
        <v>1</v>
      </c>
      <c r="CS19" s="21">
        <v>1</v>
      </c>
      <c r="CT19" s="1">
        <v>1</v>
      </c>
      <c r="CU19" s="21">
        <v>1</v>
      </c>
      <c r="CV19" s="21">
        <v>1</v>
      </c>
      <c r="CW19" s="1">
        <v>2</v>
      </c>
      <c r="CX19" s="21">
        <v>1</v>
      </c>
      <c r="CY19" s="21">
        <v>1</v>
      </c>
      <c r="CZ19" s="22">
        <v>1</v>
      </c>
      <c r="DA19" s="1">
        <v>1</v>
      </c>
      <c r="DB19" s="1">
        <v>1</v>
      </c>
      <c r="DC19" s="21">
        <v>1</v>
      </c>
      <c r="DD19" s="21">
        <v>1</v>
      </c>
      <c r="DE19" s="33">
        <v>1</v>
      </c>
      <c r="DF19" s="33">
        <v>1</v>
      </c>
      <c r="DG19" s="33">
        <v>1</v>
      </c>
      <c r="DH19" s="20">
        <v>1</v>
      </c>
      <c r="DI19" s="21">
        <v>1</v>
      </c>
      <c r="DJ19" s="21">
        <v>1</v>
      </c>
      <c r="DK19" s="21">
        <v>1</v>
      </c>
      <c r="DL19" s="33">
        <v>1</v>
      </c>
      <c r="DM19" s="33">
        <v>1</v>
      </c>
      <c r="DN19" s="1">
        <v>2</v>
      </c>
      <c r="DO19" s="21">
        <v>1</v>
      </c>
      <c r="DP19" s="21">
        <v>1</v>
      </c>
      <c r="DQ19" s="21">
        <v>1</v>
      </c>
      <c r="DR19" s="21">
        <v>1</v>
      </c>
      <c r="DS19" s="1">
        <v>1</v>
      </c>
      <c r="DT19" s="21">
        <v>1</v>
      </c>
      <c r="DU19" s="21">
        <v>1</v>
      </c>
      <c r="DV19" s="22">
        <v>1</v>
      </c>
      <c r="DW19" s="22">
        <v>2</v>
      </c>
      <c r="DX19" s="21">
        <v>1</v>
      </c>
      <c r="DY19" s="21">
        <v>1</v>
      </c>
      <c r="DZ19" s="21">
        <v>1</v>
      </c>
      <c r="EA19" s="21">
        <v>1</v>
      </c>
      <c r="EB19" s="21">
        <v>1</v>
      </c>
      <c r="EC19" s="22">
        <v>1</v>
      </c>
      <c r="ED19" s="22">
        <v>2</v>
      </c>
      <c r="EE19" s="33">
        <v>1</v>
      </c>
      <c r="EF19" s="33">
        <v>1</v>
      </c>
      <c r="EG19" s="21">
        <v>1</v>
      </c>
      <c r="EH19" s="21">
        <v>1</v>
      </c>
      <c r="EI19" s="1">
        <v>1</v>
      </c>
      <c r="EJ19" s="33">
        <v>1</v>
      </c>
      <c r="EK19" s="1">
        <v>2</v>
      </c>
      <c r="EL19" s="33">
        <v>2</v>
      </c>
      <c r="EM19" s="33">
        <v>1</v>
      </c>
      <c r="EN19" s="21">
        <v>1</v>
      </c>
      <c r="EO19" s="21">
        <v>1</v>
      </c>
      <c r="EP19" s="21">
        <v>1</v>
      </c>
      <c r="EQ19" s="21">
        <v>1</v>
      </c>
      <c r="ER19" s="21">
        <v>1</v>
      </c>
      <c r="ES19" s="33">
        <v>1</v>
      </c>
      <c r="ET19" s="21">
        <v>1</v>
      </c>
      <c r="EU19" s="21">
        <v>1</v>
      </c>
      <c r="EV19" s="21">
        <v>1</v>
      </c>
      <c r="EW19" s="21">
        <v>1</v>
      </c>
      <c r="EX19" s="21">
        <v>1</v>
      </c>
      <c r="EY19" s="21">
        <v>1</v>
      </c>
      <c r="EZ19" s="21">
        <v>1</v>
      </c>
      <c r="FA19" s="33">
        <v>1</v>
      </c>
      <c r="FB19" s="20">
        <v>1</v>
      </c>
      <c r="FC19" s="20">
        <v>1</v>
      </c>
      <c r="FD19" s="21">
        <v>1</v>
      </c>
      <c r="FE19" s="1">
        <v>2</v>
      </c>
      <c r="FF19" s="21">
        <v>1</v>
      </c>
      <c r="FG19" s="21">
        <v>1</v>
      </c>
      <c r="FH19" s="21">
        <v>1</v>
      </c>
      <c r="FI19" s="1">
        <v>1</v>
      </c>
      <c r="FJ19" s="22">
        <v>3</v>
      </c>
      <c r="FK19" s="20">
        <v>1</v>
      </c>
      <c r="FL19" s="21">
        <v>1</v>
      </c>
      <c r="FM19" s="22">
        <v>3</v>
      </c>
      <c r="FN19" s="33">
        <v>1</v>
      </c>
      <c r="FO19" s="1">
        <v>1</v>
      </c>
      <c r="FP19" s="20">
        <v>1</v>
      </c>
      <c r="FQ19" s="20">
        <v>2</v>
      </c>
      <c r="FR19" s="1">
        <v>1</v>
      </c>
      <c r="FS19" s="20">
        <v>1</v>
      </c>
      <c r="FT19" s="33">
        <v>1</v>
      </c>
      <c r="FU19" s="1">
        <v>1</v>
      </c>
      <c r="FV19" s="1">
        <v>1</v>
      </c>
      <c r="FW19" s="1">
        <v>1</v>
      </c>
      <c r="FX19" s="20">
        <v>2</v>
      </c>
      <c r="FY19" s="20">
        <v>1</v>
      </c>
      <c r="FZ19" s="33">
        <v>1</v>
      </c>
      <c r="GA19" s="21">
        <v>1</v>
      </c>
      <c r="GB19" s="21">
        <v>1</v>
      </c>
      <c r="GC19" s="1">
        <v>1</v>
      </c>
      <c r="GD19" s="1">
        <v>2</v>
      </c>
      <c r="GE19" s="21">
        <v>1</v>
      </c>
      <c r="GF19" s="21">
        <v>1</v>
      </c>
      <c r="GG19" s="1">
        <v>1</v>
      </c>
      <c r="GH19" s="21">
        <v>1</v>
      </c>
      <c r="GI19" s="21">
        <v>1</v>
      </c>
      <c r="GJ19" s="21">
        <v>1</v>
      </c>
      <c r="GK19" s="21">
        <v>1</v>
      </c>
      <c r="GL19" s="1">
        <v>1</v>
      </c>
      <c r="GM19" s="21">
        <v>1</v>
      </c>
      <c r="GN19" s="21">
        <v>1</v>
      </c>
      <c r="GO19" s="21">
        <v>1</v>
      </c>
      <c r="GP19" s="21">
        <v>1</v>
      </c>
      <c r="GQ19" s="21">
        <v>1</v>
      </c>
      <c r="GR19" s="21">
        <v>1</v>
      </c>
      <c r="GS19" s="33">
        <v>1</v>
      </c>
      <c r="GT19" s="33">
        <v>1</v>
      </c>
      <c r="GU19" s="21">
        <v>1</v>
      </c>
      <c r="GV19" s="21">
        <v>1</v>
      </c>
      <c r="GW19" s="1">
        <v>1</v>
      </c>
      <c r="GX19" s="33">
        <v>1</v>
      </c>
      <c r="GY19" s="33">
        <v>1</v>
      </c>
      <c r="GZ19" s="33">
        <v>1</v>
      </c>
      <c r="HA19" s="33">
        <v>1</v>
      </c>
      <c r="HB19" s="20">
        <v>1</v>
      </c>
      <c r="HC19" s="33">
        <v>1</v>
      </c>
      <c r="HD19" s="33">
        <v>1</v>
      </c>
      <c r="HE19" s="20">
        <v>1</v>
      </c>
      <c r="HF19" s="33">
        <v>1</v>
      </c>
      <c r="HG19" s="33">
        <v>1</v>
      </c>
      <c r="HH19" s="33">
        <v>1</v>
      </c>
      <c r="HI19" s="21">
        <v>1</v>
      </c>
      <c r="HJ19" s="21">
        <v>1</v>
      </c>
      <c r="HK19" s="21">
        <v>1</v>
      </c>
      <c r="HL19" s="21">
        <v>1</v>
      </c>
      <c r="HM19" s="21">
        <v>1</v>
      </c>
      <c r="HN19" s="1">
        <v>1</v>
      </c>
      <c r="HO19" s="1">
        <v>1</v>
      </c>
      <c r="HP19" s="33">
        <v>1</v>
      </c>
      <c r="HQ19" s="33">
        <v>1</v>
      </c>
      <c r="HR19" s="33">
        <v>1</v>
      </c>
      <c r="HS19" s="1">
        <v>1</v>
      </c>
      <c r="HT19" s="21">
        <v>1</v>
      </c>
      <c r="HU19" s="21">
        <v>1</v>
      </c>
      <c r="HV19" s="21">
        <v>1</v>
      </c>
      <c r="HW19" s="21">
        <v>1</v>
      </c>
      <c r="HX19" s="21">
        <v>1</v>
      </c>
      <c r="HY19" s="21">
        <v>1</v>
      </c>
      <c r="HZ19" s="1">
        <v>1</v>
      </c>
      <c r="IA19" s="33">
        <v>1</v>
      </c>
      <c r="IB19" s="33">
        <v>1</v>
      </c>
      <c r="IC19" s="21">
        <v>1</v>
      </c>
      <c r="ID19" s="21">
        <v>1</v>
      </c>
      <c r="IE19" s="21">
        <v>1</v>
      </c>
      <c r="IF19" s="21">
        <v>1</v>
      </c>
      <c r="IG19" s="21">
        <v>1</v>
      </c>
      <c r="IH19" s="21">
        <v>1</v>
      </c>
      <c r="II19" s="21">
        <v>1</v>
      </c>
      <c r="IJ19" s="33">
        <v>1</v>
      </c>
      <c r="IK19" s="33">
        <v>1</v>
      </c>
      <c r="IL19" s="33">
        <v>1</v>
      </c>
      <c r="IM19" s="21">
        <v>1</v>
      </c>
      <c r="IN19" s="21">
        <v>1</v>
      </c>
      <c r="IO19" s="21">
        <v>1</v>
      </c>
      <c r="IP19" s="21">
        <v>1</v>
      </c>
      <c r="IQ19" s="21">
        <v>1</v>
      </c>
      <c r="IR19" s="21">
        <v>1</v>
      </c>
      <c r="IS19" s="21">
        <v>1</v>
      </c>
      <c r="IT19" s="21">
        <v>1</v>
      </c>
      <c r="IU19" s="21">
        <v>1</v>
      </c>
      <c r="IV19" s="21">
        <v>1</v>
      </c>
      <c r="IW19" s="21">
        <v>1</v>
      </c>
      <c r="IX19" s="21">
        <v>1</v>
      </c>
      <c r="IY19" s="21">
        <v>1</v>
      </c>
      <c r="IZ19" s="33">
        <v>1</v>
      </c>
      <c r="JA19" s="33">
        <v>1</v>
      </c>
      <c r="JB19" s="21">
        <v>1</v>
      </c>
      <c r="JC19" s="21">
        <v>1</v>
      </c>
      <c r="JD19" s="1">
        <v>1</v>
      </c>
      <c r="JE19" s="33">
        <v>1</v>
      </c>
      <c r="JF19" s="33">
        <v>1</v>
      </c>
      <c r="JG19" s="21">
        <v>1</v>
      </c>
      <c r="JH19" s="21">
        <v>1</v>
      </c>
      <c r="JI19" s="21">
        <v>1</v>
      </c>
      <c r="JJ19" s="21">
        <v>1</v>
      </c>
      <c r="JK19" s="33">
        <v>1</v>
      </c>
      <c r="JL19" s="33">
        <v>1</v>
      </c>
      <c r="JM19" s="21">
        <v>1</v>
      </c>
      <c r="JN19" s="21">
        <v>1</v>
      </c>
      <c r="JO19" s="21">
        <v>1</v>
      </c>
      <c r="JP19" s="21">
        <v>1</v>
      </c>
      <c r="JQ19" s="33">
        <v>1</v>
      </c>
      <c r="JR19" s="33">
        <v>1</v>
      </c>
      <c r="JS19" s="33">
        <v>1</v>
      </c>
      <c r="JT19" s="33">
        <v>1</v>
      </c>
      <c r="JU19" s="33">
        <v>1</v>
      </c>
      <c r="JV19" s="33">
        <v>1</v>
      </c>
      <c r="JW19" s="21">
        <v>1</v>
      </c>
      <c r="JX19" s="21">
        <v>1</v>
      </c>
      <c r="JY19" s="21">
        <v>1</v>
      </c>
      <c r="JZ19" s="21">
        <v>1</v>
      </c>
      <c r="KA19" s="33">
        <v>1</v>
      </c>
      <c r="KB19" s="33">
        <v>1</v>
      </c>
      <c r="KC19" s="33">
        <v>3</v>
      </c>
      <c r="KD19" s="33">
        <v>1</v>
      </c>
      <c r="KE19" s="21">
        <v>1</v>
      </c>
      <c r="KF19" s="21">
        <v>1</v>
      </c>
      <c r="KG19" s="21">
        <v>1</v>
      </c>
      <c r="KH19" s="21">
        <v>1</v>
      </c>
      <c r="KI19" s="21">
        <v>1</v>
      </c>
      <c r="KJ19" s="21">
        <v>1</v>
      </c>
      <c r="KK19" s="33">
        <v>1</v>
      </c>
      <c r="KL19" s="33">
        <v>1</v>
      </c>
      <c r="KM19" s="33">
        <v>1</v>
      </c>
      <c r="KN19" s="33">
        <v>2</v>
      </c>
      <c r="KO19" s="33">
        <v>2</v>
      </c>
      <c r="KP19" s="33">
        <v>1</v>
      </c>
      <c r="KQ19" s="33">
        <v>1</v>
      </c>
      <c r="KR19" s="33">
        <v>1</v>
      </c>
      <c r="KS19" s="21">
        <v>1</v>
      </c>
      <c r="KT19" s="21">
        <v>1</v>
      </c>
      <c r="KU19" s="21">
        <v>1</v>
      </c>
      <c r="KV19" s="21">
        <v>1</v>
      </c>
      <c r="KW19" s="1">
        <v>1</v>
      </c>
      <c r="KX19" s="33">
        <v>1</v>
      </c>
      <c r="KY19" s="33">
        <v>1</v>
      </c>
      <c r="KZ19" s="1">
        <v>1</v>
      </c>
      <c r="LA19" s="33">
        <v>1</v>
      </c>
      <c r="LB19" s="33">
        <v>1</v>
      </c>
      <c r="LC19" s="33">
        <v>1</v>
      </c>
      <c r="LD19" s="1">
        <v>1</v>
      </c>
      <c r="LE19" s="20">
        <v>2</v>
      </c>
      <c r="LF19" s="20">
        <v>1</v>
      </c>
      <c r="LG19" s="21">
        <v>1</v>
      </c>
      <c r="LH19" s="1">
        <v>1</v>
      </c>
      <c r="LI19" s="33">
        <v>1</v>
      </c>
      <c r="LJ19" s="1">
        <v>1</v>
      </c>
      <c r="LK19" s="33">
        <v>1</v>
      </c>
      <c r="LL19" s="1">
        <v>1</v>
      </c>
      <c r="LM19" s="21">
        <v>1</v>
      </c>
      <c r="LN19" s="21">
        <v>1</v>
      </c>
      <c r="LO19" s="21">
        <v>1</v>
      </c>
      <c r="LP19" s="21">
        <v>1</v>
      </c>
      <c r="LQ19" s="21">
        <v>1</v>
      </c>
      <c r="LR19" s="21">
        <v>1</v>
      </c>
      <c r="LS19" s="1">
        <v>1</v>
      </c>
      <c r="LT19" s="1">
        <v>1</v>
      </c>
      <c r="LU19" s="20">
        <v>1</v>
      </c>
      <c r="LV19" s="33">
        <v>1</v>
      </c>
      <c r="LW19" s="21">
        <v>1</v>
      </c>
      <c r="LX19" s="21">
        <v>1</v>
      </c>
      <c r="LY19" s="21">
        <v>1</v>
      </c>
      <c r="LZ19" s="21">
        <v>1</v>
      </c>
      <c r="MA19" s="21">
        <v>1</v>
      </c>
      <c r="MB19" s="21">
        <v>1</v>
      </c>
      <c r="MC19" s="33">
        <v>1</v>
      </c>
      <c r="MD19" s="33">
        <v>1</v>
      </c>
      <c r="ME19" s="21">
        <v>1</v>
      </c>
      <c r="MF19" s="21">
        <v>1</v>
      </c>
      <c r="MG19" s="33">
        <v>1</v>
      </c>
      <c r="MH19" s="33">
        <v>1</v>
      </c>
      <c r="MI19" s="21">
        <v>1</v>
      </c>
      <c r="MJ19" s="21">
        <v>1</v>
      </c>
      <c r="MK19" s="21">
        <v>1</v>
      </c>
      <c r="ML19" s="21">
        <v>1</v>
      </c>
      <c r="MM19" s="21">
        <v>1</v>
      </c>
      <c r="MN19" s="21">
        <v>1</v>
      </c>
      <c r="MO19" s="21">
        <v>1</v>
      </c>
      <c r="MP19" s="21">
        <v>1</v>
      </c>
      <c r="MQ19" s="33">
        <v>1</v>
      </c>
      <c r="MR19" s="33">
        <v>1</v>
      </c>
      <c r="MS19" s="33">
        <v>1</v>
      </c>
      <c r="MT19" s="33">
        <v>1</v>
      </c>
      <c r="MU19" s="20">
        <v>1</v>
      </c>
      <c r="MV19" s="21">
        <v>1</v>
      </c>
      <c r="MW19" s="21">
        <v>1</v>
      </c>
      <c r="MX19" s="21">
        <v>1</v>
      </c>
      <c r="MY19" s="21">
        <v>1</v>
      </c>
      <c r="MZ19" s="21">
        <v>1</v>
      </c>
      <c r="NA19" s="21">
        <v>1</v>
      </c>
      <c r="NB19" s="21">
        <v>1</v>
      </c>
      <c r="NC19" s="21">
        <v>1</v>
      </c>
      <c r="ND19" s="21">
        <v>1</v>
      </c>
      <c r="NE19" s="33">
        <v>1</v>
      </c>
      <c r="NF19" s="21">
        <v>1</v>
      </c>
      <c r="NG19" s="21">
        <v>1</v>
      </c>
      <c r="NH19" s="21">
        <v>1</v>
      </c>
      <c r="NI19" s="33">
        <v>1</v>
      </c>
      <c r="NJ19" s="21">
        <v>1</v>
      </c>
      <c r="NK19" s="21">
        <v>1</v>
      </c>
      <c r="NL19" s="21">
        <v>1</v>
      </c>
      <c r="NM19" s="21">
        <v>1</v>
      </c>
      <c r="NN19" s="21">
        <v>1</v>
      </c>
      <c r="NO19" s="33">
        <v>1</v>
      </c>
      <c r="NP19" s="33">
        <v>1</v>
      </c>
      <c r="NQ19" s="33">
        <v>1</v>
      </c>
      <c r="NR19" s="20">
        <v>1</v>
      </c>
      <c r="NS19" s="34">
        <v>3</v>
      </c>
      <c r="NT19" s="21">
        <v>1</v>
      </c>
      <c r="NU19" s="21">
        <v>1</v>
      </c>
      <c r="NV19" s="21">
        <v>1</v>
      </c>
      <c r="NW19" s="21">
        <v>1</v>
      </c>
      <c r="NX19" s="21">
        <v>1</v>
      </c>
      <c r="NY19" s="21">
        <v>1</v>
      </c>
      <c r="NZ19" s="21">
        <v>1</v>
      </c>
      <c r="OA19" s="21">
        <v>1</v>
      </c>
      <c r="OB19" s="21">
        <v>1</v>
      </c>
      <c r="OC19" s="21">
        <v>1</v>
      </c>
      <c r="OD19" s="22">
        <v>1</v>
      </c>
      <c r="OE19" s="21">
        <v>1</v>
      </c>
      <c r="OF19" s="21">
        <v>1</v>
      </c>
      <c r="OG19" s="21">
        <v>1</v>
      </c>
      <c r="OH19" s="21">
        <v>1</v>
      </c>
      <c r="OI19" s="21">
        <v>1</v>
      </c>
      <c r="OJ19" s="21">
        <v>1</v>
      </c>
      <c r="OK19" s="21">
        <v>1</v>
      </c>
      <c r="OL19" s="21">
        <v>1</v>
      </c>
      <c r="OM19" s="21">
        <v>1</v>
      </c>
      <c r="ON19" s="21">
        <v>1</v>
      </c>
      <c r="OO19" s="21">
        <v>1</v>
      </c>
      <c r="OP19" s="21">
        <v>1</v>
      </c>
      <c r="OQ19" s="1">
        <v>1</v>
      </c>
      <c r="OR19" s="21">
        <v>1</v>
      </c>
      <c r="OS19" s="21">
        <v>1</v>
      </c>
      <c r="OT19" s="21">
        <v>1</v>
      </c>
      <c r="OU19" s="21">
        <v>1</v>
      </c>
      <c r="OV19" s="21">
        <v>1</v>
      </c>
      <c r="OW19" s="21">
        <v>1</v>
      </c>
      <c r="OX19" s="33">
        <v>1</v>
      </c>
      <c r="OY19" s="33">
        <v>1</v>
      </c>
      <c r="OZ19" s="20">
        <v>1</v>
      </c>
      <c r="PA19" s="21">
        <v>1</v>
      </c>
      <c r="PB19" s="21">
        <v>1</v>
      </c>
      <c r="PC19" s="21">
        <v>1</v>
      </c>
      <c r="PD19" s="21">
        <v>1</v>
      </c>
      <c r="PE19" s="21">
        <v>1</v>
      </c>
      <c r="PF19" s="21">
        <v>1</v>
      </c>
      <c r="PG19" s="21">
        <v>1</v>
      </c>
      <c r="PH19" s="21">
        <v>1</v>
      </c>
      <c r="PI19" s="21">
        <v>1</v>
      </c>
      <c r="PJ19" s="21">
        <v>1</v>
      </c>
      <c r="PK19" s="21">
        <v>1</v>
      </c>
      <c r="PL19" s="21">
        <v>1</v>
      </c>
      <c r="PM19" s="21">
        <v>1</v>
      </c>
      <c r="PN19" s="21">
        <v>1</v>
      </c>
      <c r="PO19" s="22">
        <v>1</v>
      </c>
      <c r="PP19" s="22">
        <v>2</v>
      </c>
      <c r="PQ19" s="33">
        <v>1</v>
      </c>
      <c r="PR19" s="1">
        <v>1</v>
      </c>
      <c r="PS19" s="33">
        <v>1</v>
      </c>
      <c r="PT19" s="1">
        <v>1</v>
      </c>
      <c r="PU19" s="20">
        <v>2</v>
      </c>
      <c r="PV19" s="20">
        <v>1</v>
      </c>
      <c r="PW19" s="33">
        <v>1</v>
      </c>
      <c r="PX19" s="21">
        <v>1</v>
      </c>
      <c r="PY19" s="21">
        <v>1</v>
      </c>
      <c r="PZ19" s="21">
        <v>1</v>
      </c>
      <c r="QA19" s="21">
        <v>1</v>
      </c>
      <c r="QB19" s="21">
        <v>1</v>
      </c>
      <c r="QC19" s="21">
        <v>1</v>
      </c>
      <c r="QD19" s="21">
        <v>1</v>
      </c>
      <c r="QE19" s="33">
        <v>1</v>
      </c>
      <c r="QF19" s="33">
        <v>1</v>
      </c>
      <c r="QG19" s="33">
        <v>1</v>
      </c>
      <c r="QH19" s="33">
        <v>1</v>
      </c>
      <c r="QI19" s="1">
        <v>1</v>
      </c>
      <c r="QJ19" s="21">
        <v>1</v>
      </c>
      <c r="QK19" s="21">
        <v>1</v>
      </c>
      <c r="QL19" s="21">
        <v>1</v>
      </c>
      <c r="QM19" s="21">
        <v>1</v>
      </c>
      <c r="QN19" s="21">
        <v>1</v>
      </c>
      <c r="QO19" s="21">
        <v>1</v>
      </c>
      <c r="QP19" s="21">
        <v>1</v>
      </c>
      <c r="QQ19" s="21">
        <v>1</v>
      </c>
      <c r="QR19" s="33">
        <v>1</v>
      </c>
      <c r="QS19" s="33">
        <v>1</v>
      </c>
      <c r="QT19" s="33">
        <v>1</v>
      </c>
      <c r="QU19" s="20">
        <v>1</v>
      </c>
      <c r="QV19" s="21">
        <v>1</v>
      </c>
      <c r="QW19" s="21">
        <v>1</v>
      </c>
      <c r="QX19" s="21">
        <v>1</v>
      </c>
      <c r="QY19" s="21">
        <v>1</v>
      </c>
      <c r="QZ19" s="21">
        <v>1</v>
      </c>
      <c r="RA19" s="21">
        <v>1</v>
      </c>
      <c r="RB19" s="21">
        <v>1</v>
      </c>
      <c r="RC19" s="21">
        <v>1</v>
      </c>
      <c r="RD19" s="33">
        <v>1</v>
      </c>
      <c r="RE19" s="33">
        <v>1</v>
      </c>
      <c r="RF19" s="33">
        <v>1</v>
      </c>
      <c r="RG19" s="21">
        <v>1</v>
      </c>
      <c r="RH19" s="21">
        <v>1</v>
      </c>
      <c r="RI19" s="21">
        <v>1</v>
      </c>
      <c r="RJ19" s="21">
        <v>1</v>
      </c>
      <c r="RK19" s="21">
        <v>1</v>
      </c>
      <c r="RL19" s="21">
        <v>1</v>
      </c>
      <c r="RM19" s="21">
        <v>1</v>
      </c>
      <c r="RN19" s="21">
        <v>1</v>
      </c>
      <c r="RO19" s="21">
        <v>1</v>
      </c>
      <c r="RP19" s="21">
        <v>1</v>
      </c>
      <c r="RQ19" s="21">
        <v>1</v>
      </c>
      <c r="RR19" s="1">
        <v>2</v>
      </c>
      <c r="RS19" s="33">
        <v>1</v>
      </c>
      <c r="RT19" s="33">
        <v>1</v>
      </c>
      <c r="RU19" s="33">
        <v>1</v>
      </c>
      <c r="RV19" s="20">
        <v>1</v>
      </c>
      <c r="RW19" s="21">
        <v>1</v>
      </c>
      <c r="RX19" s="21">
        <v>1</v>
      </c>
      <c r="RY19" s="21">
        <v>1</v>
      </c>
      <c r="RZ19" s="21">
        <v>1</v>
      </c>
      <c r="SA19" s="21">
        <v>1</v>
      </c>
      <c r="SB19" s="21">
        <v>1</v>
      </c>
      <c r="SC19" s="21">
        <v>1</v>
      </c>
      <c r="SD19" s="21">
        <v>1</v>
      </c>
      <c r="SE19" s="21">
        <v>1</v>
      </c>
      <c r="SF19" s="21">
        <v>1</v>
      </c>
      <c r="SG19" s="21">
        <v>1</v>
      </c>
      <c r="SH19" s="21">
        <v>1</v>
      </c>
      <c r="SI19" s="33">
        <v>1</v>
      </c>
      <c r="SJ19" s="33">
        <v>1</v>
      </c>
      <c r="SK19" s="33">
        <v>1</v>
      </c>
      <c r="SL19" s="33">
        <v>1</v>
      </c>
      <c r="SM19" s="33">
        <v>1</v>
      </c>
      <c r="SN19" s="1">
        <v>1</v>
      </c>
      <c r="SO19" s="21">
        <v>1</v>
      </c>
      <c r="SP19" s="21">
        <v>1</v>
      </c>
      <c r="SQ19" s="21">
        <v>1</v>
      </c>
      <c r="SR19" s="21">
        <v>1</v>
      </c>
      <c r="SS19" s="33">
        <v>1</v>
      </c>
      <c r="ST19" s="33">
        <v>1</v>
      </c>
      <c r="SU19" s="33">
        <v>1</v>
      </c>
      <c r="SV19" s="20">
        <v>1</v>
      </c>
      <c r="SW19" s="21">
        <v>1</v>
      </c>
      <c r="SX19" s="21">
        <v>1</v>
      </c>
      <c r="SY19" s="21">
        <v>1</v>
      </c>
      <c r="SZ19" s="21">
        <v>1</v>
      </c>
      <c r="TA19" s="21">
        <v>1</v>
      </c>
      <c r="TB19" s="33">
        <v>1</v>
      </c>
      <c r="TC19" s="33">
        <v>1</v>
      </c>
      <c r="TD19" s="33">
        <v>1</v>
      </c>
      <c r="TE19" s="33">
        <v>1</v>
      </c>
      <c r="TF19" s="21">
        <v>1</v>
      </c>
      <c r="TG19" s="21">
        <v>1</v>
      </c>
      <c r="TH19" s="21">
        <v>1</v>
      </c>
      <c r="TI19" s="21">
        <v>1</v>
      </c>
      <c r="TJ19" s="21">
        <v>1</v>
      </c>
      <c r="TK19" s="21">
        <v>1</v>
      </c>
      <c r="TL19" s="21">
        <v>1</v>
      </c>
      <c r="TM19" s="21">
        <v>1</v>
      </c>
      <c r="TN19" s="21">
        <v>1</v>
      </c>
      <c r="TO19" s="21">
        <v>1</v>
      </c>
      <c r="TP19" s="21">
        <v>1</v>
      </c>
      <c r="TQ19" s="21">
        <v>1</v>
      </c>
      <c r="TR19" s="21">
        <v>1</v>
      </c>
      <c r="TS19" s="33">
        <v>1</v>
      </c>
      <c r="TT19" s="33">
        <v>1</v>
      </c>
      <c r="TU19" s="21">
        <v>1</v>
      </c>
      <c r="TV19" s="21">
        <v>1</v>
      </c>
      <c r="TW19" s="21">
        <v>1</v>
      </c>
      <c r="TX19" s="21">
        <v>1</v>
      </c>
      <c r="TY19" s="21">
        <v>1</v>
      </c>
      <c r="TZ19" s="21">
        <v>1</v>
      </c>
      <c r="UA19" s="21">
        <v>1</v>
      </c>
      <c r="UB19" s="22">
        <v>1</v>
      </c>
      <c r="UC19" s="33">
        <v>1</v>
      </c>
      <c r="UD19" s="33">
        <v>1</v>
      </c>
      <c r="UE19" s="33">
        <v>1</v>
      </c>
      <c r="UF19" s="33">
        <v>1</v>
      </c>
      <c r="UG19" s="33">
        <v>1</v>
      </c>
      <c r="UH19" s="1">
        <v>1</v>
      </c>
      <c r="UI19" s="1">
        <v>1</v>
      </c>
      <c r="UJ19" s="1">
        <v>1</v>
      </c>
      <c r="UK19" s="20">
        <v>1</v>
      </c>
      <c r="UL19" s="21">
        <v>1</v>
      </c>
      <c r="UM19" s="21">
        <v>1</v>
      </c>
      <c r="UN19" s="21">
        <v>1</v>
      </c>
      <c r="UO19" s="21">
        <v>1</v>
      </c>
      <c r="UP19" s="33">
        <v>1</v>
      </c>
      <c r="UQ19" s="1">
        <v>1</v>
      </c>
      <c r="UR19" s="1">
        <v>1</v>
      </c>
      <c r="US19" s="33">
        <v>1</v>
      </c>
      <c r="UT19" s="33">
        <v>1</v>
      </c>
      <c r="UU19" s="21">
        <v>1</v>
      </c>
      <c r="UV19" s="21">
        <v>1</v>
      </c>
      <c r="UW19" s="21">
        <v>1</v>
      </c>
      <c r="UX19" s="21">
        <v>1</v>
      </c>
      <c r="UY19" s="21">
        <v>1</v>
      </c>
      <c r="UZ19" s="21">
        <v>1</v>
      </c>
      <c r="VA19" s="33">
        <v>1</v>
      </c>
      <c r="VB19" s="33">
        <v>1</v>
      </c>
      <c r="VC19" s="33">
        <v>1</v>
      </c>
      <c r="VD19" s="33">
        <v>1</v>
      </c>
      <c r="VE19" s="33">
        <v>1</v>
      </c>
      <c r="VF19" s="21">
        <v>1</v>
      </c>
      <c r="VG19" s="21">
        <v>1</v>
      </c>
      <c r="VH19" s="21">
        <v>1</v>
      </c>
      <c r="VI19" s="21">
        <v>1</v>
      </c>
      <c r="VJ19" s="21">
        <v>1</v>
      </c>
      <c r="VK19" s="21">
        <v>1</v>
      </c>
      <c r="VL19" s="21">
        <v>1</v>
      </c>
      <c r="VM19" s="21">
        <v>1</v>
      </c>
      <c r="VN19" s="21">
        <v>1</v>
      </c>
      <c r="VO19" s="21">
        <v>1</v>
      </c>
      <c r="VP19" s="22">
        <v>2</v>
      </c>
      <c r="VQ19" s="33">
        <v>2</v>
      </c>
      <c r="VR19" s="21">
        <v>1</v>
      </c>
      <c r="VS19" s="21">
        <v>1</v>
      </c>
      <c r="VT19" s="21">
        <v>1</v>
      </c>
      <c r="VU19" s="1">
        <v>2</v>
      </c>
      <c r="VV19" s="21">
        <v>1</v>
      </c>
      <c r="VW19" s="21">
        <v>1</v>
      </c>
      <c r="VX19" s="21">
        <v>1</v>
      </c>
      <c r="VY19" s="21">
        <v>1</v>
      </c>
      <c r="VZ19" s="21">
        <v>1</v>
      </c>
      <c r="WA19" s="21">
        <v>1</v>
      </c>
      <c r="WB19" s="21">
        <v>1</v>
      </c>
      <c r="WC19" s="33">
        <v>1</v>
      </c>
      <c r="WD19" s="33">
        <v>1</v>
      </c>
      <c r="WE19" s="33">
        <v>1</v>
      </c>
      <c r="WF19" s="20">
        <v>1</v>
      </c>
      <c r="WG19" s="21">
        <v>1</v>
      </c>
      <c r="WH19" s="21">
        <v>1</v>
      </c>
      <c r="WI19" s="21">
        <v>1</v>
      </c>
      <c r="WJ19" s="33">
        <v>1</v>
      </c>
      <c r="WK19" s="33">
        <v>1</v>
      </c>
      <c r="WL19" s="33">
        <v>1</v>
      </c>
      <c r="WM19" s="1">
        <v>1</v>
      </c>
      <c r="WN19" s="1">
        <v>1</v>
      </c>
      <c r="WO19" s="20">
        <v>2</v>
      </c>
      <c r="WP19" s="20">
        <v>1</v>
      </c>
      <c r="WQ19" s="21">
        <v>1</v>
      </c>
      <c r="WR19" s="21">
        <v>1</v>
      </c>
      <c r="WS19" s="1">
        <v>1</v>
      </c>
      <c r="WT19" s="33">
        <v>1</v>
      </c>
      <c r="WU19" s="33">
        <v>1</v>
      </c>
      <c r="WV19" s="33">
        <v>1</v>
      </c>
      <c r="WW19" s="20">
        <v>1</v>
      </c>
      <c r="WX19" s="22">
        <v>1</v>
      </c>
      <c r="WY19" s="33">
        <v>1</v>
      </c>
      <c r="WZ19" s="21">
        <v>2</v>
      </c>
      <c r="XA19" s="33">
        <v>1</v>
      </c>
      <c r="XB19" s="33">
        <v>1</v>
      </c>
      <c r="XC19" s="21">
        <v>1</v>
      </c>
      <c r="XD19" s="21">
        <v>1</v>
      </c>
      <c r="XE19" s="21">
        <v>1</v>
      </c>
      <c r="XF19" s="21">
        <v>1</v>
      </c>
      <c r="XG19" s="21">
        <v>1</v>
      </c>
      <c r="XH19" s="21">
        <v>1</v>
      </c>
      <c r="XI19" s="21">
        <v>1</v>
      </c>
      <c r="XJ19" s="21">
        <v>1</v>
      </c>
      <c r="XK19" s="21">
        <v>1</v>
      </c>
      <c r="XL19" s="21">
        <v>1</v>
      </c>
      <c r="XM19" s="21">
        <v>1</v>
      </c>
      <c r="XN19" s="21">
        <v>1</v>
      </c>
      <c r="XO19" s="33">
        <v>1</v>
      </c>
      <c r="XP19" s="33">
        <v>1</v>
      </c>
      <c r="XQ19" s="20">
        <v>1</v>
      </c>
      <c r="XR19" s="21">
        <v>1</v>
      </c>
      <c r="XS19" s="21">
        <v>3</v>
      </c>
      <c r="XT19" s="21">
        <v>1</v>
      </c>
      <c r="XU19" s="21">
        <v>1</v>
      </c>
      <c r="XV19" s="21">
        <v>1</v>
      </c>
      <c r="XW19" s="20">
        <v>1</v>
      </c>
      <c r="XX19" s="20">
        <v>2</v>
      </c>
      <c r="XY19" s="20">
        <v>1</v>
      </c>
      <c r="XZ19" s="21">
        <v>1</v>
      </c>
      <c r="YA19" s="21">
        <v>1</v>
      </c>
      <c r="YB19" s="21">
        <v>1</v>
      </c>
      <c r="YC19" s="33">
        <v>1</v>
      </c>
      <c r="YD19" s="33">
        <v>1</v>
      </c>
      <c r="YE19" s="33">
        <v>1</v>
      </c>
      <c r="YF19" s="20">
        <v>1</v>
      </c>
      <c r="YG19" s="20">
        <v>1</v>
      </c>
      <c r="YH19" s="21">
        <v>1</v>
      </c>
      <c r="YI19" s="21">
        <v>1</v>
      </c>
      <c r="YJ19" s="21">
        <v>1</v>
      </c>
      <c r="YK19" s="21">
        <v>1</v>
      </c>
      <c r="YL19" s="21">
        <v>1</v>
      </c>
      <c r="YM19" s="21">
        <v>1</v>
      </c>
      <c r="YN19" s="22">
        <v>1</v>
      </c>
      <c r="YO19" s="33">
        <v>1</v>
      </c>
      <c r="YP19" s="1">
        <v>1</v>
      </c>
      <c r="YQ19" s="21">
        <v>1</v>
      </c>
      <c r="YR19" s="21">
        <v>1</v>
      </c>
      <c r="YS19" s="21">
        <v>1</v>
      </c>
      <c r="YT19" s="33">
        <v>1</v>
      </c>
      <c r="YU19" s="1">
        <v>1</v>
      </c>
      <c r="YV19" s="21">
        <v>1</v>
      </c>
      <c r="YW19" s="21">
        <v>1</v>
      </c>
      <c r="YX19" s="21">
        <v>1</v>
      </c>
      <c r="YY19" s="21">
        <v>1</v>
      </c>
      <c r="YZ19" s="21">
        <v>1</v>
      </c>
      <c r="ZA19" s="21">
        <v>1</v>
      </c>
      <c r="ZB19" s="21">
        <v>1</v>
      </c>
      <c r="ZC19" s="21">
        <v>1</v>
      </c>
      <c r="ZD19" s="1">
        <v>1</v>
      </c>
      <c r="ZE19" s="21">
        <v>1</v>
      </c>
      <c r="ZF19" s="1">
        <v>4</v>
      </c>
      <c r="ZG19" s="21">
        <v>1</v>
      </c>
      <c r="ZH19" s="21">
        <v>1</v>
      </c>
      <c r="ZI19" s="21">
        <v>1</v>
      </c>
      <c r="ZJ19" s="21">
        <v>1</v>
      </c>
      <c r="ZK19" s="1">
        <v>2</v>
      </c>
      <c r="ZL19" s="21">
        <v>1</v>
      </c>
      <c r="ZM19" s="21">
        <v>1</v>
      </c>
      <c r="ZN19" s="21">
        <v>1</v>
      </c>
      <c r="ZO19" s="33">
        <v>1</v>
      </c>
      <c r="ZP19" s="33">
        <v>1</v>
      </c>
      <c r="ZQ19" s="21">
        <v>1</v>
      </c>
      <c r="ZR19" s="21">
        <v>1</v>
      </c>
      <c r="ZS19" s="21">
        <v>1</v>
      </c>
      <c r="ZT19" s="21">
        <v>1</v>
      </c>
      <c r="ZU19" s="33">
        <v>1</v>
      </c>
      <c r="ZV19" s="33">
        <v>1</v>
      </c>
      <c r="ZW19" s="33">
        <v>1</v>
      </c>
      <c r="ZX19" s="20">
        <v>1</v>
      </c>
      <c r="ZY19" s="20">
        <v>1</v>
      </c>
      <c r="ZZ19" s="21">
        <v>1</v>
      </c>
      <c r="AAA19" s="21">
        <v>1</v>
      </c>
      <c r="AAB19" s="21">
        <v>1</v>
      </c>
      <c r="AAC19" s="33">
        <v>1</v>
      </c>
      <c r="AAD19" s="1">
        <v>1</v>
      </c>
      <c r="AAE19" s="21">
        <v>1</v>
      </c>
      <c r="AAF19" s="21">
        <v>1</v>
      </c>
      <c r="AAG19" s="1">
        <v>1</v>
      </c>
      <c r="AAH19" s="33">
        <v>1</v>
      </c>
      <c r="AAI19" s="20">
        <v>2</v>
      </c>
      <c r="AAJ19" s="21">
        <v>1</v>
      </c>
      <c r="AAK19" s="21">
        <v>1</v>
      </c>
      <c r="AAL19" s="21">
        <v>1</v>
      </c>
      <c r="AAM19" s="21">
        <v>1</v>
      </c>
      <c r="AAN19" s="21">
        <v>1</v>
      </c>
      <c r="AAO19" s="33">
        <v>1</v>
      </c>
      <c r="AAP19" s="33">
        <v>1</v>
      </c>
      <c r="AAQ19" s="21">
        <v>1</v>
      </c>
      <c r="AAR19" s="21">
        <v>1</v>
      </c>
      <c r="AAS19" s="1">
        <v>1</v>
      </c>
      <c r="AAT19" s="33">
        <v>1</v>
      </c>
      <c r="AAU19" s="33">
        <v>1</v>
      </c>
      <c r="AAV19" s="33">
        <v>1</v>
      </c>
      <c r="AAW19" s="33">
        <v>1</v>
      </c>
      <c r="AAX19" s="1">
        <v>1</v>
      </c>
      <c r="AAY19" s="20">
        <v>1</v>
      </c>
      <c r="AAZ19" s="21">
        <v>1</v>
      </c>
      <c r="ABA19" s="21">
        <v>1</v>
      </c>
      <c r="ABB19" s="21">
        <v>1</v>
      </c>
      <c r="ABC19" s="33">
        <v>1</v>
      </c>
      <c r="ABD19" s="33">
        <v>1</v>
      </c>
      <c r="ABE19" s="33">
        <v>2</v>
      </c>
      <c r="ABF19" s="33">
        <v>1</v>
      </c>
      <c r="ABG19" s="1">
        <v>1</v>
      </c>
      <c r="ABH19" s="1">
        <v>1</v>
      </c>
      <c r="ABI19" s="21">
        <v>1</v>
      </c>
      <c r="ABJ19" s="21">
        <v>1</v>
      </c>
      <c r="ABK19" s="21">
        <v>1</v>
      </c>
      <c r="ABL19" s="21">
        <v>1</v>
      </c>
      <c r="ABM19" s="33">
        <v>1</v>
      </c>
      <c r="ABN19" s="1">
        <v>1</v>
      </c>
      <c r="ABO19" s="20">
        <v>1</v>
      </c>
      <c r="ABP19" s="20">
        <v>1</v>
      </c>
      <c r="ABQ19" s="21">
        <v>1</v>
      </c>
      <c r="ABR19" s="21">
        <v>1</v>
      </c>
      <c r="ABS19" s="21">
        <v>1</v>
      </c>
      <c r="ABT19" s="21">
        <v>1</v>
      </c>
      <c r="ABU19" s="33">
        <v>1</v>
      </c>
      <c r="ABV19" s="33">
        <v>1</v>
      </c>
      <c r="ABW19" s="33">
        <v>1</v>
      </c>
      <c r="ABX19" s="1">
        <v>1</v>
      </c>
      <c r="ABY19" s="21">
        <v>1</v>
      </c>
      <c r="ABZ19" s="33">
        <v>1</v>
      </c>
      <c r="ACA19" s="33">
        <v>1</v>
      </c>
      <c r="ACB19" s="1">
        <v>1</v>
      </c>
      <c r="ACC19" s="1">
        <v>1</v>
      </c>
      <c r="ACD19" s="20">
        <v>2</v>
      </c>
      <c r="ACE19" s="20">
        <v>1</v>
      </c>
      <c r="ACF19" s="33">
        <v>1</v>
      </c>
      <c r="ACG19" s="33">
        <v>1</v>
      </c>
      <c r="ACH19" s="20">
        <v>1</v>
      </c>
      <c r="ACI19" s="21">
        <v>1</v>
      </c>
      <c r="ACJ19" s="1">
        <v>1</v>
      </c>
      <c r="ACK19" s="1">
        <v>1</v>
      </c>
      <c r="ACL19" s="21">
        <v>1</v>
      </c>
      <c r="ACM19" s="21">
        <v>1</v>
      </c>
      <c r="ACN19" s="21">
        <v>1</v>
      </c>
      <c r="ACO19" s="1">
        <v>1</v>
      </c>
      <c r="ACP19" s="21">
        <v>1</v>
      </c>
      <c r="ACQ19" s="1">
        <v>1</v>
      </c>
      <c r="ACR19" s="21">
        <v>1</v>
      </c>
      <c r="ACS19" s="21">
        <v>1</v>
      </c>
      <c r="ACT19" s="21">
        <v>1</v>
      </c>
      <c r="ACU19" s="33">
        <v>1</v>
      </c>
      <c r="ACV19" s="21">
        <v>1</v>
      </c>
      <c r="ACW19" s="21">
        <v>1</v>
      </c>
      <c r="ACX19" s="21">
        <v>1</v>
      </c>
      <c r="ACY19" s="1">
        <v>1</v>
      </c>
      <c r="ACZ19" s="1">
        <v>1</v>
      </c>
      <c r="ADA19" s="21">
        <v>1</v>
      </c>
      <c r="ADB19" s="1">
        <v>1</v>
      </c>
      <c r="ADC19" s="20">
        <v>1</v>
      </c>
      <c r="ADD19" s="21">
        <v>1</v>
      </c>
      <c r="ADE19" s="21">
        <v>1</v>
      </c>
      <c r="ADF19" s="1">
        <v>1</v>
      </c>
      <c r="ADG19" s="1">
        <v>1</v>
      </c>
      <c r="ADH19" s="21">
        <v>1</v>
      </c>
      <c r="ADI19" s="1">
        <v>1</v>
      </c>
      <c r="ADJ19" s="21">
        <v>1</v>
      </c>
      <c r="ADK19" s="1">
        <v>1</v>
      </c>
      <c r="ADL19" s="20">
        <v>1</v>
      </c>
      <c r="ADM19" s="21">
        <v>1</v>
      </c>
      <c r="ADN19" s="21">
        <v>1</v>
      </c>
      <c r="ADO19" s="21">
        <v>1</v>
      </c>
      <c r="ADP19" s="21">
        <v>1</v>
      </c>
      <c r="ADQ19" s="21">
        <v>1</v>
      </c>
      <c r="ADR19" s="33">
        <v>1</v>
      </c>
      <c r="ADS19" s="33">
        <v>1</v>
      </c>
      <c r="ADT19" s="33">
        <v>1</v>
      </c>
      <c r="ADU19" s="21">
        <v>1</v>
      </c>
      <c r="ADV19" s="21">
        <v>4</v>
      </c>
      <c r="ADW19" s="21">
        <v>1</v>
      </c>
      <c r="ADX19" s="33">
        <v>1</v>
      </c>
      <c r="ADY19" s="21">
        <v>1</v>
      </c>
      <c r="ADZ19" s="21">
        <v>1</v>
      </c>
      <c r="AEA19" s="21">
        <v>1</v>
      </c>
      <c r="AEB19" s="21">
        <v>1</v>
      </c>
      <c r="AEC19" s="21">
        <v>1</v>
      </c>
      <c r="AED19" s="21">
        <v>1</v>
      </c>
      <c r="AEE19" s="1">
        <v>1</v>
      </c>
      <c r="AEF19" s="33">
        <v>1</v>
      </c>
      <c r="AEG19" s="21">
        <v>1</v>
      </c>
      <c r="AEH19" s="21">
        <v>1</v>
      </c>
      <c r="AEI19" s="1">
        <v>1</v>
      </c>
      <c r="AEJ19" s="1">
        <v>1</v>
      </c>
      <c r="AEK19" s="1">
        <v>1</v>
      </c>
      <c r="AEL19" s="20">
        <v>2</v>
      </c>
      <c r="AEM19" s="21">
        <v>1</v>
      </c>
      <c r="AEN19" s="21">
        <v>1</v>
      </c>
      <c r="AEO19" s="21">
        <v>1</v>
      </c>
      <c r="AEP19" s="21">
        <v>1</v>
      </c>
      <c r="AEQ19" s="33">
        <v>1</v>
      </c>
      <c r="AER19" s="1">
        <v>1</v>
      </c>
      <c r="AES19" s="1">
        <v>1</v>
      </c>
      <c r="AET19" s="20">
        <v>2</v>
      </c>
      <c r="AEU19" s="20">
        <v>1</v>
      </c>
      <c r="AEV19" s="21">
        <v>1</v>
      </c>
      <c r="AEW19" s="21">
        <v>1</v>
      </c>
      <c r="AEX19" s="1">
        <v>1</v>
      </c>
      <c r="AEY19" s="1">
        <v>1</v>
      </c>
      <c r="AEZ19" s="1">
        <v>1</v>
      </c>
      <c r="AFA19" s="1">
        <v>1</v>
      </c>
      <c r="AFB19" s="1">
        <v>1</v>
      </c>
      <c r="AFC19" s="1">
        <v>1</v>
      </c>
      <c r="AFD19" s="20">
        <v>1</v>
      </c>
      <c r="AFE19" s="33">
        <v>1</v>
      </c>
      <c r="AFF19" s="20">
        <v>2</v>
      </c>
      <c r="AFG19" s="1">
        <v>1</v>
      </c>
      <c r="AFH19" s="1">
        <v>1</v>
      </c>
      <c r="AFI19" s="20">
        <v>1</v>
      </c>
      <c r="AFJ19" s="21">
        <v>1</v>
      </c>
      <c r="AFK19" s="1">
        <v>1</v>
      </c>
      <c r="AFL19" s="1">
        <v>1</v>
      </c>
      <c r="AFM19" s="21">
        <v>1</v>
      </c>
      <c r="AFN19" s="21">
        <v>1</v>
      </c>
      <c r="AFO19" s="21">
        <v>1</v>
      </c>
      <c r="AFP19" s="1">
        <v>1</v>
      </c>
      <c r="AFQ19" s="1">
        <v>1</v>
      </c>
      <c r="AFR19" s="1">
        <v>1</v>
      </c>
      <c r="AFS19" s="1">
        <v>1</v>
      </c>
      <c r="AFT19" s="1">
        <v>1</v>
      </c>
      <c r="AFU19" s="1">
        <v>1</v>
      </c>
      <c r="AFV19" s="33">
        <v>1</v>
      </c>
      <c r="AFW19" s="20">
        <v>1</v>
      </c>
      <c r="AFX19" s="1">
        <v>1</v>
      </c>
      <c r="AFY19" s="1">
        <v>1</v>
      </c>
      <c r="AFZ19" s="21">
        <v>1</v>
      </c>
      <c r="AGA19" s="21">
        <v>1</v>
      </c>
      <c r="AGB19" s="21">
        <v>1</v>
      </c>
      <c r="AGC19" s="21">
        <v>1</v>
      </c>
      <c r="AGD19" s="1">
        <v>1</v>
      </c>
      <c r="AGE19" s="1">
        <v>1</v>
      </c>
      <c r="AGF19" s="20">
        <v>1</v>
      </c>
      <c r="AGG19" s="20">
        <v>1</v>
      </c>
      <c r="AGH19" s="21">
        <v>1</v>
      </c>
      <c r="AGI19" s="21">
        <v>1</v>
      </c>
      <c r="AGJ19" s="21">
        <v>1</v>
      </c>
      <c r="AGK19" s="1">
        <v>2</v>
      </c>
      <c r="AGL19" s="21">
        <v>1</v>
      </c>
      <c r="AGM19" s="20">
        <v>1</v>
      </c>
      <c r="AGN19" s="21">
        <v>1</v>
      </c>
      <c r="AGO19" s="21">
        <v>1</v>
      </c>
      <c r="AGP19" s="33">
        <v>1</v>
      </c>
      <c r="AGQ19" s="1">
        <v>1</v>
      </c>
      <c r="AGR19" s="21">
        <v>1</v>
      </c>
      <c r="AGS19" s="1">
        <v>1</v>
      </c>
      <c r="AGT19" s="33">
        <v>1</v>
      </c>
      <c r="AGU19" s="21">
        <v>1</v>
      </c>
      <c r="AGV19" s="21">
        <v>1</v>
      </c>
      <c r="AGW19" s="1">
        <v>1</v>
      </c>
      <c r="AGX19" s="21">
        <v>1</v>
      </c>
      <c r="AGY19" s="21">
        <v>1</v>
      </c>
      <c r="AGZ19" s="21">
        <v>1</v>
      </c>
      <c r="AHA19" s="1">
        <v>1</v>
      </c>
      <c r="AHB19" s="20">
        <v>1</v>
      </c>
      <c r="AHC19" s="21">
        <v>1</v>
      </c>
      <c r="AHD19" s="21">
        <v>1</v>
      </c>
      <c r="AHE19" s="1">
        <v>1</v>
      </c>
      <c r="AHF19" s="1">
        <v>1</v>
      </c>
      <c r="AHG19" s="20">
        <v>1</v>
      </c>
      <c r="AHH19" s="33">
        <v>1</v>
      </c>
      <c r="AHI19" s="21">
        <v>1</v>
      </c>
      <c r="AHJ19" s="21">
        <v>1</v>
      </c>
      <c r="AHK19" s="21">
        <v>1</v>
      </c>
      <c r="AHL19" s="21">
        <v>1</v>
      </c>
      <c r="AHM19" s="33">
        <v>1</v>
      </c>
      <c r="AHN19" s="33">
        <v>1</v>
      </c>
      <c r="AHO19" s="33">
        <v>1</v>
      </c>
      <c r="AHP19" s="33">
        <v>1</v>
      </c>
      <c r="AHQ19" s="33">
        <v>1</v>
      </c>
      <c r="AHR19" s="20">
        <v>1</v>
      </c>
      <c r="AHS19" s="20">
        <v>1</v>
      </c>
      <c r="AHT19" s="33">
        <v>1</v>
      </c>
      <c r="AHU19" s="21">
        <v>1</v>
      </c>
      <c r="AHV19" s="21">
        <v>1</v>
      </c>
      <c r="AHW19" s="1">
        <v>1</v>
      </c>
      <c r="AHX19" s="1">
        <v>1</v>
      </c>
      <c r="AHY19" s="1">
        <v>1</v>
      </c>
      <c r="AHZ19" s="1">
        <v>1</v>
      </c>
      <c r="AIA19" s="21">
        <v>1</v>
      </c>
      <c r="AIB19" s="1">
        <v>1</v>
      </c>
      <c r="AIC19" s="1">
        <v>1</v>
      </c>
      <c r="AID19" s="21">
        <v>1</v>
      </c>
      <c r="AIE19" s="21">
        <v>1</v>
      </c>
      <c r="AIF19" s="21">
        <v>1</v>
      </c>
      <c r="AIG19" s="21">
        <v>1</v>
      </c>
      <c r="AIH19" s="1">
        <v>1</v>
      </c>
      <c r="AII19" s="1">
        <v>1</v>
      </c>
      <c r="AIJ19" s="20">
        <v>1</v>
      </c>
      <c r="AIK19" s="20">
        <v>2</v>
      </c>
      <c r="AIL19" s="21">
        <v>1</v>
      </c>
      <c r="AIM19" s="1">
        <v>1</v>
      </c>
      <c r="AIN19" s="1">
        <v>1</v>
      </c>
      <c r="AIO19" s="1">
        <v>1</v>
      </c>
      <c r="AIP19" s="20">
        <v>1</v>
      </c>
      <c r="AIQ19" s="33">
        <v>1</v>
      </c>
      <c r="AIR19" s="21">
        <v>1</v>
      </c>
      <c r="AIS19" s="21">
        <v>1</v>
      </c>
      <c r="AIT19" s="20">
        <v>1</v>
      </c>
      <c r="AIU19" s="20">
        <v>1</v>
      </c>
      <c r="AIV19" s="33">
        <v>1</v>
      </c>
      <c r="AIW19" s="33">
        <v>1</v>
      </c>
      <c r="AIX19" s="21">
        <v>1</v>
      </c>
      <c r="AIY19" s="21">
        <v>1</v>
      </c>
      <c r="AIZ19" s="21">
        <v>1</v>
      </c>
      <c r="AJA19" s="1">
        <v>1</v>
      </c>
      <c r="AJB19" s="1">
        <v>1</v>
      </c>
      <c r="AJC19" s="1">
        <v>1</v>
      </c>
      <c r="AJD19" s="1">
        <v>1</v>
      </c>
      <c r="AJE19" s="1">
        <v>1</v>
      </c>
      <c r="AJF19" s="21">
        <v>1</v>
      </c>
      <c r="AJG19" s="1">
        <v>1</v>
      </c>
      <c r="AJH19" s="21">
        <v>1</v>
      </c>
      <c r="AJI19" s="21">
        <v>1</v>
      </c>
      <c r="AJJ19" s="21">
        <v>1</v>
      </c>
      <c r="AJK19" s="21">
        <v>1</v>
      </c>
      <c r="AJL19" s="33">
        <v>1</v>
      </c>
      <c r="AJM19" s="1">
        <v>1</v>
      </c>
      <c r="AJN19" s="1">
        <v>1</v>
      </c>
      <c r="AJO19" s="20">
        <v>1</v>
      </c>
      <c r="AJP19" s="20">
        <v>1</v>
      </c>
      <c r="AJQ19" s="21">
        <v>1</v>
      </c>
      <c r="AJR19" s="21">
        <v>1</v>
      </c>
      <c r="AJS19" s="21">
        <v>1</v>
      </c>
      <c r="AJT19" s="33">
        <v>1</v>
      </c>
      <c r="AJU19" s="21">
        <v>1</v>
      </c>
      <c r="AJV19" s="21">
        <v>1</v>
      </c>
      <c r="AJW19" s="21">
        <v>1</v>
      </c>
      <c r="AJX19" s="21">
        <v>1</v>
      </c>
      <c r="AJY19" s="21">
        <v>1</v>
      </c>
      <c r="AJZ19" s="21">
        <v>1</v>
      </c>
      <c r="AKA19" s="21">
        <v>3</v>
      </c>
      <c r="AKB19" s="33">
        <v>1</v>
      </c>
      <c r="AKC19" s="21">
        <v>1</v>
      </c>
      <c r="AKD19" s="33">
        <v>1</v>
      </c>
      <c r="AKE19" s="1">
        <v>1</v>
      </c>
      <c r="AKF19" s="1">
        <v>1</v>
      </c>
      <c r="AKG19" s="20">
        <v>1</v>
      </c>
      <c r="AKH19" s="33">
        <v>1</v>
      </c>
      <c r="AKI19" s="21">
        <v>1</v>
      </c>
      <c r="AKJ19" s="21">
        <v>1</v>
      </c>
      <c r="AKK19" s="21">
        <v>1</v>
      </c>
      <c r="AKL19" s="21">
        <v>1</v>
      </c>
      <c r="AKM19" s="1">
        <v>1</v>
      </c>
      <c r="AKN19" s="1">
        <v>1</v>
      </c>
      <c r="AKO19" s="20">
        <v>1</v>
      </c>
      <c r="AKP19" s="21">
        <v>1</v>
      </c>
      <c r="AKQ19" s="21">
        <v>1</v>
      </c>
      <c r="AKR19" s="21">
        <v>1</v>
      </c>
      <c r="AKS19" s="21">
        <v>1</v>
      </c>
      <c r="AKT19" s="21">
        <v>1</v>
      </c>
      <c r="AKU19" s="1">
        <v>1</v>
      </c>
      <c r="AKV19" s="1">
        <v>1</v>
      </c>
      <c r="AKW19" s="33">
        <v>1</v>
      </c>
      <c r="AKX19" s="21">
        <v>1</v>
      </c>
      <c r="AKY19" s="21">
        <v>1</v>
      </c>
      <c r="AKZ19" s="21">
        <v>1</v>
      </c>
      <c r="ALA19" s="21">
        <v>1</v>
      </c>
      <c r="ALB19" s="1">
        <v>1</v>
      </c>
      <c r="ALC19" s="20">
        <v>1</v>
      </c>
      <c r="ALD19" s="21">
        <v>1</v>
      </c>
      <c r="ALE19" s="21">
        <v>1</v>
      </c>
      <c r="ALF19" s="21">
        <v>1</v>
      </c>
      <c r="ALG19" s="21">
        <v>1</v>
      </c>
      <c r="ALH19" s="21">
        <v>1</v>
      </c>
      <c r="ALI19" s="1">
        <v>1</v>
      </c>
      <c r="ALJ19" s="33">
        <v>1</v>
      </c>
      <c r="ALK19" s="33">
        <v>1</v>
      </c>
      <c r="ALL19" s="21">
        <v>1</v>
      </c>
      <c r="ALM19" s="21">
        <v>4</v>
      </c>
      <c r="ALN19" s="1">
        <v>1</v>
      </c>
      <c r="ALO19" s="20">
        <v>1</v>
      </c>
      <c r="ALP19" s="21">
        <v>1</v>
      </c>
      <c r="ALQ19" s="21">
        <v>1</v>
      </c>
      <c r="ALR19" s="21">
        <v>1</v>
      </c>
      <c r="ALS19" s="21">
        <v>1</v>
      </c>
      <c r="ALT19" s="21">
        <v>1</v>
      </c>
      <c r="ALU19" s="1">
        <v>1</v>
      </c>
      <c r="ALV19" s="1">
        <v>1</v>
      </c>
      <c r="ALW19" s="1">
        <v>1</v>
      </c>
      <c r="ALX19" s="1">
        <v>1</v>
      </c>
      <c r="ALY19" s="33">
        <v>1</v>
      </c>
      <c r="ALZ19" s="21">
        <v>1</v>
      </c>
      <c r="AMA19" s="21">
        <v>1</v>
      </c>
      <c r="AMB19" s="21">
        <v>1</v>
      </c>
      <c r="AMC19" s="1">
        <v>1</v>
      </c>
      <c r="AMD19" s="1">
        <v>1</v>
      </c>
      <c r="AME19" s="21">
        <v>1</v>
      </c>
      <c r="AMF19" s="21">
        <v>1</v>
      </c>
      <c r="AMG19" s="21">
        <v>1</v>
      </c>
      <c r="AMH19" s="21">
        <v>1</v>
      </c>
      <c r="AMI19" s="21">
        <v>1</v>
      </c>
      <c r="AMJ19" s="21">
        <v>1</v>
      </c>
      <c r="AMK19" s="1">
        <v>1</v>
      </c>
      <c r="AML19" s="1">
        <v>1</v>
      </c>
      <c r="AMM19" s="1">
        <v>1</v>
      </c>
      <c r="AMN19" s="1">
        <v>1</v>
      </c>
      <c r="AMO19" s="1">
        <v>1</v>
      </c>
      <c r="AMP19" s="20">
        <v>1</v>
      </c>
      <c r="AMQ19" s="21">
        <v>1</v>
      </c>
      <c r="AMR19" s="21">
        <v>1</v>
      </c>
      <c r="AMS19" s="21">
        <v>1</v>
      </c>
      <c r="AMT19" s="21">
        <v>1</v>
      </c>
      <c r="AMU19" s="1">
        <v>1</v>
      </c>
      <c r="AMV19" s="1">
        <v>1</v>
      </c>
      <c r="AMW19" s="20">
        <v>1</v>
      </c>
      <c r="AMX19" s="21">
        <v>1</v>
      </c>
      <c r="AMY19" s="21">
        <v>1</v>
      </c>
      <c r="AMZ19" s="21">
        <v>1</v>
      </c>
      <c r="ANA19" s="21">
        <v>1</v>
      </c>
      <c r="ANB19" s="1">
        <v>1</v>
      </c>
      <c r="ANC19" s="33">
        <v>1</v>
      </c>
      <c r="AND19" s="21">
        <v>1</v>
      </c>
      <c r="ANE19" s="1">
        <v>1</v>
      </c>
      <c r="ANF19" s="21">
        <v>1</v>
      </c>
      <c r="ANG19" s="21">
        <v>1</v>
      </c>
      <c r="ANH19" s="21">
        <v>1</v>
      </c>
      <c r="ANI19" s="21">
        <v>1</v>
      </c>
      <c r="ANJ19" s="21">
        <v>1</v>
      </c>
      <c r="ANK19" s="22">
        <v>1</v>
      </c>
      <c r="ANL19" s="1">
        <v>1</v>
      </c>
      <c r="ANM19" s="20">
        <v>1</v>
      </c>
      <c r="ANN19" s="20">
        <v>1</v>
      </c>
      <c r="ANO19" s="21">
        <v>1</v>
      </c>
      <c r="ANP19" s="21">
        <v>1</v>
      </c>
      <c r="ANQ19" s="22">
        <v>2</v>
      </c>
      <c r="ANR19" s="22">
        <v>3</v>
      </c>
      <c r="ANS19" s="1">
        <v>1</v>
      </c>
      <c r="ANT19" s="1">
        <v>1</v>
      </c>
      <c r="ANU19" s="20">
        <v>1</v>
      </c>
      <c r="ANV19" s="33">
        <v>1</v>
      </c>
      <c r="ANW19" s="21">
        <v>1</v>
      </c>
      <c r="ANX19" s="21">
        <v>1</v>
      </c>
      <c r="ANY19" s="21">
        <v>1</v>
      </c>
      <c r="ANZ19" s="21">
        <v>1</v>
      </c>
      <c r="AOA19" s="21">
        <v>1</v>
      </c>
      <c r="AOB19" s="21">
        <v>1</v>
      </c>
      <c r="AOC19" s="21">
        <v>1</v>
      </c>
      <c r="AOD19" s="21">
        <v>1</v>
      </c>
      <c r="AOE19" s="21">
        <v>1</v>
      </c>
      <c r="AOF19" s="1">
        <v>1</v>
      </c>
      <c r="AOG19" s="20">
        <v>1</v>
      </c>
      <c r="AOH19" s="33">
        <v>1</v>
      </c>
      <c r="AOI19" s="33">
        <v>1</v>
      </c>
      <c r="AOJ19" s="21">
        <v>1</v>
      </c>
      <c r="AOK19" s="21">
        <v>1</v>
      </c>
      <c r="AOL19" s="21">
        <v>1</v>
      </c>
      <c r="AOM19" s="21">
        <v>1</v>
      </c>
      <c r="AON19" s="21">
        <v>1</v>
      </c>
      <c r="AOO19" s="21">
        <v>1</v>
      </c>
      <c r="AOP19" s="1">
        <v>1</v>
      </c>
      <c r="AOQ19" s="1">
        <v>1</v>
      </c>
      <c r="AOR19" s="1">
        <v>3</v>
      </c>
      <c r="AOS19" s="21">
        <v>1</v>
      </c>
      <c r="AOT19" s="21">
        <v>1</v>
      </c>
      <c r="AOU19" s="21">
        <v>1</v>
      </c>
      <c r="AOV19" s="21">
        <v>1</v>
      </c>
      <c r="AOW19" s="21">
        <v>1</v>
      </c>
      <c r="AOX19" s="21">
        <v>1</v>
      </c>
      <c r="AOY19" s="21">
        <v>1</v>
      </c>
      <c r="AOZ19" s="21">
        <v>1</v>
      </c>
      <c r="APA19" s="21">
        <v>1</v>
      </c>
      <c r="APB19" s="1">
        <v>1</v>
      </c>
      <c r="APC19" s="20">
        <v>2</v>
      </c>
      <c r="APD19" s="20">
        <v>1</v>
      </c>
      <c r="APE19" s="20">
        <v>1</v>
      </c>
      <c r="APF19" s="21">
        <v>1</v>
      </c>
      <c r="APG19" s="21">
        <v>1</v>
      </c>
      <c r="APH19" s="21">
        <v>1</v>
      </c>
      <c r="API19" s="1">
        <v>1</v>
      </c>
      <c r="APJ19" s="20">
        <v>1</v>
      </c>
      <c r="APK19" s="33">
        <v>1</v>
      </c>
      <c r="APL19" s="21">
        <v>1</v>
      </c>
      <c r="APM19" s="21">
        <v>1</v>
      </c>
      <c r="APN19" s="21">
        <v>1</v>
      </c>
      <c r="APO19" s="21">
        <v>1</v>
      </c>
      <c r="APP19" s="21">
        <v>1</v>
      </c>
      <c r="APQ19" s="21">
        <v>1</v>
      </c>
      <c r="APR19" s="21">
        <v>1</v>
      </c>
      <c r="APS19" s="1">
        <v>1</v>
      </c>
      <c r="APT19" s="20">
        <v>1</v>
      </c>
      <c r="APU19" s="21">
        <v>1</v>
      </c>
      <c r="APV19" s="21">
        <v>1</v>
      </c>
      <c r="APW19" s="21">
        <v>1</v>
      </c>
      <c r="APX19" s="21">
        <v>1</v>
      </c>
      <c r="APY19" s="21">
        <v>1</v>
      </c>
      <c r="APZ19" s="21">
        <v>1</v>
      </c>
      <c r="AQA19" s="21">
        <v>1</v>
      </c>
      <c r="AQB19" s="21">
        <v>1</v>
      </c>
      <c r="AQC19" s="21">
        <v>1</v>
      </c>
      <c r="AQD19" s="1">
        <v>1</v>
      </c>
      <c r="AQE19" s="20">
        <v>2</v>
      </c>
      <c r="AQF19" s="21">
        <v>1</v>
      </c>
      <c r="AQG19" s="21">
        <v>1</v>
      </c>
      <c r="AQH19" s="21">
        <v>1</v>
      </c>
      <c r="AQI19" s="21">
        <v>1</v>
      </c>
      <c r="AQJ19" s="21">
        <v>1</v>
      </c>
      <c r="AQK19" s="33">
        <v>1</v>
      </c>
      <c r="AQL19" s="21">
        <v>1</v>
      </c>
      <c r="AQM19" s="21">
        <v>1</v>
      </c>
      <c r="AQN19" s="21">
        <v>1</v>
      </c>
      <c r="AQO19" s="21">
        <v>1</v>
      </c>
      <c r="AQP19" s="21">
        <v>1</v>
      </c>
      <c r="AQQ19" s="21">
        <v>1</v>
      </c>
      <c r="AQR19" s="21">
        <v>1</v>
      </c>
      <c r="AQS19" s="1">
        <v>1</v>
      </c>
      <c r="AQT19" s="1">
        <v>1</v>
      </c>
      <c r="AQU19" s="20">
        <v>1</v>
      </c>
      <c r="AQV19" s="21">
        <v>1</v>
      </c>
      <c r="AQW19" s="21">
        <v>1</v>
      </c>
      <c r="AQX19" s="21">
        <v>1</v>
      </c>
      <c r="AQY19" s="21">
        <v>1</v>
      </c>
      <c r="AQZ19" s="21">
        <v>1</v>
      </c>
      <c r="ARA19" s="21">
        <v>1</v>
      </c>
      <c r="ARB19" s="20">
        <v>1</v>
      </c>
      <c r="ARC19" s="20">
        <v>2</v>
      </c>
      <c r="ARD19" s="21">
        <v>1</v>
      </c>
      <c r="ARE19" s="21">
        <v>1</v>
      </c>
      <c r="ARF19" s="21">
        <v>1</v>
      </c>
      <c r="ARG19" s="21">
        <v>1</v>
      </c>
      <c r="ARH19" s="21">
        <v>1</v>
      </c>
      <c r="ARI19" s="21">
        <v>5</v>
      </c>
      <c r="ARJ19" s="21">
        <v>1</v>
      </c>
      <c r="ARK19" s="33">
        <v>1</v>
      </c>
      <c r="ARL19" s="21">
        <v>1</v>
      </c>
      <c r="ARM19" s="21">
        <v>1</v>
      </c>
      <c r="ARN19" s="21">
        <v>1</v>
      </c>
      <c r="ARO19" s="21">
        <v>1</v>
      </c>
      <c r="ARP19" s="21">
        <v>1</v>
      </c>
      <c r="ARQ19" s="21">
        <v>1</v>
      </c>
      <c r="ARR19" s="21">
        <v>1</v>
      </c>
      <c r="ARS19" s="21">
        <v>1</v>
      </c>
      <c r="ART19" s="21">
        <v>1</v>
      </c>
      <c r="ARU19" s="21">
        <v>1</v>
      </c>
      <c r="ARV19" s="20">
        <v>1</v>
      </c>
      <c r="ARW19" s="33">
        <v>1</v>
      </c>
      <c r="ARX19" s="33">
        <v>1</v>
      </c>
      <c r="ARY19" s="21">
        <v>1</v>
      </c>
      <c r="ARZ19" s="21">
        <v>1</v>
      </c>
      <c r="ASA19" s="21">
        <v>1</v>
      </c>
      <c r="ASB19" s="21">
        <v>1</v>
      </c>
      <c r="ASC19" s="21">
        <v>1</v>
      </c>
      <c r="ASD19" s="21">
        <v>1</v>
      </c>
      <c r="ASE19" s="21">
        <v>1</v>
      </c>
      <c r="ASF19" s="21">
        <v>1</v>
      </c>
      <c r="ASG19" s="21">
        <v>1</v>
      </c>
      <c r="ASH19" s="1">
        <v>1</v>
      </c>
      <c r="ASI19" s="1">
        <v>1</v>
      </c>
      <c r="ASJ19" s="20">
        <v>1</v>
      </c>
      <c r="ASK19" s="20">
        <v>1</v>
      </c>
      <c r="ASL19" s="33">
        <v>1</v>
      </c>
      <c r="ASM19" s="21">
        <v>1</v>
      </c>
      <c r="ASN19" s="21">
        <v>1</v>
      </c>
      <c r="ASO19" s="21">
        <v>1</v>
      </c>
      <c r="ASP19" s="21">
        <v>1</v>
      </c>
      <c r="ASQ19" s="21">
        <v>1</v>
      </c>
      <c r="ASR19" s="1">
        <v>1</v>
      </c>
      <c r="ASS19" s="21">
        <v>1</v>
      </c>
      <c r="AST19" s="21">
        <v>1</v>
      </c>
      <c r="ASU19" s="21">
        <v>1</v>
      </c>
      <c r="ASV19" s="21">
        <v>1</v>
      </c>
      <c r="ASW19" s="21">
        <v>1</v>
      </c>
      <c r="ASX19" s="21">
        <v>1</v>
      </c>
      <c r="ASY19" s="21">
        <v>1</v>
      </c>
      <c r="ASZ19" s="1">
        <v>1</v>
      </c>
      <c r="ATA19" s="20">
        <v>1</v>
      </c>
      <c r="ATB19" s="21">
        <v>1</v>
      </c>
      <c r="ATC19" s="21">
        <v>1</v>
      </c>
      <c r="ATD19" s="21">
        <v>1</v>
      </c>
      <c r="ATE19" s="21">
        <v>1</v>
      </c>
      <c r="ATF19" s="21">
        <v>1</v>
      </c>
      <c r="ATG19" s="21">
        <v>1</v>
      </c>
      <c r="ATH19" s="20">
        <v>1</v>
      </c>
      <c r="ATI19" s="21">
        <v>1</v>
      </c>
      <c r="ATJ19" s="21">
        <v>1</v>
      </c>
      <c r="ATK19" s="33">
        <v>1</v>
      </c>
      <c r="ATL19" s="33">
        <v>1</v>
      </c>
      <c r="ATM19" s="21">
        <v>1</v>
      </c>
      <c r="ATN19" s="21">
        <v>1</v>
      </c>
      <c r="ATO19" s="21">
        <v>1</v>
      </c>
      <c r="ATP19" s="33">
        <v>1</v>
      </c>
      <c r="ATQ19" s="1">
        <v>1</v>
      </c>
      <c r="ATR19" s="1">
        <v>1</v>
      </c>
      <c r="ATS19" s="33">
        <v>1</v>
      </c>
      <c r="ATT19" s="33">
        <v>1</v>
      </c>
      <c r="ATU19" s="21">
        <v>1</v>
      </c>
      <c r="ATV19" s="21">
        <v>1</v>
      </c>
      <c r="ATW19" s="21">
        <v>1</v>
      </c>
      <c r="ATX19" s="21">
        <v>1</v>
      </c>
      <c r="ATY19" s="21">
        <v>1</v>
      </c>
      <c r="ATZ19" s="1">
        <v>1</v>
      </c>
      <c r="AUA19" s="20">
        <v>2</v>
      </c>
      <c r="AUB19" s="20">
        <v>1</v>
      </c>
      <c r="AUC19" s="20">
        <v>1</v>
      </c>
      <c r="AUD19" s="21">
        <v>1</v>
      </c>
      <c r="AUE19" s="21">
        <v>1</v>
      </c>
      <c r="AUF19" s="21">
        <v>1</v>
      </c>
      <c r="AUG19" s="20">
        <v>1</v>
      </c>
      <c r="AUH19" s="21">
        <v>1</v>
      </c>
      <c r="AUI19" s="21">
        <v>1</v>
      </c>
      <c r="AUJ19" s="21">
        <v>1</v>
      </c>
      <c r="AUK19" s="21">
        <v>1</v>
      </c>
      <c r="AUL19" s="21">
        <v>1</v>
      </c>
      <c r="AUM19" s="1">
        <v>1</v>
      </c>
      <c r="AUN19" s="20">
        <v>1</v>
      </c>
      <c r="AUO19" s="21">
        <v>1</v>
      </c>
      <c r="AUP19" s="21">
        <v>1</v>
      </c>
      <c r="AUQ19" s="21">
        <v>1</v>
      </c>
      <c r="AUR19" s="20">
        <v>1</v>
      </c>
      <c r="AUS19" s="20">
        <v>1</v>
      </c>
      <c r="AUT19" s="21">
        <v>1</v>
      </c>
      <c r="AUU19" s="21">
        <v>1</v>
      </c>
      <c r="AUV19" s="21">
        <v>1</v>
      </c>
      <c r="AUW19" s="33">
        <v>1</v>
      </c>
      <c r="AUX19" s="21">
        <v>1</v>
      </c>
      <c r="AUY19" s="21">
        <v>1</v>
      </c>
      <c r="AUZ19" s="21">
        <v>1</v>
      </c>
      <c r="AVA19" s="21">
        <v>1</v>
      </c>
      <c r="AVB19" s="21">
        <v>1</v>
      </c>
      <c r="AVC19" s="33">
        <v>1</v>
      </c>
      <c r="AVD19" s="20">
        <v>2</v>
      </c>
      <c r="AVE19" s="21">
        <v>1</v>
      </c>
      <c r="AVF19" s="21">
        <v>1</v>
      </c>
      <c r="AVG19" s="1">
        <v>3</v>
      </c>
      <c r="AVH19" s="21">
        <v>1</v>
      </c>
      <c r="AVI19" s="1">
        <v>1</v>
      </c>
      <c r="AVJ19" s="20">
        <v>1</v>
      </c>
      <c r="AVK19" s="21">
        <v>1</v>
      </c>
      <c r="AVL19" s="21">
        <v>1</v>
      </c>
      <c r="AVM19" s="1">
        <v>1</v>
      </c>
      <c r="AVN19" s="20">
        <v>1</v>
      </c>
      <c r="AVO19" s="21">
        <v>1</v>
      </c>
      <c r="AVP19" s="21">
        <v>1</v>
      </c>
      <c r="AVQ19" s="21">
        <v>1</v>
      </c>
      <c r="AVR19" s="21">
        <v>1</v>
      </c>
      <c r="AVS19" s="21">
        <v>1</v>
      </c>
      <c r="AVT19" s="21">
        <v>1</v>
      </c>
      <c r="AVU19" s="21">
        <v>1</v>
      </c>
      <c r="AVV19" s="21">
        <v>1</v>
      </c>
      <c r="AVW19" s="21">
        <v>1</v>
      </c>
      <c r="AVX19" s="21">
        <v>1</v>
      </c>
      <c r="AVY19" s="21">
        <v>1</v>
      </c>
      <c r="AVZ19" s="21">
        <v>1</v>
      </c>
      <c r="AWA19" s="21">
        <v>1</v>
      </c>
      <c r="AWB19" s="21">
        <v>1</v>
      </c>
      <c r="AWC19" s="21">
        <v>1</v>
      </c>
      <c r="AWD19" s="21">
        <v>1</v>
      </c>
      <c r="AWE19" s="21">
        <v>1</v>
      </c>
      <c r="AWF19" s="21">
        <v>1</v>
      </c>
      <c r="AWG19" s="21">
        <v>1</v>
      </c>
      <c r="AWH19" s="20">
        <v>1</v>
      </c>
      <c r="AWI19" s="21">
        <v>1</v>
      </c>
      <c r="AWJ19" s="21">
        <v>1</v>
      </c>
      <c r="AWK19" s="21">
        <v>1</v>
      </c>
      <c r="AWL19" s="21">
        <v>1</v>
      </c>
      <c r="AWM19" s="21">
        <v>1</v>
      </c>
      <c r="AWN19" s="21">
        <v>1</v>
      </c>
      <c r="AWO19" s="21">
        <v>1</v>
      </c>
      <c r="AWP19" s="21">
        <v>1</v>
      </c>
      <c r="AWQ19" s="21">
        <v>1</v>
      </c>
      <c r="AWR19" s="21">
        <v>1</v>
      </c>
      <c r="AWS19" s="21">
        <v>1</v>
      </c>
      <c r="AWT19" s="21">
        <v>1</v>
      </c>
      <c r="AWU19" s="20">
        <v>1</v>
      </c>
      <c r="AWV19" s="20">
        <v>1</v>
      </c>
      <c r="AWW19" s="21">
        <v>1</v>
      </c>
      <c r="AWX19" s="21">
        <v>1</v>
      </c>
      <c r="AWY19" s="21">
        <v>1</v>
      </c>
      <c r="AWZ19" s="1">
        <v>1</v>
      </c>
      <c r="AXA19" s="1">
        <v>1</v>
      </c>
      <c r="AXB19" s="20">
        <v>1</v>
      </c>
      <c r="AXC19" s="21">
        <v>1</v>
      </c>
      <c r="AXD19" s="21">
        <v>1</v>
      </c>
      <c r="AXE19" s="21">
        <v>1</v>
      </c>
      <c r="AXF19" s="21">
        <v>1</v>
      </c>
      <c r="AXG19" s="1">
        <v>1</v>
      </c>
      <c r="AXH19" s="21">
        <v>1</v>
      </c>
      <c r="AXI19" s="21">
        <v>1</v>
      </c>
      <c r="AXJ19" s="21">
        <v>1</v>
      </c>
      <c r="AXK19" s="1">
        <v>1</v>
      </c>
      <c r="AXL19" s="1">
        <v>1</v>
      </c>
      <c r="AXM19" s="21">
        <v>1</v>
      </c>
      <c r="AXN19" s="21">
        <v>1</v>
      </c>
      <c r="AXO19" s="21">
        <v>1</v>
      </c>
      <c r="AXP19" s="21">
        <v>1</v>
      </c>
      <c r="AXQ19" s="21">
        <v>1</v>
      </c>
      <c r="AXR19" s="21">
        <v>1</v>
      </c>
      <c r="AXS19" s="21">
        <v>1</v>
      </c>
      <c r="AXT19" s="21">
        <v>1</v>
      </c>
      <c r="AXU19" s="21">
        <v>1</v>
      </c>
      <c r="AXV19" s="20">
        <v>1</v>
      </c>
      <c r="AXW19" s="20">
        <v>1</v>
      </c>
      <c r="AXX19" s="21">
        <v>1</v>
      </c>
      <c r="AXY19" s="21">
        <v>1</v>
      </c>
      <c r="AXZ19" s="21">
        <v>1</v>
      </c>
      <c r="AYA19" s="21">
        <v>1</v>
      </c>
      <c r="AYB19" s="21">
        <v>1</v>
      </c>
      <c r="AYC19" s="21">
        <v>1</v>
      </c>
      <c r="AYD19" s="1">
        <v>1</v>
      </c>
      <c r="AYE19" s="21">
        <v>1</v>
      </c>
      <c r="AYF19" s="21">
        <v>1</v>
      </c>
      <c r="AYG19" s="21">
        <v>1</v>
      </c>
      <c r="AYH19" s="21">
        <v>1</v>
      </c>
      <c r="AYI19" s="21">
        <v>1</v>
      </c>
      <c r="AYJ19" s="21">
        <v>1</v>
      </c>
      <c r="AYK19" s="21">
        <v>1</v>
      </c>
      <c r="AYL19" s="21">
        <v>1</v>
      </c>
      <c r="AYM19" s="21">
        <v>1</v>
      </c>
      <c r="AYN19" s="21">
        <v>1</v>
      </c>
      <c r="AYO19" s="21">
        <v>1</v>
      </c>
      <c r="AYP19" s="21">
        <v>1</v>
      </c>
      <c r="AYQ19" s="21">
        <v>1</v>
      </c>
      <c r="AYR19" s="21">
        <v>1</v>
      </c>
      <c r="AYS19" s="21">
        <v>1</v>
      </c>
      <c r="AYT19" s="21">
        <v>1</v>
      </c>
      <c r="AYU19" s="21">
        <v>1</v>
      </c>
      <c r="AYV19" s="21">
        <v>1</v>
      </c>
      <c r="AYW19" s="21">
        <v>1</v>
      </c>
      <c r="AYX19" s="21">
        <v>1</v>
      </c>
      <c r="AYY19" s="21">
        <v>1</v>
      </c>
      <c r="AYZ19" s="1">
        <v>4</v>
      </c>
      <c r="AZA19" s="21">
        <v>1</v>
      </c>
      <c r="AZB19" s="1">
        <v>2</v>
      </c>
      <c r="AZC19" s="1">
        <v>2</v>
      </c>
      <c r="AZD19" s="20">
        <v>1</v>
      </c>
      <c r="AZE19" s="21">
        <v>1</v>
      </c>
      <c r="AZF19" s="21">
        <v>1</v>
      </c>
      <c r="AZG19" s="21">
        <v>1</v>
      </c>
      <c r="AZH19" s="21">
        <v>1</v>
      </c>
      <c r="AZI19" s="21">
        <v>1</v>
      </c>
      <c r="AZJ19" s="1">
        <v>1</v>
      </c>
      <c r="AZK19" s="21">
        <v>1</v>
      </c>
      <c r="AZL19" s="21">
        <v>1</v>
      </c>
      <c r="AZM19" s="21">
        <v>1</v>
      </c>
      <c r="AZN19" s="21">
        <v>1</v>
      </c>
      <c r="AZO19" s="21">
        <v>1</v>
      </c>
      <c r="AZP19" s="20">
        <v>2</v>
      </c>
      <c r="AZQ19" s="21">
        <v>1</v>
      </c>
      <c r="AZR19" s="21">
        <v>1</v>
      </c>
      <c r="AZS19" s="21">
        <v>1</v>
      </c>
      <c r="AZT19" s="21">
        <v>1</v>
      </c>
      <c r="AZU19" s="21">
        <v>1</v>
      </c>
      <c r="AZV19" s="21">
        <v>1</v>
      </c>
      <c r="AZW19" s="1">
        <v>3</v>
      </c>
      <c r="AZX19" s="1">
        <v>1</v>
      </c>
      <c r="AZY19" s="1">
        <v>1</v>
      </c>
      <c r="AZZ19" s="20">
        <v>1</v>
      </c>
      <c r="BAA19" s="21">
        <v>1</v>
      </c>
      <c r="BAB19" s="21">
        <v>1</v>
      </c>
      <c r="BAC19" s="21">
        <v>1</v>
      </c>
      <c r="BAD19" s="21">
        <v>1</v>
      </c>
      <c r="BAE19" s="1">
        <v>1</v>
      </c>
      <c r="BAF19" s="21">
        <v>1</v>
      </c>
      <c r="BAG19" s="21">
        <v>1</v>
      </c>
      <c r="BAH19" s="21">
        <v>1</v>
      </c>
      <c r="BAI19" s="21">
        <v>1</v>
      </c>
      <c r="BAJ19" s="21">
        <v>1</v>
      </c>
      <c r="BAK19" s="21">
        <v>1</v>
      </c>
      <c r="BAL19" s="21">
        <v>1</v>
      </c>
      <c r="BAM19" s="21">
        <v>1</v>
      </c>
      <c r="BAN19" s="21">
        <v>1</v>
      </c>
      <c r="BAO19" s="21">
        <v>1</v>
      </c>
      <c r="BAP19" s="21">
        <v>1</v>
      </c>
      <c r="BAQ19" s="21">
        <v>1</v>
      </c>
      <c r="BAR19" s="21">
        <v>1</v>
      </c>
      <c r="BAS19" s="21">
        <v>1</v>
      </c>
      <c r="BAT19" s="21">
        <v>1</v>
      </c>
      <c r="BAU19" s="21">
        <v>1</v>
      </c>
      <c r="BAV19" s="21">
        <v>1</v>
      </c>
      <c r="BAW19" s="21">
        <v>1</v>
      </c>
      <c r="BAX19" s="21">
        <v>1</v>
      </c>
      <c r="BAY19" s="21">
        <v>1</v>
      </c>
      <c r="BAZ19" s="21">
        <v>1</v>
      </c>
      <c r="BBA19" s="21">
        <v>1</v>
      </c>
      <c r="BBB19" s="21">
        <v>1</v>
      </c>
      <c r="BBC19" s="1">
        <v>1</v>
      </c>
      <c r="BBD19" s="21">
        <v>1</v>
      </c>
      <c r="BBE19" s="21">
        <v>1</v>
      </c>
      <c r="BBF19" s="21">
        <v>1</v>
      </c>
      <c r="BBG19" s="21">
        <v>1</v>
      </c>
      <c r="BBH19" s="21">
        <v>1</v>
      </c>
      <c r="BBI19" s="21">
        <v>1</v>
      </c>
      <c r="BBJ19" s="21">
        <v>1</v>
      </c>
      <c r="BBK19" s="21">
        <v>1</v>
      </c>
      <c r="BBL19" s="21">
        <v>1</v>
      </c>
      <c r="BBM19" s="21">
        <v>1</v>
      </c>
      <c r="BBN19" s="21">
        <v>1</v>
      </c>
      <c r="BBO19" s="21">
        <v>1</v>
      </c>
      <c r="BBP19" s="21">
        <v>1</v>
      </c>
      <c r="BBQ19" s="21">
        <v>1</v>
      </c>
      <c r="BBR19" s="21">
        <v>1</v>
      </c>
      <c r="BBS19" s="21">
        <v>1</v>
      </c>
      <c r="BBT19" s="21">
        <v>1</v>
      </c>
      <c r="BBU19" s="21">
        <v>1</v>
      </c>
      <c r="BBV19" s="21">
        <v>1</v>
      </c>
      <c r="BBW19" s="21">
        <v>1</v>
      </c>
      <c r="BBX19" s="21">
        <v>1</v>
      </c>
      <c r="BBY19" s="21">
        <v>1</v>
      </c>
      <c r="BBZ19" s="1">
        <v>1</v>
      </c>
      <c r="BCA19" s="21">
        <v>1</v>
      </c>
      <c r="BCB19" s="21">
        <v>1</v>
      </c>
      <c r="BCC19" s="21">
        <v>1</v>
      </c>
      <c r="BCD19" s="21">
        <v>1</v>
      </c>
      <c r="BCE19" s="21">
        <v>1</v>
      </c>
      <c r="BCF19" s="21">
        <v>1</v>
      </c>
      <c r="BCG19" s="21">
        <v>1</v>
      </c>
      <c r="BCH19" s="21">
        <v>1</v>
      </c>
      <c r="BCI19" s="20">
        <v>1</v>
      </c>
      <c r="BCJ19" s="21">
        <v>1</v>
      </c>
      <c r="BCK19" s="20">
        <v>1</v>
      </c>
      <c r="BCL19" s="21">
        <v>1</v>
      </c>
      <c r="BCM19" s="21">
        <v>1</v>
      </c>
      <c r="BCN19" s="21">
        <v>1</v>
      </c>
      <c r="BCO19" s="21">
        <v>1</v>
      </c>
      <c r="BCP19" s="21">
        <v>1</v>
      </c>
      <c r="BCQ19" s="20">
        <v>1</v>
      </c>
      <c r="BCR19" s="21">
        <v>1</v>
      </c>
      <c r="BCS19" s="21">
        <v>1</v>
      </c>
      <c r="BCT19" s="21">
        <v>1</v>
      </c>
      <c r="BCU19" s="21">
        <v>1</v>
      </c>
      <c r="BCV19" s="21">
        <v>1</v>
      </c>
      <c r="BCW19" s="21">
        <v>1</v>
      </c>
      <c r="BCX19" s="21">
        <v>1</v>
      </c>
      <c r="BCY19" s="21">
        <v>1</v>
      </c>
      <c r="BCZ19" s="21">
        <v>1</v>
      </c>
      <c r="BDA19" s="21">
        <v>1</v>
      </c>
      <c r="BDB19" s="21">
        <v>1</v>
      </c>
      <c r="BDC19" s="20">
        <v>1</v>
      </c>
      <c r="BDD19" s="21">
        <v>1</v>
      </c>
      <c r="BDE19" s="20">
        <v>1</v>
      </c>
      <c r="BDF19" s="20">
        <v>1</v>
      </c>
      <c r="BDG19" s="21">
        <v>1</v>
      </c>
      <c r="BDH19" s="33">
        <v>1</v>
      </c>
      <c r="BDI19" s="33">
        <v>2</v>
      </c>
      <c r="BDJ19" s="20">
        <v>1</v>
      </c>
      <c r="BDK19" s="33">
        <v>1</v>
      </c>
      <c r="BDL19" s="33">
        <v>1</v>
      </c>
      <c r="BDM19" s="21">
        <v>1</v>
      </c>
      <c r="BDN19" s="33">
        <v>1</v>
      </c>
      <c r="BDO19" s="21">
        <v>1</v>
      </c>
      <c r="BDP19" s="21">
        <v>1</v>
      </c>
      <c r="BDQ19" s="21">
        <v>1</v>
      </c>
      <c r="BDR19" s="21">
        <v>1</v>
      </c>
      <c r="BDS19" s="21">
        <v>1</v>
      </c>
      <c r="BDT19" s="21">
        <v>1</v>
      </c>
      <c r="BDU19" s="21">
        <v>1</v>
      </c>
      <c r="BDV19" s="21">
        <v>1</v>
      </c>
      <c r="BDW19" s="21">
        <v>1</v>
      </c>
      <c r="BDX19" s="20">
        <v>1</v>
      </c>
      <c r="BDY19" s="21">
        <v>1</v>
      </c>
      <c r="BDZ19" s="21">
        <v>1</v>
      </c>
      <c r="BEA19" s="21">
        <v>1</v>
      </c>
      <c r="BEB19" s="21">
        <v>1</v>
      </c>
      <c r="BEC19" s="21">
        <v>1</v>
      </c>
      <c r="BED19" s="21">
        <v>1</v>
      </c>
      <c r="BEE19" s="21">
        <v>1</v>
      </c>
      <c r="BEF19" s="21">
        <v>1</v>
      </c>
      <c r="BEG19" s="21">
        <v>1</v>
      </c>
    </row>
    <row r="20" spans="1:1489" x14ac:dyDescent="0.25">
      <c r="A20" s="3" t="s">
        <v>27</v>
      </c>
      <c r="B20" s="20">
        <v>99</v>
      </c>
      <c r="C20" s="20">
        <v>97</v>
      </c>
      <c r="D20" s="20">
        <v>98</v>
      </c>
      <c r="E20" s="1">
        <v>96</v>
      </c>
      <c r="F20" s="1">
        <v>83</v>
      </c>
      <c r="G20" s="21">
        <v>73</v>
      </c>
      <c r="H20" s="21">
        <v>77</v>
      </c>
      <c r="I20" s="20">
        <v>96</v>
      </c>
      <c r="J20" s="22">
        <v>96</v>
      </c>
      <c r="K20" s="20">
        <v>97</v>
      </c>
      <c r="L20" s="20">
        <v>88</v>
      </c>
      <c r="M20" s="22">
        <v>91</v>
      </c>
      <c r="N20" s="22">
        <v>81</v>
      </c>
      <c r="O20" s="20">
        <v>95</v>
      </c>
      <c r="P20" s="22">
        <v>94</v>
      </c>
      <c r="Q20" s="1">
        <v>94</v>
      </c>
      <c r="R20" s="22">
        <v>95</v>
      </c>
      <c r="S20" s="1">
        <v>85</v>
      </c>
      <c r="T20" s="1">
        <v>95</v>
      </c>
      <c r="U20" s="1">
        <v>85</v>
      </c>
      <c r="V20" s="22">
        <v>89</v>
      </c>
      <c r="W20" s="22">
        <v>84</v>
      </c>
      <c r="X20" s="22">
        <v>92</v>
      </c>
      <c r="Y20" s="1">
        <v>82</v>
      </c>
      <c r="Z20" s="20">
        <v>98</v>
      </c>
      <c r="AA20" s="22">
        <v>92</v>
      </c>
      <c r="AB20" s="1">
        <v>99</v>
      </c>
      <c r="AC20" s="1">
        <v>80</v>
      </c>
      <c r="AD20" s="1">
        <v>85</v>
      </c>
      <c r="AE20" s="20">
        <v>99</v>
      </c>
      <c r="AF20" s="1">
        <v>98</v>
      </c>
      <c r="AG20" s="22">
        <v>93</v>
      </c>
      <c r="AH20" s="20">
        <v>99</v>
      </c>
      <c r="AI20" s="1">
        <v>86</v>
      </c>
      <c r="AJ20" s="21">
        <v>77</v>
      </c>
      <c r="AK20" s="1">
        <v>92</v>
      </c>
      <c r="AL20" s="1">
        <v>100</v>
      </c>
      <c r="AM20" s="1">
        <v>100</v>
      </c>
      <c r="AN20" s="1">
        <v>99</v>
      </c>
      <c r="AO20" s="1">
        <v>99</v>
      </c>
      <c r="AP20" s="20">
        <v>99</v>
      </c>
      <c r="AQ20" s="22">
        <v>93</v>
      </c>
      <c r="AR20" s="22">
        <v>95</v>
      </c>
      <c r="AS20" s="1">
        <v>99</v>
      </c>
      <c r="AT20" s="20">
        <v>95</v>
      </c>
      <c r="AU20" s="22">
        <v>94</v>
      </c>
      <c r="AV20" s="22">
        <v>94</v>
      </c>
      <c r="AW20" s="20">
        <v>99</v>
      </c>
      <c r="AX20" s="20">
        <v>98</v>
      </c>
      <c r="AY20" s="1">
        <v>74</v>
      </c>
      <c r="AZ20" s="1">
        <v>70</v>
      </c>
      <c r="BA20" s="1">
        <v>82</v>
      </c>
      <c r="BB20" s="1">
        <v>92</v>
      </c>
      <c r="BC20" s="1">
        <v>81</v>
      </c>
      <c r="BD20" s="1">
        <v>85</v>
      </c>
      <c r="BE20" s="1">
        <v>85</v>
      </c>
      <c r="BF20" s="1">
        <v>99</v>
      </c>
      <c r="BG20" s="1">
        <v>99</v>
      </c>
      <c r="BH20" s="20">
        <v>98</v>
      </c>
      <c r="BI20" s="1">
        <v>86</v>
      </c>
      <c r="BJ20" s="1">
        <v>78</v>
      </c>
      <c r="BK20" s="1">
        <v>99</v>
      </c>
      <c r="BL20" s="1">
        <v>99</v>
      </c>
      <c r="BM20" s="1">
        <v>97</v>
      </c>
      <c r="BN20" s="1">
        <v>88</v>
      </c>
      <c r="BO20" s="1">
        <v>90</v>
      </c>
      <c r="BP20" s="1">
        <v>82</v>
      </c>
      <c r="BQ20" s="22">
        <v>95</v>
      </c>
      <c r="BR20" s="22">
        <v>92</v>
      </c>
      <c r="BS20" s="1">
        <v>76</v>
      </c>
      <c r="BT20" s="1">
        <v>85</v>
      </c>
      <c r="BU20" s="1">
        <v>91</v>
      </c>
      <c r="BV20" s="1">
        <v>78</v>
      </c>
      <c r="BW20" s="1">
        <v>82</v>
      </c>
      <c r="BX20" s="1">
        <v>77</v>
      </c>
      <c r="BY20" s="1">
        <v>72</v>
      </c>
      <c r="BZ20" s="1">
        <v>99</v>
      </c>
      <c r="CA20" s="1">
        <v>99</v>
      </c>
      <c r="CB20" s="1">
        <v>99</v>
      </c>
      <c r="CC20" s="1">
        <v>95</v>
      </c>
      <c r="CD20" s="1">
        <v>94</v>
      </c>
      <c r="CE20" s="1">
        <v>90</v>
      </c>
      <c r="CF20" s="1">
        <v>88</v>
      </c>
      <c r="CG20" s="1">
        <v>98</v>
      </c>
      <c r="CH20" s="1">
        <v>93</v>
      </c>
      <c r="CI20" s="1">
        <v>93</v>
      </c>
      <c r="CJ20" s="1">
        <v>86</v>
      </c>
      <c r="CK20" s="1">
        <v>85</v>
      </c>
      <c r="CL20" s="1">
        <v>89</v>
      </c>
      <c r="CM20" s="1">
        <v>93</v>
      </c>
      <c r="CN20" s="1">
        <v>86</v>
      </c>
      <c r="CO20" s="1">
        <v>86</v>
      </c>
      <c r="CP20" s="1">
        <v>99</v>
      </c>
      <c r="CQ20" s="1">
        <v>95</v>
      </c>
      <c r="CR20" s="1">
        <v>93</v>
      </c>
      <c r="CS20" s="1">
        <v>95</v>
      </c>
      <c r="CT20" s="1">
        <v>93</v>
      </c>
      <c r="CU20" s="1">
        <v>92</v>
      </c>
      <c r="CV20" s="1">
        <v>90</v>
      </c>
      <c r="CW20" s="1">
        <v>88</v>
      </c>
      <c r="CX20" s="1">
        <v>91</v>
      </c>
      <c r="CY20" s="1">
        <v>82</v>
      </c>
      <c r="CZ20" s="22">
        <v>79</v>
      </c>
      <c r="DA20" s="1">
        <v>94</v>
      </c>
      <c r="DB20" s="1">
        <v>91</v>
      </c>
      <c r="DC20" s="1">
        <v>82</v>
      </c>
      <c r="DD20" s="22">
        <v>71</v>
      </c>
      <c r="DE20" s="1">
        <v>92</v>
      </c>
      <c r="DF20" s="1">
        <v>98</v>
      </c>
      <c r="DG20" s="1">
        <v>95</v>
      </c>
      <c r="DH20" s="20">
        <v>99</v>
      </c>
      <c r="DI20" s="1">
        <v>89</v>
      </c>
      <c r="DJ20" s="22">
        <v>83</v>
      </c>
      <c r="DK20" s="22">
        <v>79</v>
      </c>
      <c r="DL20" s="1">
        <v>95</v>
      </c>
      <c r="DM20" s="1">
        <v>99</v>
      </c>
      <c r="DN20" s="1">
        <v>95</v>
      </c>
      <c r="DO20" s="1">
        <v>93</v>
      </c>
      <c r="DP20" s="1">
        <v>95</v>
      </c>
      <c r="DQ20" s="1">
        <v>92</v>
      </c>
      <c r="DR20" s="1">
        <v>96</v>
      </c>
      <c r="DS20" s="1">
        <v>85</v>
      </c>
      <c r="DT20" s="1">
        <v>86</v>
      </c>
      <c r="DU20" s="1">
        <v>84</v>
      </c>
      <c r="DV20" s="22">
        <v>72</v>
      </c>
      <c r="DW20" s="22">
        <v>82</v>
      </c>
      <c r="DX20" s="22">
        <v>76</v>
      </c>
      <c r="DY20" s="1">
        <v>96</v>
      </c>
      <c r="DZ20" s="1">
        <v>94</v>
      </c>
      <c r="EA20" s="1">
        <v>96</v>
      </c>
      <c r="EB20" s="1">
        <v>96</v>
      </c>
      <c r="EC20" s="22">
        <v>80</v>
      </c>
      <c r="ED20" s="22">
        <v>75</v>
      </c>
      <c r="EE20" s="1">
        <v>98</v>
      </c>
      <c r="EF20" s="1">
        <v>99</v>
      </c>
      <c r="EG20" s="1">
        <v>90</v>
      </c>
      <c r="EH20" s="1">
        <v>78</v>
      </c>
      <c r="EI20" s="1">
        <v>88</v>
      </c>
      <c r="EJ20" s="1">
        <v>98</v>
      </c>
      <c r="EK20" s="1">
        <v>98</v>
      </c>
      <c r="EL20" s="1">
        <v>98</v>
      </c>
      <c r="EM20" s="1">
        <v>88</v>
      </c>
      <c r="EN20" s="1">
        <v>94</v>
      </c>
      <c r="EO20" s="1">
        <v>92</v>
      </c>
      <c r="EP20" s="1">
        <v>81</v>
      </c>
      <c r="EQ20" s="1">
        <v>83</v>
      </c>
      <c r="ER20" s="1">
        <v>95</v>
      </c>
      <c r="ES20" s="1">
        <v>99</v>
      </c>
      <c r="ET20" s="1">
        <v>83</v>
      </c>
      <c r="EU20" s="1">
        <v>88</v>
      </c>
      <c r="EV20" s="1">
        <v>83</v>
      </c>
      <c r="EW20" s="1">
        <v>82</v>
      </c>
      <c r="EX20" s="1">
        <v>75</v>
      </c>
      <c r="EY20" s="1">
        <v>85</v>
      </c>
      <c r="EZ20" s="22">
        <v>78</v>
      </c>
      <c r="FA20" s="1">
        <v>96</v>
      </c>
      <c r="FB20" s="20">
        <v>99</v>
      </c>
      <c r="FC20" s="20">
        <v>99</v>
      </c>
      <c r="FD20" s="1">
        <v>85</v>
      </c>
      <c r="FE20" s="1">
        <v>96</v>
      </c>
      <c r="FF20" s="1">
        <v>70</v>
      </c>
      <c r="FG20" s="1">
        <v>70</v>
      </c>
      <c r="FH20" s="1">
        <v>80</v>
      </c>
      <c r="FI20" s="1">
        <v>89</v>
      </c>
      <c r="FJ20" s="22">
        <v>80</v>
      </c>
      <c r="FK20" s="20">
        <v>98</v>
      </c>
      <c r="FL20" s="1">
        <v>82</v>
      </c>
      <c r="FM20" s="22">
        <v>87</v>
      </c>
      <c r="FN20" s="1">
        <v>88</v>
      </c>
      <c r="FO20" s="1">
        <v>98</v>
      </c>
      <c r="FP20" s="20">
        <v>99</v>
      </c>
      <c r="FQ20" s="20">
        <v>94</v>
      </c>
      <c r="FR20" s="1">
        <v>99</v>
      </c>
      <c r="FS20" s="20">
        <v>90</v>
      </c>
      <c r="FT20" s="20">
        <v>91</v>
      </c>
      <c r="FU20" s="1">
        <v>99</v>
      </c>
      <c r="FV20" s="1">
        <v>99</v>
      </c>
      <c r="FW20" s="1">
        <v>95</v>
      </c>
      <c r="FX20" s="20">
        <v>94</v>
      </c>
      <c r="FY20" s="20">
        <v>91</v>
      </c>
      <c r="FZ20" s="20">
        <v>90</v>
      </c>
      <c r="GA20" s="1">
        <v>96</v>
      </c>
      <c r="GB20" s="1">
        <v>86</v>
      </c>
      <c r="GC20" s="1">
        <v>89</v>
      </c>
      <c r="GD20" s="1">
        <v>84</v>
      </c>
      <c r="GE20" s="1">
        <v>92</v>
      </c>
      <c r="GF20" s="1">
        <v>88</v>
      </c>
      <c r="GG20" s="1">
        <v>99</v>
      </c>
      <c r="GH20" s="1">
        <v>91</v>
      </c>
      <c r="GI20" s="1">
        <v>94</v>
      </c>
      <c r="GJ20" s="1">
        <v>90</v>
      </c>
      <c r="GK20" s="1">
        <v>91</v>
      </c>
      <c r="GL20" s="1">
        <v>85</v>
      </c>
      <c r="GM20" s="1">
        <v>92</v>
      </c>
      <c r="GN20" s="1">
        <v>90</v>
      </c>
      <c r="GO20" s="1">
        <v>83</v>
      </c>
      <c r="GP20" s="1">
        <v>83</v>
      </c>
      <c r="GQ20" s="1">
        <v>97</v>
      </c>
      <c r="GR20" s="1">
        <v>93</v>
      </c>
      <c r="GS20" s="1">
        <v>98</v>
      </c>
      <c r="GT20" s="1">
        <v>99</v>
      </c>
      <c r="GU20" s="1">
        <v>96</v>
      </c>
      <c r="GV20" s="1">
        <v>94</v>
      </c>
      <c r="GW20" s="1">
        <v>97</v>
      </c>
      <c r="GX20" s="1">
        <v>99</v>
      </c>
      <c r="GY20" s="1">
        <v>99</v>
      </c>
      <c r="GZ20" s="1">
        <v>99</v>
      </c>
      <c r="HA20" s="1">
        <v>98</v>
      </c>
      <c r="HB20" s="20">
        <v>94</v>
      </c>
      <c r="HC20" s="1">
        <v>100</v>
      </c>
      <c r="HD20" s="1">
        <v>99</v>
      </c>
      <c r="HE20" s="20">
        <v>82</v>
      </c>
      <c r="HF20" s="20">
        <v>89</v>
      </c>
      <c r="HG20" s="1">
        <v>90</v>
      </c>
      <c r="HH20" s="1">
        <v>99</v>
      </c>
      <c r="HI20" s="1">
        <v>98</v>
      </c>
      <c r="HJ20" s="1">
        <v>93</v>
      </c>
      <c r="HK20" s="1">
        <v>94</v>
      </c>
      <c r="HL20" s="1">
        <v>96</v>
      </c>
      <c r="HM20" s="22">
        <v>61</v>
      </c>
      <c r="HN20" s="1">
        <v>98</v>
      </c>
      <c r="HO20" s="1">
        <v>100</v>
      </c>
      <c r="HP20" s="1">
        <v>99</v>
      </c>
      <c r="HQ20" s="1">
        <v>95</v>
      </c>
      <c r="HR20" s="1">
        <v>93</v>
      </c>
      <c r="HS20" s="1">
        <v>95</v>
      </c>
      <c r="HT20" s="1">
        <v>95</v>
      </c>
      <c r="HU20" s="1">
        <v>94</v>
      </c>
      <c r="HV20" s="1">
        <v>94</v>
      </c>
      <c r="HW20" s="1">
        <v>96</v>
      </c>
      <c r="HX20" s="1">
        <v>92</v>
      </c>
      <c r="HY20" s="1">
        <v>77</v>
      </c>
      <c r="HZ20" s="1">
        <v>93</v>
      </c>
      <c r="IA20" s="20">
        <v>95</v>
      </c>
      <c r="IB20" s="20">
        <v>98</v>
      </c>
      <c r="IC20" s="1">
        <v>82</v>
      </c>
      <c r="ID20" s="1">
        <v>94</v>
      </c>
      <c r="IE20" s="1">
        <v>88</v>
      </c>
      <c r="IF20" s="1">
        <v>96</v>
      </c>
      <c r="IG20" s="1">
        <v>99</v>
      </c>
      <c r="IH20" s="1">
        <v>97</v>
      </c>
      <c r="II20" s="1">
        <v>94</v>
      </c>
      <c r="IJ20" s="1">
        <v>89</v>
      </c>
      <c r="IK20" s="1">
        <v>99</v>
      </c>
      <c r="IL20" s="1">
        <v>98</v>
      </c>
      <c r="IM20" s="1">
        <v>87</v>
      </c>
      <c r="IN20" s="1">
        <v>97</v>
      </c>
      <c r="IO20" s="1">
        <v>98</v>
      </c>
      <c r="IP20" s="1">
        <v>98</v>
      </c>
      <c r="IQ20" s="1">
        <v>98</v>
      </c>
      <c r="IR20" s="1">
        <v>92</v>
      </c>
      <c r="IS20" s="1">
        <v>95</v>
      </c>
      <c r="IT20" s="1">
        <v>97</v>
      </c>
      <c r="IU20" s="1">
        <v>91</v>
      </c>
      <c r="IV20" s="1">
        <v>97</v>
      </c>
      <c r="IW20" s="1">
        <v>95</v>
      </c>
      <c r="IX20" s="1">
        <v>97</v>
      </c>
      <c r="IY20" s="22">
        <v>81</v>
      </c>
      <c r="IZ20" s="1">
        <v>99</v>
      </c>
      <c r="JA20" s="1">
        <v>99</v>
      </c>
      <c r="JB20" s="1">
        <v>96</v>
      </c>
      <c r="JC20" s="1">
        <v>94</v>
      </c>
      <c r="JD20" s="1">
        <v>99</v>
      </c>
      <c r="JE20" s="1">
        <v>100</v>
      </c>
      <c r="JF20" s="1">
        <v>100</v>
      </c>
      <c r="JG20" s="1">
        <v>92</v>
      </c>
      <c r="JH20" s="1">
        <v>89</v>
      </c>
      <c r="JI20" s="1">
        <v>86</v>
      </c>
      <c r="JJ20" s="22">
        <v>76</v>
      </c>
      <c r="JK20" s="1">
        <v>99</v>
      </c>
      <c r="JL20" s="1">
        <v>99</v>
      </c>
      <c r="JM20" s="1">
        <v>88</v>
      </c>
      <c r="JN20" s="22">
        <v>88</v>
      </c>
      <c r="JO20" s="22">
        <v>75</v>
      </c>
      <c r="JP20" s="22">
        <v>80</v>
      </c>
      <c r="JQ20" s="1">
        <v>96</v>
      </c>
      <c r="JR20" s="1">
        <v>99</v>
      </c>
      <c r="JS20" s="1">
        <v>99</v>
      </c>
      <c r="JT20" s="1">
        <v>99</v>
      </c>
      <c r="JU20" s="1">
        <v>95</v>
      </c>
      <c r="JV20" s="20">
        <v>87</v>
      </c>
      <c r="JW20" s="1">
        <v>98</v>
      </c>
      <c r="JX20" s="1">
        <v>99</v>
      </c>
      <c r="JY20" s="1">
        <v>92</v>
      </c>
      <c r="JZ20" s="22">
        <v>76</v>
      </c>
      <c r="KA20" s="1">
        <v>100</v>
      </c>
      <c r="KB20" s="1">
        <v>99</v>
      </c>
      <c r="KC20" s="1">
        <v>98</v>
      </c>
      <c r="KD20" s="1">
        <v>99</v>
      </c>
      <c r="KE20" s="1">
        <v>94</v>
      </c>
      <c r="KF20" s="1">
        <v>90</v>
      </c>
      <c r="KG20" s="1">
        <v>90</v>
      </c>
      <c r="KH20" s="1">
        <v>97</v>
      </c>
      <c r="KI20" s="1">
        <v>98</v>
      </c>
      <c r="KJ20" s="22">
        <v>95</v>
      </c>
      <c r="KK20" s="1">
        <v>99</v>
      </c>
      <c r="KL20" s="1">
        <v>97</v>
      </c>
      <c r="KM20" s="1">
        <v>99</v>
      </c>
      <c r="KN20" s="1">
        <v>98</v>
      </c>
      <c r="KO20" s="1">
        <v>99</v>
      </c>
      <c r="KP20" s="1">
        <v>99</v>
      </c>
      <c r="KQ20" s="1">
        <v>87</v>
      </c>
      <c r="KR20" s="20">
        <v>98</v>
      </c>
      <c r="KS20" s="1">
        <v>80</v>
      </c>
      <c r="KT20" s="1">
        <v>83</v>
      </c>
      <c r="KU20" s="1">
        <v>96</v>
      </c>
      <c r="KV20" s="22">
        <v>93</v>
      </c>
      <c r="KW20" s="1">
        <v>99</v>
      </c>
      <c r="KX20" s="1">
        <v>93</v>
      </c>
      <c r="KY20" s="1">
        <v>100</v>
      </c>
      <c r="KZ20" s="1">
        <v>98</v>
      </c>
      <c r="LA20" s="1">
        <v>99</v>
      </c>
      <c r="LB20" s="1">
        <v>98</v>
      </c>
      <c r="LC20" s="1">
        <v>98</v>
      </c>
      <c r="LD20" s="1">
        <v>91</v>
      </c>
      <c r="LE20" s="20">
        <v>99</v>
      </c>
      <c r="LF20" s="20">
        <v>71</v>
      </c>
      <c r="LG20" s="1">
        <v>97</v>
      </c>
      <c r="LH20" s="1">
        <v>99</v>
      </c>
      <c r="LI20" s="1">
        <v>99</v>
      </c>
      <c r="LJ20" s="1">
        <v>99</v>
      </c>
      <c r="LK20" s="1">
        <v>99</v>
      </c>
      <c r="LL20" s="1">
        <v>98</v>
      </c>
      <c r="LM20" s="1">
        <v>91</v>
      </c>
      <c r="LN20" s="1">
        <v>83</v>
      </c>
      <c r="LO20" s="1">
        <v>91</v>
      </c>
      <c r="LP20" s="1">
        <v>92</v>
      </c>
      <c r="LQ20" s="1">
        <v>88</v>
      </c>
      <c r="LR20" s="1">
        <v>76</v>
      </c>
      <c r="LS20" s="1">
        <v>99</v>
      </c>
      <c r="LT20" s="1">
        <v>99</v>
      </c>
      <c r="LU20" s="20">
        <v>76</v>
      </c>
      <c r="LV20" s="20">
        <v>99</v>
      </c>
      <c r="LW20" s="1">
        <v>85</v>
      </c>
      <c r="LX20" s="1">
        <v>94</v>
      </c>
      <c r="LY20" s="1">
        <v>87</v>
      </c>
      <c r="LZ20" s="1">
        <v>93</v>
      </c>
      <c r="MA20" s="1">
        <v>98</v>
      </c>
      <c r="MB20" s="22">
        <v>83</v>
      </c>
      <c r="MC20" s="1">
        <v>98</v>
      </c>
      <c r="MD20" s="1">
        <v>99</v>
      </c>
      <c r="ME20" s="22">
        <v>88</v>
      </c>
      <c r="MF20" s="22">
        <v>76</v>
      </c>
      <c r="MG20" s="1">
        <v>97</v>
      </c>
      <c r="MH20" s="1">
        <v>100</v>
      </c>
      <c r="MI20" s="1">
        <v>85</v>
      </c>
      <c r="MJ20" s="1">
        <v>96</v>
      </c>
      <c r="MK20" s="22">
        <v>85</v>
      </c>
      <c r="ML20" s="22">
        <v>74</v>
      </c>
      <c r="MM20" s="22">
        <v>77</v>
      </c>
      <c r="MN20" s="22">
        <v>71</v>
      </c>
      <c r="MO20" s="22">
        <v>71</v>
      </c>
      <c r="MP20" s="22">
        <v>70</v>
      </c>
      <c r="MQ20" s="1">
        <v>100</v>
      </c>
      <c r="MR20" s="1">
        <v>99</v>
      </c>
      <c r="MS20" s="1">
        <v>98</v>
      </c>
      <c r="MT20" s="1">
        <v>99</v>
      </c>
      <c r="MU20" s="20">
        <v>83</v>
      </c>
      <c r="MV20" s="1">
        <v>97</v>
      </c>
      <c r="MW20" s="1">
        <v>93</v>
      </c>
      <c r="MX20" s="1">
        <v>84</v>
      </c>
      <c r="MY20" s="1">
        <v>96</v>
      </c>
      <c r="MZ20" s="1">
        <v>79</v>
      </c>
      <c r="NA20" s="22">
        <v>77</v>
      </c>
      <c r="NB20" s="22">
        <v>92</v>
      </c>
      <c r="NC20" s="22">
        <v>72</v>
      </c>
      <c r="ND20" s="22">
        <v>72</v>
      </c>
      <c r="NE20" s="1">
        <v>99</v>
      </c>
      <c r="NF20" s="1">
        <v>70</v>
      </c>
      <c r="NG20" s="1">
        <v>82</v>
      </c>
      <c r="NH20" s="22">
        <v>76</v>
      </c>
      <c r="NI20" s="1">
        <v>98</v>
      </c>
      <c r="NJ20" s="1">
        <v>91</v>
      </c>
      <c r="NK20" s="1">
        <v>81</v>
      </c>
      <c r="NL20" s="1">
        <v>87</v>
      </c>
      <c r="NM20" s="22">
        <v>75</v>
      </c>
      <c r="NN20" s="22">
        <v>63</v>
      </c>
      <c r="NO20" s="1">
        <v>99</v>
      </c>
      <c r="NP20" s="1">
        <v>92</v>
      </c>
      <c r="NQ20" s="1">
        <v>99</v>
      </c>
      <c r="NR20" s="20">
        <v>98</v>
      </c>
      <c r="NS20" s="20">
        <v>96</v>
      </c>
      <c r="NT20" s="1">
        <v>96</v>
      </c>
      <c r="NU20" s="1">
        <v>95</v>
      </c>
      <c r="NV20" s="1">
        <v>85</v>
      </c>
      <c r="NW20" s="22">
        <v>72</v>
      </c>
      <c r="NX20" s="22">
        <v>74</v>
      </c>
      <c r="NY20" s="22">
        <v>78</v>
      </c>
      <c r="NZ20" s="22">
        <v>79</v>
      </c>
      <c r="OA20" s="22">
        <v>77</v>
      </c>
      <c r="OB20" s="22">
        <v>70</v>
      </c>
      <c r="OC20" s="22">
        <v>71</v>
      </c>
      <c r="OD20" s="22">
        <v>70</v>
      </c>
      <c r="OE20" s="22">
        <v>70</v>
      </c>
      <c r="OF20" s="21">
        <v>83</v>
      </c>
      <c r="OG20" s="1">
        <v>80</v>
      </c>
      <c r="OH20" s="1">
        <v>80</v>
      </c>
      <c r="OI20" s="1">
        <v>90</v>
      </c>
      <c r="OJ20" s="1">
        <v>99</v>
      </c>
      <c r="OK20" s="1">
        <v>98</v>
      </c>
      <c r="OL20" s="1">
        <v>98</v>
      </c>
      <c r="OM20" s="1">
        <v>96</v>
      </c>
      <c r="ON20" s="1">
        <v>95</v>
      </c>
      <c r="OO20" s="1">
        <v>92</v>
      </c>
      <c r="OP20" s="1">
        <v>90</v>
      </c>
      <c r="OQ20" s="1">
        <v>97</v>
      </c>
      <c r="OR20" s="1">
        <v>87</v>
      </c>
      <c r="OS20" s="1">
        <v>75</v>
      </c>
      <c r="OT20" s="22">
        <v>92</v>
      </c>
      <c r="OU20" s="22">
        <v>86</v>
      </c>
      <c r="OV20" s="22">
        <v>70</v>
      </c>
      <c r="OW20" s="22">
        <v>76</v>
      </c>
      <c r="OX20" s="1">
        <v>99</v>
      </c>
      <c r="OY20" s="1">
        <v>98</v>
      </c>
      <c r="OZ20" s="20">
        <v>98</v>
      </c>
      <c r="PA20" s="21">
        <v>72</v>
      </c>
      <c r="PB20" s="1">
        <v>85</v>
      </c>
      <c r="PC20" s="1">
        <v>87</v>
      </c>
      <c r="PD20" s="1">
        <v>86</v>
      </c>
      <c r="PE20" s="1">
        <v>95</v>
      </c>
      <c r="PF20" s="1">
        <v>82</v>
      </c>
      <c r="PG20" s="1">
        <v>91</v>
      </c>
      <c r="PH20" s="1">
        <v>92</v>
      </c>
      <c r="PI20" s="1">
        <v>86</v>
      </c>
      <c r="PJ20" s="1">
        <v>91</v>
      </c>
      <c r="PK20" s="1">
        <v>79</v>
      </c>
      <c r="PL20" s="1">
        <v>80</v>
      </c>
      <c r="PM20" s="22">
        <v>84</v>
      </c>
      <c r="PN20" s="22">
        <v>71</v>
      </c>
      <c r="PO20" s="22">
        <v>70</v>
      </c>
      <c r="PP20" s="22">
        <v>90</v>
      </c>
      <c r="PQ20" s="1">
        <v>95</v>
      </c>
      <c r="PR20" s="1">
        <v>99</v>
      </c>
      <c r="PS20" s="1">
        <v>99</v>
      </c>
      <c r="PT20" s="1">
        <v>93</v>
      </c>
      <c r="PU20" s="20">
        <v>85</v>
      </c>
      <c r="PV20" s="20">
        <v>99</v>
      </c>
      <c r="PW20" s="20">
        <v>99</v>
      </c>
      <c r="PX20" s="1">
        <v>88</v>
      </c>
      <c r="PY20" s="1">
        <v>82</v>
      </c>
      <c r="PZ20" s="1">
        <v>96</v>
      </c>
      <c r="QA20" s="1">
        <v>79</v>
      </c>
      <c r="QB20" s="1">
        <v>93</v>
      </c>
      <c r="QC20" s="1">
        <v>93</v>
      </c>
      <c r="QD20" s="22">
        <v>91</v>
      </c>
      <c r="QE20" s="1">
        <v>92</v>
      </c>
      <c r="QF20" s="1">
        <v>100</v>
      </c>
      <c r="QG20" s="1">
        <v>100</v>
      </c>
      <c r="QH20" s="1">
        <v>96</v>
      </c>
      <c r="QI20" s="1">
        <v>90</v>
      </c>
      <c r="QJ20" s="1">
        <v>92</v>
      </c>
      <c r="QK20" s="1">
        <v>76</v>
      </c>
      <c r="QL20" s="1">
        <v>82</v>
      </c>
      <c r="QM20" s="1">
        <v>79</v>
      </c>
      <c r="QN20" s="1">
        <v>89</v>
      </c>
      <c r="QO20" s="1">
        <v>94</v>
      </c>
      <c r="QP20" s="1">
        <v>80</v>
      </c>
      <c r="QQ20" s="22">
        <v>72</v>
      </c>
      <c r="QR20" s="1">
        <v>99</v>
      </c>
      <c r="QS20" s="1">
        <v>100</v>
      </c>
      <c r="QT20" s="1">
        <v>98</v>
      </c>
      <c r="QU20" s="20">
        <v>98</v>
      </c>
      <c r="QV20" s="1">
        <v>94</v>
      </c>
      <c r="QW20" s="1">
        <v>73</v>
      </c>
      <c r="QX20" s="1">
        <v>80</v>
      </c>
      <c r="QY20" s="1">
        <v>96</v>
      </c>
      <c r="QZ20" s="1">
        <v>89</v>
      </c>
      <c r="RA20" s="1">
        <v>79</v>
      </c>
      <c r="RB20" s="1">
        <v>95</v>
      </c>
      <c r="RC20" s="22">
        <v>96</v>
      </c>
      <c r="RD20" s="1">
        <v>92</v>
      </c>
      <c r="RE20" s="1">
        <v>95</v>
      </c>
      <c r="RF20" s="1">
        <v>100</v>
      </c>
      <c r="RG20" s="1">
        <v>92</v>
      </c>
      <c r="RH20" s="1">
        <v>94</v>
      </c>
      <c r="RI20" s="1">
        <v>93</v>
      </c>
      <c r="RJ20" s="1">
        <v>90</v>
      </c>
      <c r="RK20" s="1">
        <v>84</v>
      </c>
      <c r="RL20" s="1">
        <v>88</v>
      </c>
      <c r="RM20" s="1">
        <v>81</v>
      </c>
      <c r="RN20" s="1">
        <v>96</v>
      </c>
      <c r="RO20" s="1">
        <v>88</v>
      </c>
      <c r="RP20" s="1">
        <v>91</v>
      </c>
      <c r="RQ20" s="1">
        <v>82</v>
      </c>
      <c r="RR20" s="1">
        <v>85</v>
      </c>
      <c r="RS20" s="1">
        <v>96</v>
      </c>
      <c r="RT20" s="1">
        <v>99</v>
      </c>
      <c r="RU20" s="1">
        <v>99</v>
      </c>
      <c r="RV20" s="20">
        <v>98</v>
      </c>
      <c r="RW20" s="1">
        <v>98</v>
      </c>
      <c r="RX20" s="1">
        <v>95</v>
      </c>
      <c r="RY20" s="1">
        <v>98</v>
      </c>
      <c r="RZ20" s="1">
        <v>89</v>
      </c>
      <c r="SA20" s="1">
        <v>89</v>
      </c>
      <c r="SB20" s="1">
        <v>82</v>
      </c>
      <c r="SC20" s="1">
        <v>81</v>
      </c>
      <c r="SD20" s="1">
        <v>89</v>
      </c>
      <c r="SE20" s="1">
        <v>80</v>
      </c>
      <c r="SF20" s="1">
        <v>99</v>
      </c>
      <c r="SG20" s="1">
        <v>77</v>
      </c>
      <c r="SH20" s="1">
        <v>82</v>
      </c>
      <c r="SI20" s="1">
        <v>95</v>
      </c>
      <c r="SJ20" s="1">
        <v>100</v>
      </c>
      <c r="SK20" s="1">
        <v>98</v>
      </c>
      <c r="SL20" s="1">
        <v>99</v>
      </c>
      <c r="SM20" s="1">
        <v>98</v>
      </c>
      <c r="SN20" s="1">
        <v>95</v>
      </c>
      <c r="SO20" s="1">
        <v>91</v>
      </c>
      <c r="SP20" s="1">
        <v>96</v>
      </c>
      <c r="SQ20" s="1">
        <v>82</v>
      </c>
      <c r="SR20" s="22">
        <v>72</v>
      </c>
      <c r="SS20" s="1">
        <v>99</v>
      </c>
      <c r="ST20" s="1">
        <v>100</v>
      </c>
      <c r="SU20" s="1">
        <v>98</v>
      </c>
      <c r="SV20" s="20">
        <v>99</v>
      </c>
      <c r="SW20" s="1">
        <v>73</v>
      </c>
      <c r="SX20" s="1">
        <v>94</v>
      </c>
      <c r="SY20" s="1">
        <v>94</v>
      </c>
      <c r="SZ20" s="1">
        <v>93</v>
      </c>
      <c r="TA20" s="1">
        <v>87</v>
      </c>
      <c r="TB20" s="1">
        <v>100</v>
      </c>
      <c r="TC20" s="1">
        <v>99</v>
      </c>
      <c r="TD20" s="1">
        <v>100</v>
      </c>
      <c r="TE20" s="1">
        <v>95</v>
      </c>
      <c r="TF20" s="1">
        <v>84</v>
      </c>
      <c r="TG20" s="1">
        <v>92</v>
      </c>
      <c r="TH20" s="1">
        <v>94</v>
      </c>
      <c r="TI20" s="1">
        <v>86</v>
      </c>
      <c r="TJ20" s="1">
        <v>97</v>
      </c>
      <c r="TK20" s="1">
        <v>88</v>
      </c>
      <c r="TL20" s="1">
        <v>86</v>
      </c>
      <c r="TM20" s="1">
        <v>87</v>
      </c>
      <c r="TN20" s="1">
        <v>90</v>
      </c>
      <c r="TO20" s="1">
        <v>82</v>
      </c>
      <c r="TP20" s="1">
        <v>70</v>
      </c>
      <c r="TQ20" s="22">
        <v>82</v>
      </c>
      <c r="TR20" s="22">
        <v>83</v>
      </c>
      <c r="TS20" s="1">
        <v>99</v>
      </c>
      <c r="TT20" s="20">
        <v>99</v>
      </c>
      <c r="TU20" s="1">
        <v>89</v>
      </c>
      <c r="TV20" s="1">
        <v>94</v>
      </c>
      <c r="TW20" s="1">
        <v>92</v>
      </c>
      <c r="TX20" s="1">
        <v>80</v>
      </c>
      <c r="TY20" s="1">
        <v>84</v>
      </c>
      <c r="TZ20" s="1">
        <v>98</v>
      </c>
      <c r="UA20" s="1">
        <v>78</v>
      </c>
      <c r="UB20" s="22">
        <v>70</v>
      </c>
      <c r="UC20" s="1">
        <v>97</v>
      </c>
      <c r="UD20" s="1">
        <v>100</v>
      </c>
      <c r="UE20" s="1">
        <v>100</v>
      </c>
      <c r="UF20" s="1">
        <v>99</v>
      </c>
      <c r="UG20" s="1">
        <v>99</v>
      </c>
      <c r="UH20" s="1">
        <v>95</v>
      </c>
      <c r="UI20" s="1">
        <v>88</v>
      </c>
      <c r="UJ20" s="1">
        <v>90</v>
      </c>
      <c r="UK20" s="20">
        <v>98</v>
      </c>
      <c r="UL20" s="1">
        <v>84</v>
      </c>
      <c r="UM20" s="1">
        <v>75</v>
      </c>
      <c r="UN20" s="1">
        <v>81</v>
      </c>
      <c r="UO20" s="22">
        <v>94</v>
      </c>
      <c r="UP20" s="1">
        <v>87</v>
      </c>
      <c r="UQ20" s="1">
        <v>99</v>
      </c>
      <c r="UR20" s="1">
        <v>99</v>
      </c>
      <c r="US20" s="1">
        <v>99</v>
      </c>
      <c r="UT20" s="1">
        <v>99</v>
      </c>
      <c r="UU20" s="1">
        <v>97</v>
      </c>
      <c r="UV20" s="1">
        <v>95</v>
      </c>
      <c r="UW20" s="1">
        <v>91</v>
      </c>
      <c r="UX20" s="1">
        <v>78</v>
      </c>
      <c r="UY20" s="1">
        <v>83</v>
      </c>
      <c r="UZ20" s="22">
        <v>88</v>
      </c>
      <c r="VA20" s="1">
        <v>100</v>
      </c>
      <c r="VB20" s="1">
        <v>100</v>
      </c>
      <c r="VC20" s="1">
        <v>99</v>
      </c>
      <c r="VD20" s="1">
        <v>98</v>
      </c>
      <c r="VE20" s="1">
        <v>100</v>
      </c>
      <c r="VF20" s="1">
        <v>85</v>
      </c>
      <c r="VG20" s="1">
        <v>88</v>
      </c>
      <c r="VH20" s="1">
        <v>97</v>
      </c>
      <c r="VI20" s="1">
        <v>72</v>
      </c>
      <c r="VJ20" s="22">
        <v>94</v>
      </c>
      <c r="VK20" s="22">
        <v>97</v>
      </c>
      <c r="VL20" s="22">
        <v>89</v>
      </c>
      <c r="VM20" s="22">
        <v>86</v>
      </c>
      <c r="VN20" s="22">
        <v>92</v>
      </c>
      <c r="VO20" s="22">
        <v>87</v>
      </c>
      <c r="VP20" s="22">
        <v>87</v>
      </c>
      <c r="VQ20" s="1">
        <v>100</v>
      </c>
      <c r="VR20" s="1">
        <v>85</v>
      </c>
      <c r="VS20" s="1">
        <v>93</v>
      </c>
      <c r="VT20" s="1">
        <v>88</v>
      </c>
      <c r="VU20" s="1">
        <v>76</v>
      </c>
      <c r="VV20" s="22">
        <v>77</v>
      </c>
      <c r="VW20" s="22">
        <v>87</v>
      </c>
      <c r="VX20" s="22">
        <v>86</v>
      </c>
      <c r="VY20" s="22">
        <v>78</v>
      </c>
      <c r="VZ20" s="22">
        <v>89</v>
      </c>
      <c r="WA20" s="22">
        <v>96</v>
      </c>
      <c r="WB20" s="22">
        <v>87</v>
      </c>
      <c r="WC20" s="1">
        <v>98</v>
      </c>
      <c r="WD20" s="1">
        <v>99</v>
      </c>
      <c r="WE20" s="1">
        <v>100</v>
      </c>
      <c r="WF20" s="20">
        <v>83</v>
      </c>
      <c r="WG20" s="1">
        <v>77</v>
      </c>
      <c r="WH20" s="1">
        <v>80</v>
      </c>
      <c r="WI20" s="22">
        <v>94</v>
      </c>
      <c r="WJ20" s="1">
        <v>97</v>
      </c>
      <c r="WK20" s="1">
        <v>99</v>
      </c>
      <c r="WL20" s="1">
        <v>100</v>
      </c>
      <c r="WM20" s="1">
        <v>96</v>
      </c>
      <c r="WN20" s="1">
        <v>97</v>
      </c>
      <c r="WO20" s="20">
        <v>87</v>
      </c>
      <c r="WP20" s="20">
        <v>95</v>
      </c>
      <c r="WQ20" s="1">
        <v>94</v>
      </c>
      <c r="WR20" s="1">
        <v>84</v>
      </c>
      <c r="WS20" s="1">
        <v>88</v>
      </c>
      <c r="WT20" s="1">
        <v>99</v>
      </c>
      <c r="WU20" s="1">
        <v>99</v>
      </c>
      <c r="WV20" s="1">
        <v>99</v>
      </c>
      <c r="WW20" s="20">
        <v>82</v>
      </c>
      <c r="WX20" s="22">
        <v>92</v>
      </c>
      <c r="WY20" s="1">
        <v>99</v>
      </c>
      <c r="WZ20" s="21">
        <v>95</v>
      </c>
      <c r="XA20" s="1">
        <v>99</v>
      </c>
      <c r="XB20" s="1">
        <v>99</v>
      </c>
      <c r="XC20" s="1">
        <v>77</v>
      </c>
      <c r="XD20" s="1">
        <v>93</v>
      </c>
      <c r="XE20" s="1">
        <v>79</v>
      </c>
      <c r="XF20" s="1">
        <v>74</v>
      </c>
      <c r="XG20" s="1">
        <v>91</v>
      </c>
      <c r="XH20" s="1">
        <v>82</v>
      </c>
      <c r="XI20" s="1">
        <v>92</v>
      </c>
      <c r="XJ20" s="1">
        <v>78</v>
      </c>
      <c r="XK20" s="1">
        <v>80</v>
      </c>
      <c r="XL20" s="1">
        <v>93</v>
      </c>
      <c r="XM20" s="22">
        <v>74</v>
      </c>
      <c r="XN20" s="22">
        <v>85</v>
      </c>
      <c r="XO20" s="1">
        <v>98</v>
      </c>
      <c r="XP20" s="1">
        <v>99</v>
      </c>
      <c r="XQ20" s="20">
        <v>89</v>
      </c>
      <c r="XR20" s="21">
        <v>97</v>
      </c>
      <c r="XS20" s="21">
        <v>85</v>
      </c>
      <c r="XT20" s="1">
        <v>89</v>
      </c>
      <c r="XU20" s="1">
        <v>86</v>
      </c>
      <c r="XV20" s="22">
        <v>91</v>
      </c>
      <c r="XW20" s="20">
        <v>99</v>
      </c>
      <c r="XX20" s="20">
        <v>98</v>
      </c>
      <c r="XY20" s="20">
        <v>84</v>
      </c>
      <c r="XZ20" s="1">
        <v>96</v>
      </c>
      <c r="YA20" s="21">
        <v>92</v>
      </c>
      <c r="YB20" s="1">
        <v>81</v>
      </c>
      <c r="YC20" s="1">
        <v>97</v>
      </c>
      <c r="YD20" s="1">
        <v>94</v>
      </c>
      <c r="YE20" s="1">
        <v>98</v>
      </c>
      <c r="YF20" s="20">
        <v>99</v>
      </c>
      <c r="YG20" s="20">
        <v>94</v>
      </c>
      <c r="YH20" s="1">
        <v>84</v>
      </c>
      <c r="YI20" s="1">
        <v>93</v>
      </c>
      <c r="YJ20" s="1">
        <v>91</v>
      </c>
      <c r="YK20" s="1">
        <v>92</v>
      </c>
      <c r="YL20" s="22">
        <v>82</v>
      </c>
      <c r="YM20" s="22">
        <v>81</v>
      </c>
      <c r="YN20" s="22">
        <v>83</v>
      </c>
      <c r="YO20" s="1">
        <v>85</v>
      </c>
      <c r="YP20" s="1">
        <v>95</v>
      </c>
      <c r="YQ20" s="1">
        <v>95</v>
      </c>
      <c r="YR20" s="1">
        <v>84</v>
      </c>
      <c r="YS20" s="1">
        <v>98</v>
      </c>
      <c r="YT20" s="1">
        <v>99</v>
      </c>
      <c r="YU20" s="1">
        <v>99</v>
      </c>
      <c r="YV20" s="1">
        <v>90</v>
      </c>
      <c r="YW20" s="1">
        <v>73</v>
      </c>
      <c r="YX20" s="1">
        <v>94</v>
      </c>
      <c r="YY20" s="1">
        <v>88</v>
      </c>
      <c r="YZ20" s="1">
        <v>85</v>
      </c>
      <c r="ZA20" s="1">
        <v>99</v>
      </c>
      <c r="ZB20" s="1">
        <v>93</v>
      </c>
      <c r="ZC20" s="22">
        <v>92</v>
      </c>
      <c r="ZD20" s="1">
        <v>97</v>
      </c>
      <c r="ZE20" s="21">
        <v>95</v>
      </c>
      <c r="ZF20" s="1">
        <v>75</v>
      </c>
      <c r="ZG20" s="1">
        <v>85</v>
      </c>
      <c r="ZH20" s="1">
        <v>91</v>
      </c>
      <c r="ZI20" s="1">
        <v>90</v>
      </c>
      <c r="ZJ20" s="1">
        <v>94</v>
      </c>
      <c r="ZK20" s="1">
        <v>86</v>
      </c>
      <c r="ZL20" s="1">
        <v>88</v>
      </c>
      <c r="ZM20" s="22">
        <v>79</v>
      </c>
      <c r="ZN20" s="22">
        <v>85</v>
      </c>
      <c r="ZO20" s="1">
        <v>100</v>
      </c>
      <c r="ZP20" s="1">
        <v>99</v>
      </c>
      <c r="ZQ20" s="1">
        <v>89</v>
      </c>
      <c r="ZR20" s="1">
        <v>97</v>
      </c>
      <c r="ZS20" s="1">
        <v>80</v>
      </c>
      <c r="ZT20" s="22">
        <v>84</v>
      </c>
      <c r="ZU20" s="1">
        <v>90</v>
      </c>
      <c r="ZV20" s="1">
        <v>99</v>
      </c>
      <c r="ZW20" s="1">
        <v>100</v>
      </c>
      <c r="ZX20" s="20">
        <v>90</v>
      </c>
      <c r="ZY20" s="20">
        <v>96</v>
      </c>
      <c r="ZZ20" s="1">
        <v>97</v>
      </c>
      <c r="AAA20" s="1">
        <v>88</v>
      </c>
      <c r="AAB20" s="22">
        <v>76</v>
      </c>
      <c r="AAC20" s="1">
        <v>95</v>
      </c>
      <c r="AAD20" s="1">
        <v>95</v>
      </c>
      <c r="AAE20" s="1">
        <v>92</v>
      </c>
      <c r="AAF20" s="22">
        <v>82</v>
      </c>
      <c r="AAG20" s="1">
        <v>98</v>
      </c>
      <c r="AAH20" s="1">
        <v>98</v>
      </c>
      <c r="AAI20" s="20">
        <v>99</v>
      </c>
      <c r="AAJ20" s="21">
        <v>96</v>
      </c>
      <c r="AAK20" s="22">
        <v>81</v>
      </c>
      <c r="AAL20" s="22">
        <v>81</v>
      </c>
      <c r="AAM20" s="22">
        <v>83</v>
      </c>
      <c r="AAN20" s="22">
        <v>78</v>
      </c>
      <c r="AAO20" s="1">
        <v>99</v>
      </c>
      <c r="AAP20" s="1">
        <v>98</v>
      </c>
      <c r="AAQ20" s="22">
        <v>78</v>
      </c>
      <c r="AAR20" s="22">
        <v>84</v>
      </c>
      <c r="AAS20" s="1">
        <v>92</v>
      </c>
      <c r="AAT20" s="1">
        <v>98</v>
      </c>
      <c r="AAU20" s="1">
        <v>93</v>
      </c>
      <c r="AAV20" s="1">
        <v>94</v>
      </c>
      <c r="AAW20" s="1">
        <v>100</v>
      </c>
      <c r="AAX20" s="1">
        <v>95</v>
      </c>
      <c r="AAY20" s="20">
        <v>85</v>
      </c>
      <c r="AAZ20" s="21">
        <v>97</v>
      </c>
      <c r="ABA20" s="22">
        <v>88</v>
      </c>
      <c r="ABB20" s="22">
        <v>71</v>
      </c>
      <c r="ABC20" s="1">
        <v>100</v>
      </c>
      <c r="ABD20" s="1">
        <v>100</v>
      </c>
      <c r="ABE20" s="1">
        <v>96</v>
      </c>
      <c r="ABF20" s="1">
        <v>99</v>
      </c>
      <c r="ABG20" s="1">
        <v>98</v>
      </c>
      <c r="ABH20" s="1">
        <v>99</v>
      </c>
      <c r="ABI20" s="21">
        <v>95</v>
      </c>
      <c r="ABJ20" s="1">
        <v>82</v>
      </c>
      <c r="ABK20" s="22">
        <v>90</v>
      </c>
      <c r="ABL20" s="22">
        <v>71</v>
      </c>
      <c r="ABM20" s="1">
        <v>98</v>
      </c>
      <c r="ABN20" s="1">
        <v>88</v>
      </c>
      <c r="ABO20" s="20">
        <v>98</v>
      </c>
      <c r="ABP20" s="20">
        <v>99</v>
      </c>
      <c r="ABQ20" s="1">
        <v>74</v>
      </c>
      <c r="ABR20" s="22">
        <v>93</v>
      </c>
      <c r="ABS20" s="22">
        <v>71</v>
      </c>
      <c r="ABT20" s="22">
        <v>79</v>
      </c>
      <c r="ABU20" s="1">
        <v>98</v>
      </c>
      <c r="ABV20" s="1">
        <v>99</v>
      </c>
      <c r="ABW20" s="1">
        <v>99</v>
      </c>
      <c r="ABX20" s="1">
        <v>98</v>
      </c>
      <c r="ABY20" s="21">
        <v>90</v>
      </c>
      <c r="ABZ20" s="1">
        <v>99</v>
      </c>
      <c r="ACA20" s="1">
        <v>98</v>
      </c>
      <c r="ACB20" s="1">
        <v>97</v>
      </c>
      <c r="ACC20" s="1">
        <v>98</v>
      </c>
      <c r="ACD20" s="20">
        <v>100</v>
      </c>
      <c r="ACE20" s="20">
        <v>97</v>
      </c>
      <c r="ACF20" s="1">
        <v>99</v>
      </c>
      <c r="ACG20" s="1">
        <v>99</v>
      </c>
      <c r="ACH20" s="20">
        <v>81</v>
      </c>
      <c r="ACI20" s="1">
        <v>81</v>
      </c>
      <c r="ACJ20" s="1">
        <v>97</v>
      </c>
      <c r="ACK20" s="1">
        <v>95</v>
      </c>
      <c r="ACL20" s="21">
        <v>92</v>
      </c>
      <c r="ACM20" s="21">
        <v>90</v>
      </c>
      <c r="ACN20" s="21">
        <v>86</v>
      </c>
      <c r="ACO20" s="1">
        <v>98</v>
      </c>
      <c r="ACP20" s="21">
        <v>89</v>
      </c>
      <c r="ACQ20" s="1">
        <v>98</v>
      </c>
      <c r="ACR20" s="21">
        <v>90</v>
      </c>
      <c r="ACS20" s="21">
        <v>98</v>
      </c>
      <c r="ACT20" s="1">
        <v>74</v>
      </c>
      <c r="ACU20" s="1">
        <v>100</v>
      </c>
      <c r="ACV20" s="21">
        <v>93</v>
      </c>
      <c r="ACW20" s="1">
        <v>70</v>
      </c>
      <c r="ACX20" s="1">
        <v>67</v>
      </c>
      <c r="ACY20" s="1">
        <v>95</v>
      </c>
      <c r="ACZ20" s="1">
        <v>99</v>
      </c>
      <c r="ADA20" s="1">
        <v>86</v>
      </c>
      <c r="ADB20" s="1">
        <v>97</v>
      </c>
      <c r="ADC20" s="20">
        <v>99</v>
      </c>
      <c r="ADD20" s="1">
        <v>70</v>
      </c>
      <c r="ADE20" s="1">
        <v>62</v>
      </c>
      <c r="ADF20" s="1">
        <v>96</v>
      </c>
      <c r="ADG20" s="1">
        <v>97</v>
      </c>
      <c r="ADH20" s="1">
        <v>61</v>
      </c>
      <c r="ADI20" s="1">
        <v>94</v>
      </c>
      <c r="ADJ20" s="1">
        <v>72</v>
      </c>
      <c r="ADK20" s="1">
        <v>99</v>
      </c>
      <c r="ADL20" s="20">
        <v>99</v>
      </c>
      <c r="ADM20" s="1">
        <v>91</v>
      </c>
      <c r="ADN20" s="1">
        <v>91</v>
      </c>
      <c r="ADO20" s="21">
        <v>96</v>
      </c>
      <c r="ADP20" s="21">
        <v>96</v>
      </c>
      <c r="ADQ20" s="21">
        <v>88</v>
      </c>
      <c r="ADR20" s="1">
        <v>96</v>
      </c>
      <c r="ADS20" s="1">
        <v>98</v>
      </c>
      <c r="ADT20" s="20">
        <v>99</v>
      </c>
      <c r="ADU20" s="21">
        <v>94</v>
      </c>
      <c r="ADV20" s="21">
        <v>95</v>
      </c>
      <c r="ADW20" s="1">
        <v>74</v>
      </c>
      <c r="ADX20" s="1">
        <v>96</v>
      </c>
      <c r="ADY20" s="21">
        <v>92</v>
      </c>
      <c r="ADZ20" s="21">
        <v>89</v>
      </c>
      <c r="AEA20" s="21">
        <v>90</v>
      </c>
      <c r="AEB20" s="21">
        <v>85</v>
      </c>
      <c r="AEC20" s="1">
        <v>70</v>
      </c>
      <c r="AED20" s="1">
        <v>71</v>
      </c>
      <c r="AEE20" s="1">
        <v>95</v>
      </c>
      <c r="AEF20" s="20">
        <v>98</v>
      </c>
      <c r="AEG20" s="1">
        <v>70</v>
      </c>
      <c r="AEH20" s="1">
        <v>64</v>
      </c>
      <c r="AEI20" s="1">
        <v>80</v>
      </c>
      <c r="AEJ20" s="1">
        <v>97</v>
      </c>
      <c r="AEK20" s="1">
        <v>95</v>
      </c>
      <c r="AEL20" s="20">
        <v>99</v>
      </c>
      <c r="AEM20" s="21">
        <v>95</v>
      </c>
      <c r="AEN20" s="21">
        <v>80</v>
      </c>
      <c r="AEO20" s="21">
        <v>95</v>
      </c>
      <c r="AEP20" s="21">
        <v>88</v>
      </c>
      <c r="AEQ20" s="20">
        <v>100</v>
      </c>
      <c r="AER20" s="1">
        <v>97</v>
      </c>
      <c r="AES20" s="1">
        <v>95</v>
      </c>
      <c r="AET20" s="20">
        <v>98</v>
      </c>
      <c r="AEU20" s="20">
        <v>98</v>
      </c>
      <c r="AEV20" s="1">
        <v>70</v>
      </c>
      <c r="AEW20" s="1">
        <v>71</v>
      </c>
      <c r="AEX20" s="1">
        <v>96</v>
      </c>
      <c r="AEY20" s="1">
        <v>90</v>
      </c>
      <c r="AEZ20" s="1">
        <v>98</v>
      </c>
      <c r="AFA20" s="1">
        <v>95</v>
      </c>
      <c r="AFB20" s="1">
        <v>93</v>
      </c>
      <c r="AFC20" s="1">
        <v>94</v>
      </c>
      <c r="AFD20" s="20">
        <v>98</v>
      </c>
      <c r="AFE20" s="1">
        <v>81</v>
      </c>
      <c r="AFF20" s="20">
        <v>95</v>
      </c>
      <c r="AFG20" s="1">
        <v>99</v>
      </c>
      <c r="AFH20" s="1">
        <v>95</v>
      </c>
      <c r="AFI20" s="20">
        <v>100</v>
      </c>
      <c r="AFJ20" s="1">
        <v>97</v>
      </c>
      <c r="AFK20" s="1">
        <v>98</v>
      </c>
      <c r="AFL20" s="1">
        <v>96</v>
      </c>
      <c r="AFM20" s="21">
        <v>97</v>
      </c>
      <c r="AFN20" s="21">
        <v>93</v>
      </c>
      <c r="AFO20" s="1">
        <v>87</v>
      </c>
      <c r="AFP20" s="1">
        <v>94</v>
      </c>
      <c r="AFQ20" s="1">
        <v>98</v>
      </c>
      <c r="AFR20" s="1">
        <v>98</v>
      </c>
      <c r="AFS20" s="1">
        <v>95</v>
      </c>
      <c r="AFT20" s="1">
        <v>98</v>
      </c>
      <c r="AFU20" s="1">
        <v>97</v>
      </c>
      <c r="AFV20" s="1">
        <v>94</v>
      </c>
      <c r="AFW20" s="20">
        <v>98</v>
      </c>
      <c r="AFX20" s="1">
        <v>93</v>
      </c>
      <c r="AFY20" s="1">
        <v>95</v>
      </c>
      <c r="AFZ20" s="22">
        <v>99</v>
      </c>
      <c r="AGA20" s="22">
        <v>99</v>
      </c>
      <c r="AGB20" s="1">
        <v>88</v>
      </c>
      <c r="AGC20" s="1">
        <v>94</v>
      </c>
      <c r="AGD20" s="1">
        <v>85</v>
      </c>
      <c r="AGE20" s="1">
        <v>98</v>
      </c>
      <c r="AGF20" s="20">
        <v>99</v>
      </c>
      <c r="AGG20" s="20">
        <v>100</v>
      </c>
      <c r="AGH20" s="21">
        <v>78</v>
      </c>
      <c r="AGI20" s="1">
        <v>80</v>
      </c>
      <c r="AGJ20" s="22">
        <v>99</v>
      </c>
      <c r="AGK20" s="1">
        <v>97</v>
      </c>
      <c r="AGL20" s="1">
        <v>83</v>
      </c>
      <c r="AGM20" s="20">
        <v>99</v>
      </c>
      <c r="AGN20" s="22">
        <v>97</v>
      </c>
      <c r="AGO20" s="21">
        <v>90</v>
      </c>
      <c r="AGP20" s="1">
        <v>97</v>
      </c>
      <c r="AGQ20" s="1">
        <v>95</v>
      </c>
      <c r="AGR20" s="22">
        <v>98</v>
      </c>
      <c r="AGS20" s="1">
        <v>98</v>
      </c>
      <c r="AGT20" s="20">
        <v>99</v>
      </c>
      <c r="AGU20" s="22">
        <v>98</v>
      </c>
      <c r="AGV20" s="22">
        <v>99</v>
      </c>
      <c r="AGW20" s="1">
        <v>96</v>
      </c>
      <c r="AGX20" s="22">
        <v>97</v>
      </c>
      <c r="AGY20" s="22">
        <v>98</v>
      </c>
      <c r="AGZ20" s="22">
        <v>95</v>
      </c>
      <c r="AHA20" s="1">
        <v>99</v>
      </c>
      <c r="AHB20" s="20">
        <v>98</v>
      </c>
      <c r="AHC20" s="22">
        <v>98</v>
      </c>
      <c r="AHD20" s="22">
        <v>95</v>
      </c>
      <c r="AHE20" s="1">
        <v>98</v>
      </c>
      <c r="AHF20" s="1">
        <v>94</v>
      </c>
      <c r="AHG20" s="20">
        <v>99</v>
      </c>
      <c r="AHH20" s="20">
        <v>99</v>
      </c>
      <c r="AHI20" s="22">
        <v>97</v>
      </c>
      <c r="AHJ20" s="22">
        <v>97</v>
      </c>
      <c r="AHK20" s="22">
        <v>92</v>
      </c>
      <c r="AHL20" s="1">
        <v>97</v>
      </c>
      <c r="AHM20" s="1">
        <v>100</v>
      </c>
      <c r="AHN20" s="1">
        <v>99</v>
      </c>
      <c r="AHO20" s="1">
        <v>100</v>
      </c>
      <c r="AHP20" s="1">
        <v>98</v>
      </c>
      <c r="AHQ20" s="1">
        <v>99</v>
      </c>
      <c r="AHR20" s="20">
        <v>100</v>
      </c>
      <c r="AHS20" s="20">
        <v>98</v>
      </c>
      <c r="AHT20" s="20">
        <v>98</v>
      </c>
      <c r="AHU20" s="22">
        <v>97</v>
      </c>
      <c r="AHV20" s="1">
        <v>92</v>
      </c>
      <c r="AHW20" s="1">
        <v>82</v>
      </c>
      <c r="AHX20" s="1">
        <v>97</v>
      </c>
      <c r="AHY20" s="1">
        <v>90</v>
      </c>
      <c r="AHZ20" s="1">
        <v>98</v>
      </c>
      <c r="AIA20" s="22">
        <v>97</v>
      </c>
      <c r="AIB20" s="1">
        <v>91</v>
      </c>
      <c r="AIC20" s="1">
        <v>98</v>
      </c>
      <c r="AID20" s="22">
        <v>99</v>
      </c>
      <c r="AIE20" s="22">
        <v>97</v>
      </c>
      <c r="AIF20" s="21">
        <v>80</v>
      </c>
      <c r="AIG20" s="1">
        <v>70</v>
      </c>
      <c r="AIH20" s="1">
        <v>97</v>
      </c>
      <c r="AII20" s="1">
        <v>96</v>
      </c>
      <c r="AIJ20" s="20">
        <v>100</v>
      </c>
      <c r="AIK20" s="20">
        <v>99</v>
      </c>
      <c r="AIL20" s="22">
        <v>96</v>
      </c>
      <c r="AIM20" s="1">
        <v>91</v>
      </c>
      <c r="AIN20" s="1">
        <v>97</v>
      </c>
      <c r="AIO20" s="1">
        <v>97</v>
      </c>
      <c r="AIP20" s="20">
        <v>98</v>
      </c>
      <c r="AIQ20" s="20">
        <v>99</v>
      </c>
      <c r="AIR20" s="22">
        <v>99</v>
      </c>
      <c r="AIS20" s="1">
        <v>70</v>
      </c>
      <c r="AIT20" s="20">
        <v>98</v>
      </c>
      <c r="AIU20" s="20">
        <v>99</v>
      </c>
      <c r="AIV20" s="20">
        <v>99</v>
      </c>
      <c r="AIW20" s="20">
        <v>98</v>
      </c>
      <c r="AIX20" s="22">
        <v>98</v>
      </c>
      <c r="AIY20" s="22">
        <v>97</v>
      </c>
      <c r="AIZ20" s="22">
        <v>98</v>
      </c>
      <c r="AJA20" s="1">
        <v>96</v>
      </c>
      <c r="AJB20" s="1">
        <v>95</v>
      </c>
      <c r="AJC20" s="1">
        <v>96</v>
      </c>
      <c r="AJD20" s="1">
        <v>97</v>
      </c>
      <c r="AJE20" s="1">
        <v>95</v>
      </c>
      <c r="AJF20" s="1">
        <v>100</v>
      </c>
      <c r="AJG20" s="1">
        <v>97</v>
      </c>
      <c r="AJH20" s="22">
        <v>98</v>
      </c>
      <c r="AJI20" s="22">
        <v>96</v>
      </c>
      <c r="AJJ20" s="1">
        <v>95</v>
      </c>
      <c r="AJK20" s="21">
        <v>98</v>
      </c>
      <c r="AJL20" s="1">
        <v>97</v>
      </c>
      <c r="AJM20" s="1">
        <v>95</v>
      </c>
      <c r="AJN20" s="1">
        <v>97</v>
      </c>
      <c r="AJO20" s="20">
        <v>98</v>
      </c>
      <c r="AJP20" s="20">
        <v>95</v>
      </c>
      <c r="AJQ20" s="22">
        <v>97</v>
      </c>
      <c r="AJR20" s="22">
        <v>93</v>
      </c>
      <c r="AJS20" s="22">
        <v>98</v>
      </c>
      <c r="AJT20" s="20">
        <v>99</v>
      </c>
      <c r="AJU20" s="22">
        <v>99</v>
      </c>
      <c r="AJV20" s="22">
        <v>93</v>
      </c>
      <c r="AJW20" s="1">
        <v>98</v>
      </c>
      <c r="AJX20" s="1">
        <v>97</v>
      </c>
      <c r="AJY20" s="1">
        <v>96</v>
      </c>
      <c r="AJZ20" s="1">
        <v>100</v>
      </c>
      <c r="AKA20" s="21">
        <v>79</v>
      </c>
      <c r="AKB20" s="20">
        <v>99</v>
      </c>
      <c r="AKC20" s="1"/>
      <c r="AKD20" s="1">
        <v>99</v>
      </c>
      <c r="AKE20" s="1">
        <v>96</v>
      </c>
      <c r="AKF20" s="1">
        <v>98</v>
      </c>
      <c r="AKG20" s="20">
        <v>99</v>
      </c>
      <c r="AKH20" s="20">
        <v>99</v>
      </c>
      <c r="AKI20" s="1">
        <v>97</v>
      </c>
      <c r="AKJ20" s="1">
        <v>98</v>
      </c>
      <c r="AKK20" s="1">
        <v>99</v>
      </c>
      <c r="AKL20" s="1">
        <v>80</v>
      </c>
      <c r="AKM20" s="1">
        <v>98</v>
      </c>
      <c r="AKN20" s="1">
        <v>96</v>
      </c>
      <c r="AKO20" s="20">
        <v>99</v>
      </c>
      <c r="AKP20" s="22">
        <v>99</v>
      </c>
      <c r="AKQ20" s="22">
        <v>92</v>
      </c>
      <c r="AKR20" s="22">
        <v>90</v>
      </c>
      <c r="AKS20" s="22">
        <v>98</v>
      </c>
      <c r="AKT20" s="1">
        <v>98</v>
      </c>
      <c r="AKU20" s="1">
        <v>98</v>
      </c>
      <c r="AKV20" s="1">
        <v>98</v>
      </c>
      <c r="AKW20" s="20">
        <v>99</v>
      </c>
      <c r="AKX20" s="22">
        <v>97</v>
      </c>
      <c r="AKY20" s="22">
        <v>97</v>
      </c>
      <c r="AKZ20" s="22">
        <v>98</v>
      </c>
      <c r="ALA20" s="1">
        <v>97</v>
      </c>
      <c r="ALB20" s="1">
        <v>98</v>
      </c>
      <c r="ALC20" s="20">
        <v>99</v>
      </c>
      <c r="ALD20" s="22">
        <v>97</v>
      </c>
      <c r="ALE20" s="22">
        <v>99</v>
      </c>
      <c r="ALF20" s="22">
        <v>98</v>
      </c>
      <c r="ALG20" s="22">
        <v>99</v>
      </c>
      <c r="ALH20" s="22">
        <v>72</v>
      </c>
      <c r="ALI20" s="1">
        <v>100</v>
      </c>
      <c r="ALJ20" s="1">
        <v>99</v>
      </c>
      <c r="ALK20" s="20">
        <v>99</v>
      </c>
      <c r="ALL20" s="22">
        <v>99</v>
      </c>
      <c r="ALM20" s="21">
        <v>78</v>
      </c>
      <c r="ALN20" s="1">
        <v>99</v>
      </c>
      <c r="ALO20" s="20">
        <v>99</v>
      </c>
      <c r="ALP20" s="22">
        <v>99</v>
      </c>
      <c r="ALQ20" s="22">
        <v>97</v>
      </c>
      <c r="ALR20" s="22">
        <v>98</v>
      </c>
      <c r="ALS20" s="1">
        <v>98</v>
      </c>
      <c r="ALT20" s="21">
        <v>96</v>
      </c>
      <c r="ALU20" s="1">
        <v>95</v>
      </c>
      <c r="ALV20" s="1">
        <v>99</v>
      </c>
      <c r="ALW20" s="1">
        <v>99</v>
      </c>
      <c r="ALX20" s="1">
        <v>98</v>
      </c>
      <c r="ALY20" s="20">
        <v>98</v>
      </c>
      <c r="ALZ20" s="22">
        <v>98</v>
      </c>
      <c r="AMA20" s="22">
        <v>96</v>
      </c>
      <c r="AMB20" s="1">
        <v>97</v>
      </c>
      <c r="AMC20" s="1">
        <v>94</v>
      </c>
      <c r="AMD20" s="1">
        <v>95</v>
      </c>
      <c r="AME20" s="22">
        <v>94</v>
      </c>
      <c r="AMF20" s="22">
        <v>93</v>
      </c>
      <c r="AMG20" s="22">
        <v>86</v>
      </c>
      <c r="AMH20" s="1">
        <v>92</v>
      </c>
      <c r="AMI20" s="1">
        <v>79</v>
      </c>
      <c r="AMJ20" s="1">
        <v>87</v>
      </c>
      <c r="AMK20" s="1">
        <v>98</v>
      </c>
      <c r="AML20" s="1">
        <v>99</v>
      </c>
      <c r="AMM20" s="1">
        <v>97</v>
      </c>
      <c r="AMN20" s="1">
        <v>97</v>
      </c>
      <c r="AMO20" s="1">
        <v>99</v>
      </c>
      <c r="AMP20" s="20">
        <v>99</v>
      </c>
      <c r="AMQ20" s="22">
        <v>96</v>
      </c>
      <c r="AMR20" s="22">
        <v>99</v>
      </c>
      <c r="AMS20" s="22">
        <v>97</v>
      </c>
      <c r="AMT20" s="22">
        <v>72</v>
      </c>
      <c r="AMU20" s="1">
        <v>96</v>
      </c>
      <c r="AMV20" s="1">
        <v>98</v>
      </c>
      <c r="AMW20" s="20">
        <v>98</v>
      </c>
      <c r="AMX20" s="22">
        <v>99</v>
      </c>
      <c r="AMY20" s="22">
        <v>96</v>
      </c>
      <c r="AMZ20" s="22">
        <v>85</v>
      </c>
      <c r="ANA20" s="22">
        <v>98</v>
      </c>
      <c r="ANB20" s="1">
        <v>97</v>
      </c>
      <c r="ANC20" s="20">
        <v>99</v>
      </c>
      <c r="AND20" s="22">
        <v>99</v>
      </c>
      <c r="ANE20" s="1">
        <v>98</v>
      </c>
      <c r="ANF20" s="22">
        <v>98</v>
      </c>
      <c r="ANG20" s="22">
        <v>97</v>
      </c>
      <c r="ANH20" s="22">
        <v>96</v>
      </c>
      <c r="ANI20" s="21">
        <v>93</v>
      </c>
      <c r="ANJ20" s="1">
        <v>83</v>
      </c>
      <c r="ANK20" s="22">
        <v>70</v>
      </c>
      <c r="ANL20" s="1">
        <v>97</v>
      </c>
      <c r="ANM20" s="20">
        <v>99</v>
      </c>
      <c r="ANN20" s="20">
        <v>99</v>
      </c>
      <c r="ANO20" s="22">
        <v>99</v>
      </c>
      <c r="ANP20" s="22">
        <v>97</v>
      </c>
      <c r="ANQ20" s="22">
        <v>67</v>
      </c>
      <c r="ANR20" s="22">
        <v>68</v>
      </c>
      <c r="ANS20" s="1">
        <v>96</v>
      </c>
      <c r="ANT20" s="1">
        <v>98</v>
      </c>
      <c r="ANU20" s="20">
        <v>100</v>
      </c>
      <c r="ANV20" s="20">
        <v>99</v>
      </c>
      <c r="ANW20" s="22">
        <v>98</v>
      </c>
      <c r="ANX20" s="22">
        <v>93</v>
      </c>
      <c r="ANY20" s="22">
        <v>98</v>
      </c>
      <c r="ANZ20" s="22">
        <v>98</v>
      </c>
      <c r="AOA20" s="22">
        <v>93</v>
      </c>
      <c r="AOB20" s="22">
        <v>93</v>
      </c>
      <c r="AOC20" s="22">
        <v>94</v>
      </c>
      <c r="AOD20" s="1">
        <v>97</v>
      </c>
      <c r="AOE20" s="1">
        <v>100</v>
      </c>
      <c r="AOF20" s="1">
        <v>95</v>
      </c>
      <c r="AOG20" s="20">
        <v>100</v>
      </c>
      <c r="AOH20" s="20">
        <v>100</v>
      </c>
      <c r="AOI20" s="20">
        <v>99</v>
      </c>
      <c r="AOJ20" s="22">
        <v>97</v>
      </c>
      <c r="AOK20" s="22">
        <v>99</v>
      </c>
      <c r="AOL20" s="22">
        <v>94</v>
      </c>
      <c r="AOM20" s="1">
        <v>98</v>
      </c>
      <c r="AON20" s="1">
        <v>98</v>
      </c>
      <c r="AOO20" s="1">
        <v>77</v>
      </c>
      <c r="AOP20" s="1">
        <v>96</v>
      </c>
      <c r="AOQ20" s="1">
        <v>99</v>
      </c>
      <c r="AOR20" s="1">
        <v>98</v>
      </c>
      <c r="AOS20" s="22">
        <v>95</v>
      </c>
      <c r="AOT20" s="22">
        <v>98</v>
      </c>
      <c r="AOU20" s="22">
        <v>96</v>
      </c>
      <c r="AOV20" s="22">
        <v>90</v>
      </c>
      <c r="AOW20" s="1">
        <v>97</v>
      </c>
      <c r="AOX20" s="1">
        <v>96</v>
      </c>
      <c r="AOY20" s="1">
        <v>98</v>
      </c>
      <c r="AOZ20" s="1">
        <v>102</v>
      </c>
      <c r="APA20" s="1">
        <v>99</v>
      </c>
      <c r="APB20" s="1">
        <v>98</v>
      </c>
      <c r="APC20" s="20">
        <v>99</v>
      </c>
      <c r="APD20" s="20">
        <v>99</v>
      </c>
      <c r="APE20" s="20">
        <v>94</v>
      </c>
      <c r="APF20" s="22">
        <v>93</v>
      </c>
      <c r="APG20" s="22">
        <v>97</v>
      </c>
      <c r="APH20" s="22">
        <v>95</v>
      </c>
      <c r="API20" s="1">
        <v>98</v>
      </c>
      <c r="APJ20" s="20">
        <v>99</v>
      </c>
      <c r="APK20" s="20">
        <v>99</v>
      </c>
      <c r="APL20" s="22">
        <v>99</v>
      </c>
      <c r="APM20" s="22">
        <v>98</v>
      </c>
      <c r="APN20" s="22">
        <v>99</v>
      </c>
      <c r="APO20" s="1">
        <v>95</v>
      </c>
      <c r="APP20" s="1">
        <v>99</v>
      </c>
      <c r="APQ20" s="1">
        <v>97</v>
      </c>
      <c r="APR20" s="1">
        <v>78</v>
      </c>
      <c r="APS20" s="1">
        <v>79</v>
      </c>
      <c r="APT20" s="20">
        <v>99</v>
      </c>
      <c r="APU20" s="22">
        <v>98</v>
      </c>
      <c r="APV20" s="22">
        <v>94</v>
      </c>
      <c r="APW20" s="22">
        <v>95</v>
      </c>
      <c r="APX20" s="22">
        <v>99</v>
      </c>
      <c r="APY20" s="22">
        <v>93</v>
      </c>
      <c r="APZ20" s="22">
        <v>98</v>
      </c>
      <c r="AQA20" s="22">
        <v>83</v>
      </c>
      <c r="AQB20" s="1">
        <v>98</v>
      </c>
      <c r="AQC20" s="1">
        <v>93</v>
      </c>
      <c r="AQD20" s="1">
        <v>98</v>
      </c>
      <c r="AQE20" s="20">
        <v>99</v>
      </c>
      <c r="AQF20" s="22">
        <v>98</v>
      </c>
      <c r="AQG20" s="22">
        <v>99</v>
      </c>
      <c r="AQH20" s="22">
        <v>87</v>
      </c>
      <c r="AQI20" s="21">
        <v>98</v>
      </c>
      <c r="AQJ20" s="1">
        <v>78</v>
      </c>
      <c r="AQK20" s="1">
        <v>98</v>
      </c>
      <c r="AQL20" s="22">
        <v>96</v>
      </c>
      <c r="AQM20" s="22">
        <v>97</v>
      </c>
      <c r="AQN20" s="1">
        <v>96</v>
      </c>
      <c r="AQO20" s="1">
        <v>98</v>
      </c>
      <c r="AQP20" s="1">
        <v>98</v>
      </c>
      <c r="AQQ20" s="21">
        <v>95</v>
      </c>
      <c r="AQR20" s="1">
        <v>80</v>
      </c>
      <c r="AQS20" s="1">
        <v>90</v>
      </c>
      <c r="AQT20" s="1">
        <v>95</v>
      </c>
      <c r="AQU20" s="20">
        <v>99</v>
      </c>
      <c r="AQV20" s="22">
        <v>98</v>
      </c>
      <c r="AQW20" s="22">
        <v>95</v>
      </c>
      <c r="AQX20" s="1">
        <v>95</v>
      </c>
      <c r="AQY20" s="21">
        <v>85</v>
      </c>
      <c r="AQZ20" s="21">
        <v>93</v>
      </c>
      <c r="ARA20" s="1">
        <v>93</v>
      </c>
      <c r="ARB20" s="20">
        <v>98</v>
      </c>
      <c r="ARC20" s="20">
        <v>94</v>
      </c>
      <c r="ARD20" s="22">
        <v>98</v>
      </c>
      <c r="ARE20" s="22">
        <v>89</v>
      </c>
      <c r="ARF20" s="22">
        <v>95</v>
      </c>
      <c r="ARG20" s="1">
        <v>99</v>
      </c>
      <c r="ARH20" s="21">
        <v>89</v>
      </c>
      <c r="ARI20" s="21">
        <v>92</v>
      </c>
      <c r="ARJ20" s="1">
        <v>91</v>
      </c>
      <c r="ARK20" s="20">
        <v>99</v>
      </c>
      <c r="ARL20" s="22">
        <v>94</v>
      </c>
      <c r="ARM20" s="22">
        <v>95</v>
      </c>
      <c r="ARN20" s="1">
        <v>90</v>
      </c>
      <c r="ARO20" s="1">
        <v>90</v>
      </c>
      <c r="ARP20" s="22">
        <v>96</v>
      </c>
      <c r="ARQ20" s="22">
        <v>98</v>
      </c>
      <c r="ARR20" s="1">
        <v>97</v>
      </c>
      <c r="ARS20" s="1">
        <v>97</v>
      </c>
      <c r="ART20" s="1">
        <v>98</v>
      </c>
      <c r="ARU20" s="21">
        <v>96</v>
      </c>
      <c r="ARV20" s="20">
        <v>99</v>
      </c>
      <c r="ARW20" s="20">
        <v>100</v>
      </c>
      <c r="ARX20" s="20">
        <v>100</v>
      </c>
      <c r="ARY20" s="22">
        <v>96</v>
      </c>
      <c r="ARZ20" s="22">
        <v>83</v>
      </c>
      <c r="ASA20" s="1">
        <v>97</v>
      </c>
      <c r="ASB20" s="1">
        <v>98</v>
      </c>
      <c r="ASC20" s="1">
        <v>98</v>
      </c>
      <c r="ASD20" s="1">
        <v>95</v>
      </c>
      <c r="ASE20" s="1">
        <v>99</v>
      </c>
      <c r="ASF20" s="1">
        <v>99</v>
      </c>
      <c r="ASG20" s="21">
        <v>93</v>
      </c>
      <c r="ASH20" s="1">
        <v>91</v>
      </c>
      <c r="ASI20" s="1">
        <v>86</v>
      </c>
      <c r="ASJ20" s="20">
        <v>99</v>
      </c>
      <c r="ASK20" s="20">
        <v>98</v>
      </c>
      <c r="ASL20" s="20">
        <v>99</v>
      </c>
      <c r="ASM20" s="22">
        <v>94</v>
      </c>
      <c r="ASN20" s="22">
        <v>98</v>
      </c>
      <c r="ASO20" s="22">
        <v>99</v>
      </c>
      <c r="ASP20" s="22">
        <v>92</v>
      </c>
      <c r="ASQ20" s="22">
        <v>92</v>
      </c>
      <c r="ASR20" s="1">
        <v>97</v>
      </c>
      <c r="ASS20" s="22">
        <v>91</v>
      </c>
      <c r="AST20" s="22">
        <v>88</v>
      </c>
      <c r="ASU20" s="22">
        <v>98</v>
      </c>
      <c r="ASV20" s="22">
        <v>96</v>
      </c>
      <c r="ASW20" s="22">
        <v>96</v>
      </c>
      <c r="ASX20" s="22">
        <v>87</v>
      </c>
      <c r="ASY20" s="1">
        <v>81</v>
      </c>
      <c r="ASZ20" s="1">
        <v>98</v>
      </c>
      <c r="ATA20" s="20">
        <v>99</v>
      </c>
      <c r="ATB20" s="22">
        <v>94</v>
      </c>
      <c r="ATC20" s="1">
        <v>93</v>
      </c>
      <c r="ATD20" s="1">
        <v>98</v>
      </c>
      <c r="ATE20" s="1">
        <v>98</v>
      </c>
      <c r="ATF20" s="1">
        <v>98</v>
      </c>
      <c r="ATG20" s="21">
        <v>93</v>
      </c>
      <c r="ATH20" s="20">
        <v>98</v>
      </c>
      <c r="ATI20" s="22">
        <v>95</v>
      </c>
      <c r="ATJ20" s="22">
        <v>88</v>
      </c>
      <c r="ATK20" s="1">
        <v>91</v>
      </c>
      <c r="ATL20" s="1">
        <v>95</v>
      </c>
      <c r="ATM20" s="22">
        <v>99</v>
      </c>
      <c r="ATN20" s="22">
        <v>93</v>
      </c>
      <c r="ATO20" s="22">
        <v>90</v>
      </c>
      <c r="ATP20" s="1">
        <v>97</v>
      </c>
      <c r="ATQ20" s="1">
        <v>97</v>
      </c>
      <c r="ATR20" s="1">
        <v>95</v>
      </c>
      <c r="ATS20" s="20">
        <v>97</v>
      </c>
      <c r="ATT20" s="20">
        <v>97</v>
      </c>
      <c r="ATU20" s="22">
        <v>90</v>
      </c>
      <c r="ATV20" s="22">
        <v>97</v>
      </c>
      <c r="ATW20" s="22">
        <v>98</v>
      </c>
      <c r="ATX20" s="22">
        <v>89</v>
      </c>
      <c r="ATY20" s="1">
        <v>98</v>
      </c>
      <c r="ATZ20" s="1">
        <v>97</v>
      </c>
      <c r="AUA20" s="20">
        <v>99</v>
      </c>
      <c r="AUB20" s="20">
        <v>99</v>
      </c>
      <c r="AUC20" s="20">
        <v>99</v>
      </c>
      <c r="AUD20" s="22">
        <v>94</v>
      </c>
      <c r="AUE20" s="22">
        <v>96</v>
      </c>
      <c r="AUF20" s="22">
        <v>98</v>
      </c>
      <c r="AUG20" s="20">
        <v>99</v>
      </c>
      <c r="AUH20" s="22">
        <v>90</v>
      </c>
      <c r="AUI20" s="22">
        <v>90</v>
      </c>
      <c r="AUJ20" s="22">
        <v>84</v>
      </c>
      <c r="AUK20" s="1">
        <v>99</v>
      </c>
      <c r="AUL20" s="21">
        <v>95</v>
      </c>
      <c r="AUM20" s="1">
        <v>85</v>
      </c>
      <c r="AUN20" s="20">
        <v>98</v>
      </c>
      <c r="AUO20" s="22">
        <v>91</v>
      </c>
      <c r="AUP20" s="1">
        <v>98</v>
      </c>
      <c r="AUQ20" s="1">
        <v>74</v>
      </c>
      <c r="AUR20" s="20">
        <v>99</v>
      </c>
      <c r="AUS20" s="20">
        <v>100</v>
      </c>
      <c r="AUT20" s="22">
        <v>91</v>
      </c>
      <c r="AUU20" s="22">
        <v>97</v>
      </c>
      <c r="AUV20" s="22">
        <v>91</v>
      </c>
      <c r="AUW20" s="1">
        <v>98</v>
      </c>
      <c r="AUX20" s="22">
        <v>89</v>
      </c>
      <c r="AUY20" s="22">
        <v>91</v>
      </c>
      <c r="AUZ20" s="22">
        <v>95</v>
      </c>
      <c r="AVA20" s="1">
        <v>75</v>
      </c>
      <c r="AVB20" s="1">
        <v>96</v>
      </c>
      <c r="AVC20" s="1">
        <v>97</v>
      </c>
      <c r="AVD20" s="20">
        <v>99</v>
      </c>
      <c r="AVE20" s="22">
        <v>94</v>
      </c>
      <c r="AVF20" s="22">
        <v>97</v>
      </c>
      <c r="AVG20" s="1">
        <v>94</v>
      </c>
      <c r="AVH20" s="21">
        <v>91</v>
      </c>
      <c r="AVI20" s="1">
        <v>97</v>
      </c>
      <c r="AVJ20" s="20">
        <v>91</v>
      </c>
      <c r="AVK20" s="22">
        <v>97</v>
      </c>
      <c r="AVL20" s="22">
        <v>90</v>
      </c>
      <c r="AVM20" s="1">
        <v>96</v>
      </c>
      <c r="AVN20" s="20">
        <v>99</v>
      </c>
      <c r="AVO20" s="22">
        <v>86</v>
      </c>
      <c r="AVP20" s="22">
        <v>91</v>
      </c>
      <c r="AVQ20" s="1">
        <v>98</v>
      </c>
      <c r="AVR20" s="1">
        <v>96</v>
      </c>
      <c r="AVS20" s="1">
        <v>97</v>
      </c>
      <c r="AVT20" s="1">
        <v>98</v>
      </c>
      <c r="AVU20" s="22">
        <v>98</v>
      </c>
      <c r="AVV20" s="22">
        <v>85</v>
      </c>
      <c r="AVW20" s="22">
        <v>94</v>
      </c>
      <c r="AVX20" s="22">
        <v>90</v>
      </c>
      <c r="AVY20" s="22">
        <v>90</v>
      </c>
      <c r="AVZ20" s="22">
        <v>87</v>
      </c>
      <c r="AWA20" s="1">
        <v>100</v>
      </c>
      <c r="AWB20" s="22">
        <v>98</v>
      </c>
      <c r="AWC20" s="22">
        <v>90</v>
      </c>
      <c r="AWD20" s="22">
        <v>90</v>
      </c>
      <c r="AWE20" s="22">
        <v>94</v>
      </c>
      <c r="AWF20" s="1">
        <v>98</v>
      </c>
      <c r="AWG20" s="1">
        <v>98</v>
      </c>
      <c r="AWH20" s="20">
        <v>99</v>
      </c>
      <c r="AWI20" s="22">
        <v>82</v>
      </c>
      <c r="AWJ20" s="22">
        <v>97</v>
      </c>
      <c r="AWK20" s="22">
        <v>91</v>
      </c>
      <c r="AWL20" s="22">
        <v>97</v>
      </c>
      <c r="AWM20" s="22">
        <v>98</v>
      </c>
      <c r="AWN20" s="22">
        <v>95</v>
      </c>
      <c r="AWO20" s="22">
        <v>95</v>
      </c>
      <c r="AWP20" s="22">
        <v>92</v>
      </c>
      <c r="AWQ20" s="22">
        <v>92</v>
      </c>
      <c r="AWR20" s="22">
        <v>91</v>
      </c>
      <c r="AWS20" s="1">
        <v>96</v>
      </c>
      <c r="AWT20" s="1">
        <v>97</v>
      </c>
      <c r="AWU20" s="20">
        <v>99</v>
      </c>
      <c r="AWV20" s="20">
        <v>95</v>
      </c>
      <c r="AWW20" s="22">
        <v>89</v>
      </c>
      <c r="AWX20" s="1">
        <v>98</v>
      </c>
      <c r="AWY20" s="1">
        <v>88</v>
      </c>
      <c r="AWZ20" s="1">
        <v>98</v>
      </c>
      <c r="AXA20" s="1">
        <v>97</v>
      </c>
      <c r="AXB20" s="20">
        <v>98</v>
      </c>
      <c r="AXC20" s="22">
        <v>88</v>
      </c>
      <c r="AXD20" s="22">
        <v>93</v>
      </c>
      <c r="AXE20" s="1">
        <v>99</v>
      </c>
      <c r="AXF20" s="22">
        <v>71</v>
      </c>
      <c r="AXG20" s="1">
        <v>96</v>
      </c>
      <c r="AXH20" s="22">
        <v>92</v>
      </c>
      <c r="AXI20" s="22">
        <v>96</v>
      </c>
      <c r="AXJ20" s="22">
        <v>97</v>
      </c>
      <c r="AXK20" s="1">
        <v>97</v>
      </c>
      <c r="AXL20" s="1">
        <v>96</v>
      </c>
      <c r="AXM20" s="22">
        <v>93</v>
      </c>
      <c r="AXN20" s="22">
        <v>98</v>
      </c>
      <c r="AXO20" s="22">
        <v>93</v>
      </c>
      <c r="AXP20" s="22">
        <v>84</v>
      </c>
      <c r="AXQ20" s="22">
        <v>93</v>
      </c>
      <c r="AXR20" s="22">
        <v>84</v>
      </c>
      <c r="AXS20" s="1">
        <v>99</v>
      </c>
      <c r="AXT20" s="1">
        <v>98</v>
      </c>
      <c r="AXU20" s="1">
        <v>80</v>
      </c>
      <c r="AXV20" s="20">
        <v>100</v>
      </c>
      <c r="AXW20" s="20">
        <v>99</v>
      </c>
      <c r="AXX20" s="22">
        <v>93</v>
      </c>
      <c r="AXY20" s="22">
        <v>91</v>
      </c>
      <c r="AXZ20" s="22">
        <v>84</v>
      </c>
      <c r="AYA20" s="1">
        <v>98</v>
      </c>
      <c r="AYB20" s="1">
        <v>98</v>
      </c>
      <c r="AYC20" s="1">
        <v>98</v>
      </c>
      <c r="AYD20" s="1">
        <v>89</v>
      </c>
      <c r="AYE20" s="22">
        <v>98</v>
      </c>
      <c r="AYF20" s="22">
        <v>95</v>
      </c>
      <c r="AYG20" s="22">
        <v>89</v>
      </c>
      <c r="AYH20" s="22">
        <v>78</v>
      </c>
      <c r="AYI20" s="22">
        <v>84</v>
      </c>
      <c r="AYJ20" s="22">
        <v>91</v>
      </c>
      <c r="AYK20" s="22">
        <v>97</v>
      </c>
      <c r="AYL20" s="22">
        <v>88</v>
      </c>
      <c r="AYM20" s="22">
        <v>99</v>
      </c>
      <c r="AYN20" s="22">
        <v>97</v>
      </c>
      <c r="AYO20" s="22">
        <v>96</v>
      </c>
      <c r="AYP20" s="22">
        <v>92</v>
      </c>
      <c r="AYQ20" s="1">
        <v>99</v>
      </c>
      <c r="AYR20" s="1">
        <v>97</v>
      </c>
      <c r="AYS20" s="1">
        <v>74</v>
      </c>
      <c r="AYT20" s="22">
        <v>95</v>
      </c>
      <c r="AYU20" s="22">
        <v>95</v>
      </c>
      <c r="AYV20" s="22">
        <v>90</v>
      </c>
      <c r="AYW20" s="22">
        <v>94</v>
      </c>
      <c r="AYX20" s="22">
        <v>93</v>
      </c>
      <c r="AYY20" s="22">
        <v>93</v>
      </c>
      <c r="AYZ20" s="1">
        <v>97</v>
      </c>
      <c r="AZA20" s="1">
        <v>99</v>
      </c>
      <c r="AZB20" s="1">
        <v>99</v>
      </c>
      <c r="AZC20" s="1">
        <v>99</v>
      </c>
      <c r="AZD20" s="20">
        <v>99</v>
      </c>
      <c r="AZE20" s="22">
        <v>92</v>
      </c>
      <c r="AZF20" s="22">
        <v>79</v>
      </c>
      <c r="AZG20" s="22">
        <v>79</v>
      </c>
      <c r="AZH20" s="22">
        <v>94</v>
      </c>
      <c r="AZI20" s="21">
        <v>92</v>
      </c>
      <c r="AZJ20" s="1">
        <v>92</v>
      </c>
      <c r="AZK20" s="22">
        <v>99</v>
      </c>
      <c r="AZL20" s="22">
        <v>98</v>
      </c>
      <c r="AZM20" s="22">
        <v>93</v>
      </c>
      <c r="AZN20" s="22">
        <v>93</v>
      </c>
      <c r="AZO20" s="1">
        <v>98</v>
      </c>
      <c r="AZP20" s="20">
        <v>95</v>
      </c>
      <c r="AZQ20" s="1">
        <v>98</v>
      </c>
      <c r="AZR20" s="1">
        <v>97</v>
      </c>
      <c r="AZS20" s="22">
        <v>99</v>
      </c>
      <c r="AZT20" s="22">
        <v>85</v>
      </c>
      <c r="AZU20" s="22">
        <v>91</v>
      </c>
      <c r="AZV20" s="1">
        <v>98</v>
      </c>
      <c r="AZW20" s="1">
        <v>98</v>
      </c>
      <c r="AZX20" s="1">
        <v>97</v>
      </c>
      <c r="AZY20" s="1">
        <v>96</v>
      </c>
      <c r="AZZ20" s="20">
        <v>99</v>
      </c>
      <c r="BAA20" s="22">
        <v>98</v>
      </c>
      <c r="BAB20" s="22">
        <v>96</v>
      </c>
      <c r="BAC20" s="22">
        <v>96</v>
      </c>
      <c r="BAD20" s="1">
        <v>97</v>
      </c>
      <c r="BAE20" s="1">
        <v>89</v>
      </c>
      <c r="BAF20" s="22">
        <v>98</v>
      </c>
      <c r="BAG20" s="22">
        <v>89</v>
      </c>
      <c r="BAH20" s="22">
        <v>99</v>
      </c>
      <c r="BAI20" s="22">
        <v>91</v>
      </c>
      <c r="BAJ20" s="22">
        <v>92</v>
      </c>
      <c r="BAK20" s="22">
        <v>92</v>
      </c>
      <c r="BAL20" s="22">
        <v>93</v>
      </c>
      <c r="BAM20" s="1">
        <v>97</v>
      </c>
      <c r="BAN20" s="21">
        <v>83</v>
      </c>
      <c r="BAO20" s="22">
        <v>94</v>
      </c>
      <c r="BAP20" s="22">
        <v>89</v>
      </c>
      <c r="BAQ20" s="22">
        <v>90</v>
      </c>
      <c r="BAR20" s="22">
        <v>96</v>
      </c>
      <c r="BAS20" s="22">
        <v>97</v>
      </c>
      <c r="BAT20" s="22">
        <v>95</v>
      </c>
      <c r="BAU20" s="22">
        <v>84</v>
      </c>
      <c r="BAV20" s="1">
        <v>98</v>
      </c>
      <c r="BAW20" s="22">
        <v>92</v>
      </c>
      <c r="BAX20" s="1">
        <v>98</v>
      </c>
      <c r="BAY20" s="21">
        <v>86</v>
      </c>
      <c r="BAZ20" s="22">
        <v>90</v>
      </c>
      <c r="BBA20" s="22">
        <v>91</v>
      </c>
      <c r="BBB20" s="22">
        <v>96</v>
      </c>
      <c r="BBC20" s="1">
        <v>97</v>
      </c>
      <c r="BBD20" s="22">
        <v>96</v>
      </c>
      <c r="BBE20" s="22">
        <v>94</v>
      </c>
      <c r="BBF20" s="22">
        <v>95</v>
      </c>
      <c r="BBG20" s="22">
        <v>94</v>
      </c>
      <c r="BBH20" s="22">
        <v>94</v>
      </c>
      <c r="BBI20" s="22">
        <v>97</v>
      </c>
      <c r="BBJ20" s="22">
        <v>98</v>
      </c>
      <c r="BBK20" s="22">
        <v>91</v>
      </c>
      <c r="BBL20" s="22">
        <v>93</v>
      </c>
      <c r="BBM20" s="22">
        <v>93</v>
      </c>
      <c r="BBN20" s="22">
        <v>99</v>
      </c>
      <c r="BBO20" s="22">
        <v>98</v>
      </c>
      <c r="BBP20" s="22">
        <v>98</v>
      </c>
      <c r="BBQ20" s="22">
        <v>98</v>
      </c>
      <c r="BBR20" s="22">
        <v>85</v>
      </c>
      <c r="BBS20" s="22">
        <v>95</v>
      </c>
      <c r="BBT20" s="22">
        <v>94</v>
      </c>
      <c r="BBU20" s="22">
        <v>86</v>
      </c>
      <c r="BBV20" s="22">
        <v>89</v>
      </c>
      <c r="BBW20" s="22">
        <v>91</v>
      </c>
      <c r="BBX20" s="22">
        <v>97</v>
      </c>
      <c r="BBY20" s="22">
        <v>92</v>
      </c>
      <c r="BBZ20" s="1">
        <v>93</v>
      </c>
      <c r="BCA20" s="21">
        <v>72</v>
      </c>
      <c r="BCB20" s="22">
        <v>95</v>
      </c>
      <c r="BCC20" s="22">
        <v>91</v>
      </c>
      <c r="BCD20" s="22">
        <v>91</v>
      </c>
      <c r="BCE20" s="22">
        <v>97</v>
      </c>
      <c r="BCF20" s="22">
        <v>98</v>
      </c>
      <c r="BCG20" s="22">
        <v>96</v>
      </c>
      <c r="BCH20" s="21">
        <v>94</v>
      </c>
      <c r="BCI20" s="20">
        <v>99</v>
      </c>
      <c r="BCJ20" s="22">
        <v>84</v>
      </c>
      <c r="BCK20" s="20">
        <v>99</v>
      </c>
      <c r="BCL20" s="22">
        <v>96</v>
      </c>
      <c r="BCM20" s="22">
        <v>95</v>
      </c>
      <c r="BCN20" s="22">
        <v>93</v>
      </c>
      <c r="BCO20" s="22">
        <v>89</v>
      </c>
      <c r="BCP20" s="21">
        <v>93</v>
      </c>
      <c r="BCQ20" s="20">
        <v>92</v>
      </c>
      <c r="BCR20" s="22">
        <v>98</v>
      </c>
      <c r="BCS20" s="22">
        <v>90</v>
      </c>
      <c r="BCT20" s="22">
        <v>79</v>
      </c>
      <c r="BCU20" s="22">
        <v>82</v>
      </c>
      <c r="BCV20" s="22">
        <v>97</v>
      </c>
      <c r="BCW20" s="22">
        <v>94</v>
      </c>
      <c r="BCX20" s="1">
        <v>98</v>
      </c>
      <c r="BCY20" s="22">
        <v>96</v>
      </c>
      <c r="BCZ20" s="22">
        <v>93</v>
      </c>
      <c r="BDA20" s="22">
        <v>93</v>
      </c>
      <c r="BDB20" s="22">
        <v>93</v>
      </c>
      <c r="BDC20" s="20">
        <v>86</v>
      </c>
      <c r="BDD20" s="21">
        <v>87</v>
      </c>
      <c r="BDE20" s="20">
        <v>77</v>
      </c>
      <c r="BDF20" s="20">
        <v>76</v>
      </c>
      <c r="BDG20" s="21">
        <v>91</v>
      </c>
      <c r="BDH20" s="1">
        <v>99</v>
      </c>
      <c r="BDI20" s="1">
        <v>97</v>
      </c>
      <c r="BDJ20" s="20">
        <v>99</v>
      </c>
      <c r="BDK20" s="1">
        <v>98</v>
      </c>
      <c r="BDL20" s="1">
        <v>97</v>
      </c>
      <c r="BDM20" s="22">
        <v>92</v>
      </c>
      <c r="BDN20" s="1">
        <v>98</v>
      </c>
      <c r="BDO20" s="22">
        <v>91</v>
      </c>
      <c r="BDP20" s="22">
        <v>89</v>
      </c>
      <c r="BDQ20" s="22">
        <v>89</v>
      </c>
      <c r="BDR20" s="22">
        <v>84</v>
      </c>
      <c r="BDS20" s="22">
        <v>96</v>
      </c>
      <c r="BDT20" s="22">
        <v>97</v>
      </c>
      <c r="BDU20" s="22">
        <v>97</v>
      </c>
      <c r="BDV20" s="22">
        <v>97</v>
      </c>
      <c r="BDW20" s="1">
        <v>94</v>
      </c>
      <c r="BDX20" s="20">
        <v>99</v>
      </c>
      <c r="BDY20" s="22">
        <v>87</v>
      </c>
      <c r="BDZ20" s="22">
        <v>89</v>
      </c>
      <c r="BEA20" s="22">
        <v>94</v>
      </c>
      <c r="BEB20" s="22">
        <v>94</v>
      </c>
      <c r="BEC20" s="22">
        <v>90</v>
      </c>
      <c r="BED20" s="22">
        <v>86</v>
      </c>
      <c r="BEE20" s="22">
        <v>89</v>
      </c>
      <c r="BEF20" s="22">
        <v>93</v>
      </c>
      <c r="BEG20" s="22">
        <v>95</v>
      </c>
    </row>
    <row r="21" spans="1:1489" x14ac:dyDescent="0.25">
      <c r="A21" s="3" t="s">
        <v>28</v>
      </c>
      <c r="B21" s="20">
        <v>0.63</v>
      </c>
      <c r="C21" s="20">
        <v>0.71</v>
      </c>
      <c r="D21" s="20">
        <v>0.57999999999999996</v>
      </c>
      <c r="E21" s="1"/>
      <c r="F21" s="1"/>
      <c r="G21" s="21">
        <v>0.08</v>
      </c>
      <c r="H21" s="21">
        <v>0.12</v>
      </c>
      <c r="I21" s="20">
        <v>0.4</v>
      </c>
      <c r="J21" s="32"/>
      <c r="K21" s="20">
        <v>0.35</v>
      </c>
      <c r="L21" s="20">
        <v>0.28999999999999998</v>
      </c>
      <c r="M21" s="32"/>
      <c r="N21" s="32"/>
      <c r="O21" s="20">
        <v>0.27</v>
      </c>
      <c r="P21" s="26"/>
      <c r="Q21" s="25">
        <v>0.3</v>
      </c>
      <c r="R21" s="32"/>
      <c r="S21" s="25">
        <v>0.3</v>
      </c>
      <c r="T21" s="25">
        <v>0.7</v>
      </c>
      <c r="U21" s="25">
        <v>0.2</v>
      </c>
      <c r="V21" s="32"/>
      <c r="W21" s="26"/>
      <c r="X21" s="32"/>
      <c r="Y21" s="25">
        <v>0.8</v>
      </c>
      <c r="Z21" s="20">
        <v>0.64</v>
      </c>
      <c r="AA21" s="32"/>
      <c r="AB21" s="1">
        <v>0.2</v>
      </c>
      <c r="AC21" s="25">
        <v>0.5</v>
      </c>
      <c r="AD21" s="25">
        <v>0.3</v>
      </c>
      <c r="AE21" s="20">
        <v>0.54</v>
      </c>
      <c r="AF21" s="25">
        <v>0.3</v>
      </c>
      <c r="AG21" s="32"/>
      <c r="AH21" s="20">
        <v>0.08</v>
      </c>
      <c r="AI21" s="1">
        <v>0.5</v>
      </c>
      <c r="AJ21" s="21">
        <v>0.1</v>
      </c>
      <c r="AK21" s="25">
        <v>0.2</v>
      </c>
      <c r="AL21" s="25">
        <v>0.2</v>
      </c>
      <c r="AM21" s="25">
        <v>0.2</v>
      </c>
      <c r="AN21" s="25">
        <v>0.1</v>
      </c>
      <c r="AO21" s="25">
        <v>0.3</v>
      </c>
      <c r="AP21" s="20">
        <v>0.22</v>
      </c>
      <c r="AQ21" s="22"/>
      <c r="AR21" s="22"/>
      <c r="AS21" s="25">
        <v>0.3</v>
      </c>
      <c r="AT21" s="20">
        <v>0.16</v>
      </c>
      <c r="AU21" s="22"/>
      <c r="AV21" s="22"/>
      <c r="AW21" s="20">
        <v>0.32</v>
      </c>
      <c r="AX21" s="20">
        <v>0.06</v>
      </c>
      <c r="AY21" s="1"/>
      <c r="AZ21" s="1"/>
      <c r="BA21" s="1"/>
      <c r="BB21" s="1"/>
      <c r="BC21" s="1"/>
      <c r="BD21" s="1"/>
      <c r="BE21" s="25">
        <v>0.5</v>
      </c>
      <c r="BF21" s="25">
        <v>0.4</v>
      </c>
      <c r="BG21" s="25">
        <v>0.2</v>
      </c>
      <c r="BH21" s="20">
        <v>0.35</v>
      </c>
      <c r="BI21" s="1"/>
      <c r="BJ21" s="25">
        <v>1</v>
      </c>
      <c r="BK21" s="25">
        <v>0.1</v>
      </c>
      <c r="BL21" s="25">
        <v>0.5</v>
      </c>
      <c r="BM21" s="25">
        <v>0.4</v>
      </c>
      <c r="BN21" s="1"/>
      <c r="BO21" s="1"/>
      <c r="BP21" s="1"/>
      <c r="BQ21" s="22"/>
      <c r="BR21" s="32"/>
      <c r="BS21" s="25">
        <v>0.6</v>
      </c>
      <c r="BT21" s="25">
        <v>0.7</v>
      </c>
      <c r="BU21" s="25">
        <v>0.2</v>
      </c>
      <c r="BV21" s="1">
        <v>0.15</v>
      </c>
      <c r="BW21" s="1"/>
      <c r="BX21" s="1"/>
      <c r="BY21" s="1"/>
      <c r="BZ21" s="25">
        <v>0.6</v>
      </c>
      <c r="CA21" s="25">
        <v>0.7</v>
      </c>
      <c r="CB21" s="25">
        <v>0.2</v>
      </c>
      <c r="CC21" s="25">
        <v>0.1</v>
      </c>
      <c r="CD21" s="25">
        <v>0.1</v>
      </c>
      <c r="CE21" s="1"/>
      <c r="CF21" s="1"/>
      <c r="CG21" s="1"/>
      <c r="CH21" s="1"/>
      <c r="CI21" s="1"/>
      <c r="CJ21" s="1"/>
      <c r="CK21" s="1"/>
      <c r="CL21" s="1"/>
      <c r="CM21" s="1"/>
      <c r="CN21" s="1"/>
      <c r="CO21" s="1"/>
      <c r="CP21" s="25">
        <v>0.5</v>
      </c>
      <c r="CQ21" s="25">
        <v>0.4</v>
      </c>
      <c r="CR21" s="1"/>
      <c r="CS21" s="1"/>
      <c r="CT21" s="1"/>
      <c r="CU21" s="1"/>
      <c r="CV21" s="1"/>
      <c r="CW21" s="1"/>
      <c r="CX21" s="1"/>
      <c r="CY21" s="1"/>
      <c r="CZ21" s="32"/>
      <c r="DA21" s="1">
        <v>0.04</v>
      </c>
      <c r="DB21" s="1"/>
      <c r="DC21" s="1"/>
      <c r="DD21" s="32"/>
      <c r="DE21" s="25">
        <v>0.1</v>
      </c>
      <c r="DF21" s="25">
        <v>0.4</v>
      </c>
      <c r="DG21" s="25">
        <v>0.2</v>
      </c>
      <c r="DH21" s="20">
        <v>0.45</v>
      </c>
      <c r="DI21" s="1"/>
      <c r="DJ21" s="26"/>
      <c r="DK21" s="32"/>
      <c r="DL21" s="25">
        <v>0.5</v>
      </c>
      <c r="DM21" s="25">
        <v>0.1</v>
      </c>
      <c r="DN21" s="1"/>
      <c r="DO21" s="1"/>
      <c r="DP21" s="1"/>
      <c r="DQ21" s="1"/>
      <c r="DR21" s="1"/>
      <c r="DS21" s="1"/>
      <c r="DT21" s="1"/>
      <c r="DU21" s="1"/>
      <c r="DV21" s="32"/>
      <c r="DW21" s="32"/>
      <c r="DX21" s="26"/>
      <c r="DY21" s="1"/>
      <c r="DZ21" s="1"/>
      <c r="EA21" s="1"/>
      <c r="EB21" s="1"/>
      <c r="EC21" s="32"/>
      <c r="ED21" s="32"/>
      <c r="EE21" s="25">
        <v>0.3</v>
      </c>
      <c r="EF21" s="25">
        <v>0.1</v>
      </c>
      <c r="EG21" s="1"/>
      <c r="EH21" s="1"/>
      <c r="EI21" s="1"/>
      <c r="EJ21" s="25">
        <v>0.1</v>
      </c>
      <c r="EK21" s="1">
        <v>0.4</v>
      </c>
      <c r="EL21" s="25">
        <v>0.5</v>
      </c>
      <c r="EM21" s="25">
        <v>0.4</v>
      </c>
      <c r="EN21" s="1">
        <v>0.15</v>
      </c>
      <c r="EO21" s="1"/>
      <c r="EP21" s="1"/>
      <c r="EQ21" s="1"/>
      <c r="ER21" s="1"/>
      <c r="ES21" s="25">
        <v>0</v>
      </c>
      <c r="ET21" s="1"/>
      <c r="EU21" s="1"/>
      <c r="EV21" s="1"/>
      <c r="EW21" s="1"/>
      <c r="EX21" s="1"/>
      <c r="EY21" s="1"/>
      <c r="EZ21" s="32"/>
      <c r="FA21" s="25">
        <v>0.1</v>
      </c>
      <c r="FB21" s="20">
        <v>1</v>
      </c>
      <c r="FC21" s="20">
        <v>0.16</v>
      </c>
      <c r="FD21" s="1"/>
      <c r="FE21" s="1"/>
      <c r="FF21" s="1"/>
      <c r="FG21" s="1"/>
      <c r="FH21" s="1"/>
      <c r="FI21" s="1">
        <v>0.22</v>
      </c>
      <c r="FJ21" s="32"/>
      <c r="FK21" s="20">
        <v>0.27</v>
      </c>
      <c r="FL21" s="1"/>
      <c r="FM21" s="32"/>
      <c r="FN21" s="25">
        <v>0.2</v>
      </c>
      <c r="FO21" s="1">
        <v>0.16</v>
      </c>
      <c r="FP21" s="20">
        <v>0.68</v>
      </c>
      <c r="FQ21" s="20">
        <v>0.67</v>
      </c>
      <c r="FR21" s="1">
        <v>0.1</v>
      </c>
      <c r="FS21" s="20">
        <v>0.35</v>
      </c>
      <c r="FT21" s="20">
        <v>0.87</v>
      </c>
      <c r="FU21" s="1">
        <v>0.1</v>
      </c>
      <c r="FV21" s="1">
        <v>0.1</v>
      </c>
      <c r="FW21" s="1">
        <v>0.14000000000000001</v>
      </c>
      <c r="FX21" s="20">
        <v>0.45</v>
      </c>
      <c r="FY21" s="20">
        <v>0.45</v>
      </c>
      <c r="FZ21" s="20">
        <v>0.26</v>
      </c>
      <c r="GA21" s="1">
        <v>0.13</v>
      </c>
      <c r="GB21" s="1"/>
      <c r="GC21" s="1"/>
      <c r="GD21" s="1"/>
      <c r="GE21" s="1"/>
      <c r="GF21" s="1"/>
      <c r="GG21" s="1">
        <v>0.3</v>
      </c>
      <c r="GH21" s="1"/>
      <c r="GI21" s="1"/>
      <c r="GJ21" s="1"/>
      <c r="GK21" s="1"/>
      <c r="GL21" s="1"/>
      <c r="GM21" s="1"/>
      <c r="GN21" s="1"/>
      <c r="GO21" s="1"/>
      <c r="GP21" s="1"/>
      <c r="GQ21" s="1"/>
      <c r="GR21" s="1"/>
      <c r="GS21" s="25">
        <v>0.2</v>
      </c>
      <c r="GT21" s="25">
        <v>0.3</v>
      </c>
      <c r="GU21" s="1"/>
      <c r="GV21" s="1"/>
      <c r="GW21" s="1">
        <v>0.3</v>
      </c>
      <c r="GX21" s="25">
        <v>0.3</v>
      </c>
      <c r="GY21" s="25">
        <v>0.1</v>
      </c>
      <c r="GZ21" s="25">
        <v>0.2</v>
      </c>
      <c r="HA21" s="25">
        <v>0.2</v>
      </c>
      <c r="HB21" s="20">
        <v>0.82</v>
      </c>
      <c r="HC21" s="25">
        <v>0.1</v>
      </c>
      <c r="HD21" s="25">
        <v>0.2</v>
      </c>
      <c r="HE21" s="20">
        <v>0.56000000000000005</v>
      </c>
      <c r="HF21" s="20">
        <v>0.33</v>
      </c>
      <c r="HG21" s="25">
        <v>0.6</v>
      </c>
      <c r="HH21" s="25">
        <v>0</v>
      </c>
      <c r="HI21" s="1"/>
      <c r="HJ21" s="1"/>
      <c r="HK21" s="1"/>
      <c r="HL21" s="1"/>
      <c r="HM21" s="32"/>
      <c r="HN21" s="1">
        <v>0.2</v>
      </c>
      <c r="HO21" s="1">
        <v>0.1</v>
      </c>
      <c r="HP21" s="25">
        <v>0.3</v>
      </c>
      <c r="HQ21" s="25">
        <v>0.4</v>
      </c>
      <c r="HR21" s="25">
        <v>0.3</v>
      </c>
      <c r="HS21" s="1">
        <v>0.15</v>
      </c>
      <c r="HT21" s="1"/>
      <c r="HU21" s="1"/>
      <c r="HV21" s="1"/>
      <c r="HW21" s="1"/>
      <c r="HX21" s="1"/>
      <c r="HY21" s="1"/>
      <c r="HZ21" s="1">
        <v>0.04</v>
      </c>
      <c r="IA21" s="20">
        <v>0.28999999999999998</v>
      </c>
      <c r="IB21" s="20">
        <v>0.31</v>
      </c>
      <c r="IC21" s="1"/>
      <c r="ID21" s="1"/>
      <c r="IE21" s="1"/>
      <c r="IF21" s="1"/>
      <c r="IG21" s="1"/>
      <c r="IH21" s="1"/>
      <c r="II21" s="1"/>
      <c r="IJ21" s="25">
        <v>0</v>
      </c>
      <c r="IK21" s="25">
        <v>0</v>
      </c>
      <c r="IL21" s="25">
        <v>0.2</v>
      </c>
      <c r="IM21" s="1"/>
      <c r="IN21" s="1"/>
      <c r="IO21" s="1"/>
      <c r="IP21" s="1"/>
      <c r="IQ21" s="1"/>
      <c r="IR21" s="1"/>
      <c r="IS21" s="1"/>
      <c r="IT21" s="1"/>
      <c r="IU21" s="1"/>
      <c r="IV21" s="1"/>
      <c r="IW21" s="1"/>
      <c r="IX21" s="1"/>
      <c r="IY21" s="32"/>
      <c r="IZ21" s="25">
        <v>0.2</v>
      </c>
      <c r="JA21" s="25">
        <v>0.3</v>
      </c>
      <c r="JB21" s="1"/>
      <c r="JC21" s="1"/>
      <c r="JD21" s="1">
        <v>0.1</v>
      </c>
      <c r="JE21" s="25">
        <v>0.3</v>
      </c>
      <c r="JF21" s="25">
        <v>0.1</v>
      </c>
      <c r="JG21" s="1"/>
      <c r="JH21" s="1"/>
      <c r="JI21" s="1"/>
      <c r="JJ21" s="32"/>
      <c r="JK21" s="25">
        <v>0.2</v>
      </c>
      <c r="JL21" s="25">
        <v>0.5</v>
      </c>
      <c r="JM21" s="1"/>
      <c r="JN21" s="22"/>
      <c r="JO21" s="22"/>
      <c r="JP21" s="32"/>
      <c r="JQ21" s="25">
        <v>0.1</v>
      </c>
      <c r="JR21" s="25">
        <v>0.1</v>
      </c>
      <c r="JS21" s="25">
        <v>0.3</v>
      </c>
      <c r="JT21" s="25">
        <v>0.2</v>
      </c>
      <c r="JU21" s="25">
        <v>0.5</v>
      </c>
      <c r="JV21" s="20">
        <v>0.38</v>
      </c>
      <c r="JW21" s="1"/>
      <c r="JX21" s="1"/>
      <c r="JY21" s="1"/>
      <c r="JZ21" s="32"/>
      <c r="KA21" s="25">
        <v>0.3</v>
      </c>
      <c r="KB21" s="25">
        <v>0.2</v>
      </c>
      <c r="KC21" s="25">
        <v>0.4</v>
      </c>
      <c r="KD21" s="25">
        <v>0.2</v>
      </c>
      <c r="KE21" s="1"/>
      <c r="KF21" s="1"/>
      <c r="KG21" s="1"/>
      <c r="KH21" s="1"/>
      <c r="KI21" s="1"/>
      <c r="KJ21" s="32"/>
      <c r="KK21" s="25">
        <v>0.1</v>
      </c>
      <c r="KL21" s="25">
        <v>0.3</v>
      </c>
      <c r="KM21" s="25">
        <v>0.3</v>
      </c>
      <c r="KN21" s="25">
        <v>0.3</v>
      </c>
      <c r="KO21" s="25">
        <v>0.8</v>
      </c>
      <c r="KP21" s="25">
        <v>0.2</v>
      </c>
      <c r="KQ21" s="25">
        <v>0.6</v>
      </c>
      <c r="KR21" s="20">
        <v>0.53</v>
      </c>
      <c r="KS21" s="1"/>
      <c r="KT21" s="1"/>
      <c r="KU21" s="1"/>
      <c r="KV21" s="32"/>
      <c r="KW21" s="1">
        <v>0.1</v>
      </c>
      <c r="KX21" s="25">
        <v>0.4</v>
      </c>
      <c r="KY21" s="25">
        <v>0.1</v>
      </c>
      <c r="KZ21" s="1">
        <v>0.6</v>
      </c>
      <c r="LA21" s="25">
        <v>0.3</v>
      </c>
      <c r="LB21" s="25">
        <v>0.3</v>
      </c>
      <c r="LC21" s="25">
        <v>0.2</v>
      </c>
      <c r="LD21" s="1">
        <v>0.22</v>
      </c>
      <c r="LE21" s="20">
        <v>0.35</v>
      </c>
      <c r="LF21" s="20">
        <v>0.43</v>
      </c>
      <c r="LG21" s="1"/>
      <c r="LH21" s="1">
        <v>0.2</v>
      </c>
      <c r="LI21" s="25">
        <v>0.1</v>
      </c>
      <c r="LJ21" s="1">
        <v>0.3</v>
      </c>
      <c r="LK21" s="25">
        <v>0.2</v>
      </c>
      <c r="LL21" s="1">
        <v>0.13</v>
      </c>
      <c r="LM21" s="1"/>
      <c r="LN21" s="1"/>
      <c r="LO21" s="1"/>
      <c r="LP21" s="1"/>
      <c r="LQ21" s="1"/>
      <c r="LR21" s="1"/>
      <c r="LS21" s="1">
        <v>0.2</v>
      </c>
      <c r="LT21" s="1">
        <v>0.4</v>
      </c>
      <c r="LU21" s="20">
        <v>0.3</v>
      </c>
      <c r="LV21" s="20">
        <v>0.37</v>
      </c>
      <c r="LW21" s="1"/>
      <c r="LX21" s="1"/>
      <c r="LY21" s="1"/>
      <c r="LZ21" s="1"/>
      <c r="MA21" s="1"/>
      <c r="MB21" s="32"/>
      <c r="MC21" s="25">
        <v>0.4</v>
      </c>
      <c r="MD21" s="25">
        <v>0.2</v>
      </c>
      <c r="ME21" s="22"/>
      <c r="MF21" s="32"/>
      <c r="MG21" s="25">
        <v>0.3</v>
      </c>
      <c r="MH21" s="25">
        <v>0.2</v>
      </c>
      <c r="MI21" s="1"/>
      <c r="MJ21" s="1"/>
      <c r="MK21" s="32"/>
      <c r="ML21" s="32"/>
      <c r="MM21" s="32"/>
      <c r="MN21" s="32"/>
      <c r="MO21" s="32"/>
      <c r="MP21" s="26"/>
      <c r="MQ21" s="25">
        <v>0.1</v>
      </c>
      <c r="MR21" s="25">
        <v>0.2</v>
      </c>
      <c r="MS21" s="25">
        <v>0.1</v>
      </c>
      <c r="MT21" s="25">
        <v>0.1</v>
      </c>
      <c r="MU21" s="20">
        <v>0.39</v>
      </c>
      <c r="MV21" s="1"/>
      <c r="MW21" s="1"/>
      <c r="MX21" s="1"/>
      <c r="MY21" s="1"/>
      <c r="MZ21" s="1"/>
      <c r="NA21" s="22"/>
      <c r="NB21" s="22"/>
      <c r="NC21" s="22"/>
      <c r="ND21" s="32"/>
      <c r="NE21" s="25">
        <v>0.8</v>
      </c>
      <c r="NF21" s="1"/>
      <c r="NG21" s="1"/>
      <c r="NH21" s="32"/>
      <c r="NI21" s="25">
        <v>0.3</v>
      </c>
      <c r="NJ21" s="1"/>
      <c r="NK21" s="1"/>
      <c r="NL21" s="1"/>
      <c r="NM21" s="32"/>
      <c r="NN21" s="32"/>
      <c r="NO21" s="25">
        <v>0.2</v>
      </c>
      <c r="NP21" s="25">
        <v>0.2</v>
      </c>
      <c r="NQ21" s="25">
        <v>0.2</v>
      </c>
      <c r="NR21" s="20">
        <v>0.32</v>
      </c>
      <c r="NS21" s="20">
        <v>0.43</v>
      </c>
      <c r="NT21" s="1"/>
      <c r="NU21" s="1"/>
      <c r="NV21" s="1"/>
      <c r="NW21" s="32"/>
      <c r="NX21" s="32"/>
      <c r="NY21" s="22"/>
      <c r="NZ21" s="22"/>
      <c r="OA21" s="22"/>
      <c r="OB21" s="32"/>
      <c r="OC21" s="32"/>
      <c r="OD21" s="32"/>
      <c r="OE21" s="26"/>
      <c r="OF21" s="21">
        <v>0.1</v>
      </c>
      <c r="OG21" s="1"/>
      <c r="OH21" s="1"/>
      <c r="OI21" s="1"/>
      <c r="OJ21" s="1"/>
      <c r="OK21" s="1"/>
      <c r="OL21" s="1"/>
      <c r="OM21" s="1"/>
      <c r="ON21" s="1"/>
      <c r="OO21" s="1"/>
      <c r="OP21" s="1"/>
      <c r="OQ21" s="1"/>
      <c r="OR21" s="1"/>
      <c r="OS21" s="1"/>
      <c r="OT21" s="22"/>
      <c r="OU21" s="32"/>
      <c r="OV21" s="32"/>
      <c r="OW21" s="26"/>
      <c r="OX21" s="25">
        <v>0.5</v>
      </c>
      <c r="OY21" s="25">
        <v>0.2</v>
      </c>
      <c r="OZ21" s="20">
        <v>0.48</v>
      </c>
      <c r="PA21" s="21">
        <v>0.23</v>
      </c>
      <c r="PB21" s="1"/>
      <c r="PC21" s="1"/>
      <c r="PD21" s="1"/>
      <c r="PE21" s="1"/>
      <c r="PF21" s="1"/>
      <c r="PG21" s="1"/>
      <c r="PH21" s="1"/>
      <c r="PI21" s="1"/>
      <c r="PJ21" s="1"/>
      <c r="PK21" s="1"/>
      <c r="PL21" s="1"/>
      <c r="PM21" s="32"/>
      <c r="PN21" s="32"/>
      <c r="PO21" s="32"/>
      <c r="PP21" s="32"/>
      <c r="PQ21" s="25">
        <v>0.1</v>
      </c>
      <c r="PR21" s="1">
        <v>0.2</v>
      </c>
      <c r="PS21" s="25">
        <v>0.3</v>
      </c>
      <c r="PT21" s="1">
        <v>0.11</v>
      </c>
      <c r="PU21" s="20">
        <v>0.46</v>
      </c>
      <c r="PV21" s="20">
        <v>0.21</v>
      </c>
      <c r="PW21" s="20">
        <v>0.28999999999999998</v>
      </c>
      <c r="PX21" s="1"/>
      <c r="PY21" s="1"/>
      <c r="PZ21" s="1"/>
      <c r="QA21" s="1"/>
      <c r="QB21" s="1"/>
      <c r="QC21" s="1"/>
      <c r="QD21" s="32"/>
      <c r="QE21" s="25">
        <v>0.1</v>
      </c>
      <c r="QF21" s="25">
        <v>0.2</v>
      </c>
      <c r="QG21" s="25">
        <v>0.2</v>
      </c>
      <c r="QH21" s="25">
        <v>0.1</v>
      </c>
      <c r="QI21" s="1">
        <v>0.1</v>
      </c>
      <c r="QJ21" s="1"/>
      <c r="QK21" s="1"/>
      <c r="QL21" s="1"/>
      <c r="QM21" s="1"/>
      <c r="QN21" s="1"/>
      <c r="QO21" s="1"/>
      <c r="QP21" s="1"/>
      <c r="QQ21" s="32"/>
      <c r="QR21" s="25">
        <v>0</v>
      </c>
      <c r="QS21" s="25">
        <v>0.1</v>
      </c>
      <c r="QT21" s="25">
        <v>0.1</v>
      </c>
      <c r="QU21" s="20">
        <v>0.48</v>
      </c>
      <c r="QV21" s="1"/>
      <c r="QW21" s="1"/>
      <c r="QX21" s="1"/>
      <c r="QY21" s="1"/>
      <c r="QZ21" s="1"/>
      <c r="RA21" s="1"/>
      <c r="RB21" s="1"/>
      <c r="RC21" s="32"/>
      <c r="RD21" s="25">
        <v>0.3</v>
      </c>
      <c r="RE21" s="25">
        <v>0.1</v>
      </c>
      <c r="RF21" s="25">
        <v>0.1</v>
      </c>
      <c r="RG21" s="1"/>
      <c r="RH21" s="1"/>
      <c r="RI21" s="1"/>
      <c r="RJ21" s="1"/>
      <c r="RK21" s="1"/>
      <c r="RL21" s="1"/>
      <c r="RM21" s="1"/>
      <c r="RN21" s="1"/>
      <c r="RO21" s="1"/>
      <c r="RP21" s="1"/>
      <c r="RQ21" s="1"/>
      <c r="RR21" s="1"/>
      <c r="RS21" s="25">
        <v>0.2</v>
      </c>
      <c r="RT21" s="25">
        <v>0.1</v>
      </c>
      <c r="RU21" s="25">
        <v>0</v>
      </c>
      <c r="RV21" s="20">
        <v>0.4</v>
      </c>
      <c r="RW21" s="1"/>
      <c r="RX21" s="1"/>
      <c r="RY21" s="1"/>
      <c r="RZ21" s="1"/>
      <c r="SA21" s="1"/>
      <c r="SB21" s="1"/>
      <c r="SC21" s="1"/>
      <c r="SD21" s="1"/>
      <c r="SE21" s="1"/>
      <c r="SF21" s="1"/>
      <c r="SG21" s="1"/>
      <c r="SH21" s="1"/>
      <c r="SI21" s="25">
        <v>0.1</v>
      </c>
      <c r="SJ21" s="25">
        <v>0.4</v>
      </c>
      <c r="SK21" s="25">
        <v>0.2</v>
      </c>
      <c r="SL21" s="25">
        <v>0.2</v>
      </c>
      <c r="SM21" s="25">
        <v>0.1</v>
      </c>
      <c r="SN21" s="1">
        <v>0.1</v>
      </c>
      <c r="SO21" s="1"/>
      <c r="SP21" s="1"/>
      <c r="SQ21" s="1"/>
      <c r="SR21" s="32"/>
      <c r="SS21" s="25">
        <v>0.1</v>
      </c>
      <c r="ST21" s="25">
        <v>0.3</v>
      </c>
      <c r="SU21" s="25">
        <v>0.1</v>
      </c>
      <c r="SV21" s="20">
        <v>0.26</v>
      </c>
      <c r="SW21" s="1"/>
      <c r="SX21" s="1"/>
      <c r="SY21" s="1"/>
      <c r="SZ21" s="1"/>
      <c r="TA21" s="1"/>
      <c r="TB21" s="25">
        <v>0.1</v>
      </c>
      <c r="TC21" s="25">
        <v>0.3</v>
      </c>
      <c r="TD21" s="25">
        <v>0.2</v>
      </c>
      <c r="TE21" s="25">
        <v>0.1</v>
      </c>
      <c r="TF21" s="1"/>
      <c r="TG21" s="1"/>
      <c r="TH21" s="1"/>
      <c r="TI21" s="1"/>
      <c r="TJ21" s="1"/>
      <c r="TK21" s="1"/>
      <c r="TL21" s="1"/>
      <c r="TM21" s="1"/>
      <c r="TN21" s="1"/>
      <c r="TO21" s="1"/>
      <c r="TP21" s="1"/>
      <c r="TQ21" s="32"/>
      <c r="TR21" s="32"/>
      <c r="TS21" s="25">
        <v>0.4</v>
      </c>
      <c r="TT21" s="20">
        <v>0.28000000000000003</v>
      </c>
      <c r="TU21" s="1"/>
      <c r="TV21" s="1"/>
      <c r="TW21" s="1"/>
      <c r="TX21" s="1"/>
      <c r="TY21" s="1"/>
      <c r="TZ21" s="1"/>
      <c r="UA21" s="1"/>
      <c r="UB21" s="32"/>
      <c r="UC21" s="25">
        <v>0.2</v>
      </c>
      <c r="UD21" s="25">
        <v>0.1</v>
      </c>
      <c r="UE21" s="25">
        <v>0.2</v>
      </c>
      <c r="UF21" s="25">
        <v>0.2</v>
      </c>
      <c r="UG21" s="25">
        <v>0.1</v>
      </c>
      <c r="UH21" s="1">
        <v>0.05</v>
      </c>
      <c r="UI21" s="1">
        <v>0.16</v>
      </c>
      <c r="UJ21" s="1">
        <v>0.16</v>
      </c>
      <c r="UK21" s="20">
        <v>0.06</v>
      </c>
      <c r="UL21" s="1"/>
      <c r="UM21" s="1"/>
      <c r="UN21" s="1"/>
      <c r="UO21" s="32"/>
      <c r="UP21" s="25">
        <v>0.2</v>
      </c>
      <c r="UQ21" s="1">
        <v>0.4</v>
      </c>
      <c r="UR21" s="1">
        <v>0.2</v>
      </c>
      <c r="US21" s="25">
        <v>0.1</v>
      </c>
      <c r="UT21" s="25">
        <v>0.1</v>
      </c>
      <c r="UU21" s="1"/>
      <c r="UV21" s="1"/>
      <c r="UW21" s="1"/>
      <c r="UX21" s="1"/>
      <c r="UY21" s="1"/>
      <c r="UZ21" s="22"/>
      <c r="VA21" s="25">
        <v>0.1</v>
      </c>
      <c r="VB21" s="25">
        <v>0.1</v>
      </c>
      <c r="VC21" s="25">
        <v>0.2</v>
      </c>
      <c r="VD21" s="25">
        <v>0.3</v>
      </c>
      <c r="VE21" s="25">
        <v>0.2</v>
      </c>
      <c r="VF21" s="1"/>
      <c r="VG21" s="1"/>
      <c r="VH21" s="1"/>
      <c r="VI21" s="1"/>
      <c r="VJ21" s="32"/>
      <c r="VK21" s="22"/>
      <c r="VL21" s="22"/>
      <c r="VM21" s="22"/>
      <c r="VN21" s="22"/>
      <c r="VO21" s="22"/>
      <c r="VP21" s="22"/>
      <c r="VQ21" s="25">
        <v>0.5</v>
      </c>
      <c r="VR21" s="1"/>
      <c r="VS21" s="1"/>
      <c r="VT21" s="1"/>
      <c r="VU21" s="1"/>
      <c r="VV21" s="22"/>
      <c r="VW21" s="22"/>
      <c r="VX21" s="22"/>
      <c r="VY21" s="22"/>
      <c r="VZ21" s="32"/>
      <c r="WA21" s="32"/>
      <c r="WB21" s="22"/>
      <c r="WC21" s="25">
        <v>0.1</v>
      </c>
      <c r="WD21" s="25">
        <v>0.2</v>
      </c>
      <c r="WE21" s="25">
        <v>0.4</v>
      </c>
      <c r="WF21" s="20">
        <v>0.47</v>
      </c>
      <c r="WG21" s="1"/>
      <c r="WH21" s="1"/>
      <c r="WI21" s="22"/>
      <c r="WJ21" s="25">
        <v>0.2</v>
      </c>
      <c r="WK21" s="25">
        <v>0.3</v>
      </c>
      <c r="WL21" s="25">
        <v>0.6</v>
      </c>
      <c r="WM21" s="1">
        <v>0.18</v>
      </c>
      <c r="WN21" s="1">
        <v>0.14000000000000001</v>
      </c>
      <c r="WO21" s="20"/>
      <c r="WP21" s="20">
        <v>0.19</v>
      </c>
      <c r="WQ21" s="1"/>
      <c r="WR21" s="1"/>
      <c r="WS21" s="1"/>
      <c r="WT21" s="25">
        <v>0.2</v>
      </c>
      <c r="WU21" s="25">
        <v>0.4</v>
      </c>
      <c r="WV21" s="25">
        <v>0.2</v>
      </c>
      <c r="WW21" s="20">
        <v>0.22</v>
      </c>
      <c r="WX21" s="32"/>
      <c r="WY21" s="25">
        <v>0.2</v>
      </c>
      <c r="WZ21" s="21">
        <v>0.19</v>
      </c>
      <c r="XA21" s="25">
        <v>0.3</v>
      </c>
      <c r="XB21" s="25">
        <v>0.9</v>
      </c>
      <c r="XC21" s="1"/>
      <c r="XD21" s="1"/>
      <c r="XE21" s="1"/>
      <c r="XF21" s="1"/>
      <c r="XG21" s="1"/>
      <c r="XH21" s="1"/>
      <c r="XI21" s="1"/>
      <c r="XJ21" s="1"/>
      <c r="XK21" s="1"/>
      <c r="XL21" s="1"/>
      <c r="XM21" s="22"/>
      <c r="XN21" s="32"/>
      <c r="XO21" s="25">
        <v>0.1</v>
      </c>
      <c r="XP21" s="25">
        <v>0.9</v>
      </c>
      <c r="XQ21" s="20">
        <v>0.2</v>
      </c>
      <c r="XR21" s="21">
        <v>0.14000000000000001</v>
      </c>
      <c r="XS21" s="21">
        <v>0.1</v>
      </c>
      <c r="XT21" s="1"/>
      <c r="XU21" s="1"/>
      <c r="XV21" s="22"/>
      <c r="XW21" s="20">
        <v>0.35</v>
      </c>
      <c r="XX21" s="20">
        <v>0.26</v>
      </c>
      <c r="XY21" s="20">
        <v>0.72</v>
      </c>
      <c r="XZ21" s="1">
        <v>0.2</v>
      </c>
      <c r="YA21" s="21">
        <v>0.1</v>
      </c>
      <c r="YB21" s="1"/>
      <c r="YC21" s="25">
        <v>0.2</v>
      </c>
      <c r="YD21" s="25">
        <v>0.1</v>
      </c>
      <c r="YE21" s="25">
        <v>0.2</v>
      </c>
      <c r="YF21" s="20">
        <v>0.51</v>
      </c>
      <c r="YG21" s="20">
        <v>0.47</v>
      </c>
      <c r="YH21" s="1"/>
      <c r="YI21" s="1"/>
      <c r="YJ21" s="1"/>
      <c r="YK21" s="1"/>
      <c r="YL21" s="22"/>
      <c r="YM21" s="22"/>
      <c r="YN21" s="32"/>
      <c r="YO21" s="25">
        <v>0.1</v>
      </c>
      <c r="YP21" s="1">
        <v>7.0000000000000007E-2</v>
      </c>
      <c r="YQ21" s="1"/>
      <c r="YR21" s="1"/>
      <c r="YS21" s="1"/>
      <c r="YT21" s="25">
        <v>0.1</v>
      </c>
      <c r="YU21" s="1">
        <v>0.2</v>
      </c>
      <c r="YV21" s="1"/>
      <c r="YW21" s="1"/>
      <c r="YX21" s="1"/>
      <c r="YY21" s="1"/>
      <c r="YZ21" s="1"/>
      <c r="ZA21" s="1"/>
      <c r="ZB21" s="1"/>
      <c r="ZC21" s="22"/>
      <c r="ZD21" s="1">
        <v>0.25</v>
      </c>
      <c r="ZE21" s="21">
        <v>0.08</v>
      </c>
      <c r="ZF21" s="1"/>
      <c r="ZG21" s="1"/>
      <c r="ZH21" s="1"/>
      <c r="ZI21" s="1"/>
      <c r="ZJ21" s="1"/>
      <c r="ZK21" s="1"/>
      <c r="ZL21" s="1"/>
      <c r="ZM21" s="22"/>
      <c r="ZN21" s="32"/>
      <c r="ZO21" s="25">
        <v>0.1</v>
      </c>
      <c r="ZP21" s="25">
        <v>0.3</v>
      </c>
      <c r="ZQ21" s="1"/>
      <c r="ZR21" s="1"/>
      <c r="ZS21" s="1"/>
      <c r="ZT21" s="22"/>
      <c r="ZU21" s="25">
        <v>0.3</v>
      </c>
      <c r="ZV21" s="25">
        <v>0.2</v>
      </c>
      <c r="ZW21" s="25">
        <v>0.1</v>
      </c>
      <c r="ZX21" s="20">
        <v>0.62</v>
      </c>
      <c r="ZY21" s="20">
        <v>0.62</v>
      </c>
      <c r="ZZ21" s="1"/>
      <c r="AAA21" s="1"/>
      <c r="AAB21" s="22"/>
      <c r="AAC21" s="25">
        <v>0.4</v>
      </c>
      <c r="AAD21" s="1">
        <v>0.06</v>
      </c>
      <c r="AAE21" s="1">
        <v>0.17</v>
      </c>
      <c r="AAF21" s="22"/>
      <c r="AAG21" s="1">
        <v>0.2</v>
      </c>
      <c r="AAH21" s="25">
        <v>0.2</v>
      </c>
      <c r="AAI21" s="20">
        <v>0.36</v>
      </c>
      <c r="AAJ21" s="21">
        <v>0.02</v>
      </c>
      <c r="AAK21" s="22"/>
      <c r="AAL21" s="32"/>
      <c r="AAM21" s="32"/>
      <c r="AAN21" s="22"/>
      <c r="AAO21" s="25">
        <v>0.1</v>
      </c>
      <c r="AAP21" s="25">
        <v>0.2</v>
      </c>
      <c r="AAQ21" s="32"/>
      <c r="AAR21" s="32"/>
      <c r="AAS21" s="1">
        <v>0.1</v>
      </c>
      <c r="AAT21" s="25">
        <v>0.2</v>
      </c>
      <c r="AAU21" s="25">
        <v>0.4</v>
      </c>
      <c r="AAV21" s="25">
        <v>0.3</v>
      </c>
      <c r="AAW21" s="25">
        <v>0.1</v>
      </c>
      <c r="AAX21" s="1">
        <v>0.08</v>
      </c>
      <c r="AAY21" s="20">
        <v>0.46</v>
      </c>
      <c r="AAZ21" s="21">
        <v>0.12</v>
      </c>
      <c r="ABA21" s="32"/>
      <c r="ABB21" s="26"/>
      <c r="ABC21" s="25">
        <v>0.1</v>
      </c>
      <c r="ABD21" s="25">
        <v>0.2</v>
      </c>
      <c r="ABE21" s="25">
        <v>0.1</v>
      </c>
      <c r="ABF21" s="25">
        <v>0.2</v>
      </c>
      <c r="ABG21" s="1">
        <v>0.08</v>
      </c>
      <c r="ABH21" s="1">
        <v>0.13</v>
      </c>
      <c r="ABI21" s="21">
        <v>0.01</v>
      </c>
      <c r="ABJ21" s="1"/>
      <c r="ABK21" s="32"/>
      <c r="ABL21" s="32"/>
      <c r="ABM21" s="25">
        <v>0.3</v>
      </c>
      <c r="ABN21" s="1">
        <v>0.12</v>
      </c>
      <c r="ABO21" s="20">
        <v>0.66</v>
      </c>
      <c r="ABP21" s="20">
        <v>0.48</v>
      </c>
      <c r="ABQ21" s="1"/>
      <c r="ABR21" s="32"/>
      <c r="ABS21" s="26"/>
      <c r="ABT21" s="32"/>
      <c r="ABU21" s="25">
        <v>0.2</v>
      </c>
      <c r="ABV21" s="25">
        <v>0.1</v>
      </c>
      <c r="ABW21" s="25">
        <v>0.2</v>
      </c>
      <c r="ABX21" s="1">
        <v>0.08</v>
      </c>
      <c r="ABY21" s="21">
        <v>0.12</v>
      </c>
      <c r="ABZ21" s="25">
        <v>0.1</v>
      </c>
      <c r="ACA21" s="25">
        <v>0.1</v>
      </c>
      <c r="ACB21" s="1">
        <v>0.1</v>
      </c>
      <c r="ACC21" s="1">
        <v>0.15</v>
      </c>
      <c r="ACD21" s="20">
        <v>0.36</v>
      </c>
      <c r="ACE21" s="20">
        <v>0.34</v>
      </c>
      <c r="ACF21" s="25">
        <v>0.1</v>
      </c>
      <c r="ACG21" s="25">
        <v>0.1</v>
      </c>
      <c r="ACH21" s="20">
        <v>0.21</v>
      </c>
      <c r="ACI21" s="1"/>
      <c r="ACJ21" s="1">
        <v>0.02</v>
      </c>
      <c r="ACK21" s="1">
        <v>0.09</v>
      </c>
      <c r="ACL21" s="21">
        <v>0.04</v>
      </c>
      <c r="ACM21" s="21">
        <v>0.02</v>
      </c>
      <c r="ACN21" s="21">
        <v>0.16</v>
      </c>
      <c r="ACO21" s="1">
        <v>0.12</v>
      </c>
      <c r="ACP21" s="21">
        <v>0.04</v>
      </c>
      <c r="ACQ21" s="1">
        <v>0.08</v>
      </c>
      <c r="ACR21" s="21">
        <v>0.4</v>
      </c>
      <c r="ACS21" s="21">
        <v>0.04</v>
      </c>
      <c r="ACT21" s="1"/>
      <c r="ACU21" s="25">
        <v>0.2</v>
      </c>
      <c r="ACV21" s="21">
        <v>0.4</v>
      </c>
      <c r="ACW21" s="1"/>
      <c r="ACX21" s="1"/>
      <c r="ACY21" s="1">
        <v>7.0000000000000007E-2</v>
      </c>
      <c r="ACZ21" s="1">
        <v>0.1</v>
      </c>
      <c r="ADA21" s="1">
        <v>0.1</v>
      </c>
      <c r="ADB21" s="1">
        <v>0.19</v>
      </c>
      <c r="ADC21" s="20">
        <v>0.27</v>
      </c>
      <c r="ADD21" s="1"/>
      <c r="ADE21" s="1"/>
      <c r="ADF21" s="1">
        <v>0.02</v>
      </c>
      <c r="ADG21" s="1">
        <v>0.09</v>
      </c>
      <c r="ADH21" s="1"/>
      <c r="ADI21" s="1">
        <v>0.06</v>
      </c>
      <c r="ADJ21" s="1"/>
      <c r="ADK21" s="1">
        <v>0.2</v>
      </c>
      <c r="ADL21" s="20">
        <v>0.6</v>
      </c>
      <c r="ADM21" s="1">
        <v>0.13</v>
      </c>
      <c r="ADN21" s="1">
        <v>0.13</v>
      </c>
      <c r="ADO21" s="21">
        <v>7.0000000000000007E-2</v>
      </c>
      <c r="ADP21" s="21">
        <v>7.0000000000000007E-2</v>
      </c>
      <c r="ADQ21" s="21">
        <v>0.2</v>
      </c>
      <c r="ADR21" s="25">
        <v>0.3</v>
      </c>
      <c r="ADS21" s="25">
        <v>0.2</v>
      </c>
      <c r="ADT21" s="20">
        <v>0.08</v>
      </c>
      <c r="ADU21" s="21">
        <v>0.04</v>
      </c>
      <c r="ADV21" s="21">
        <v>0.08</v>
      </c>
      <c r="ADW21" s="1"/>
      <c r="ADX21" s="25">
        <v>0.3</v>
      </c>
      <c r="ADY21" s="21">
        <v>0.01</v>
      </c>
      <c r="ADZ21" s="21">
        <v>0.02</v>
      </c>
      <c r="AEA21" s="21">
        <v>0.23</v>
      </c>
      <c r="AEB21" s="21">
        <v>0.2</v>
      </c>
      <c r="AEC21" s="1"/>
      <c r="AED21" s="1"/>
      <c r="AEE21" s="1">
        <v>0.03</v>
      </c>
      <c r="AEF21" s="20">
        <v>0.38</v>
      </c>
      <c r="AEG21" s="1"/>
      <c r="AEH21" s="1"/>
      <c r="AEI21" s="1">
        <v>0.4</v>
      </c>
      <c r="AEJ21" s="1">
        <v>0.06</v>
      </c>
      <c r="AEK21" s="1">
        <v>0.08</v>
      </c>
      <c r="AEL21" s="20">
        <v>0.02</v>
      </c>
      <c r="AEM21" s="21">
        <v>0.16</v>
      </c>
      <c r="AEN21" s="21">
        <v>0.17</v>
      </c>
      <c r="AEO21" s="21">
        <v>0.18</v>
      </c>
      <c r="AEP21" s="21">
        <v>0.23</v>
      </c>
      <c r="AEQ21" s="20">
        <v>0.61</v>
      </c>
      <c r="AER21" s="1">
        <v>0.09</v>
      </c>
      <c r="AES21" s="1">
        <v>0.08</v>
      </c>
      <c r="AET21" s="20">
        <v>0.2</v>
      </c>
      <c r="AEU21" s="20">
        <v>0.32</v>
      </c>
      <c r="AEV21" s="1"/>
      <c r="AEW21" s="1"/>
      <c r="AEX21" s="1">
        <v>0.15</v>
      </c>
      <c r="AEY21" s="1">
        <v>0.02</v>
      </c>
      <c r="AEZ21" s="1">
        <v>0.4</v>
      </c>
      <c r="AFA21" s="1">
        <v>0.3</v>
      </c>
      <c r="AFB21" s="1">
        <v>0.12</v>
      </c>
      <c r="AFC21" s="1">
        <v>0.1</v>
      </c>
      <c r="AFD21" s="20">
        <v>0.08</v>
      </c>
      <c r="AFE21" s="25">
        <v>0.1</v>
      </c>
      <c r="AFF21" s="20">
        <v>0.12</v>
      </c>
      <c r="AFG21" s="1">
        <v>0.15</v>
      </c>
      <c r="AFH21" s="1">
        <v>0.22</v>
      </c>
      <c r="AFI21" s="20">
        <v>0.34</v>
      </c>
      <c r="AFJ21" s="1"/>
      <c r="AFK21" s="1">
        <v>0.04</v>
      </c>
      <c r="AFL21" s="1">
        <v>0.12</v>
      </c>
      <c r="AFM21" s="21">
        <v>0.16</v>
      </c>
      <c r="AFN21" s="21">
        <v>0.04</v>
      </c>
      <c r="AFO21" s="1"/>
      <c r="AFP21" s="1">
        <v>0.09</v>
      </c>
      <c r="AFQ21" s="1">
        <v>0.1</v>
      </c>
      <c r="AFR21" s="1">
        <v>0.28000000000000003</v>
      </c>
      <c r="AFS21" s="1">
        <v>0.05</v>
      </c>
      <c r="AFT21" s="1">
        <v>0.18</v>
      </c>
      <c r="AFU21" s="1">
        <v>0.12</v>
      </c>
      <c r="AFV21" s="25">
        <v>0.2</v>
      </c>
      <c r="AFW21" s="20">
        <v>0.43</v>
      </c>
      <c r="AFX21" s="1">
        <v>0.11</v>
      </c>
      <c r="AFY21" s="1">
        <v>0.05</v>
      </c>
      <c r="AFZ21" s="32">
        <v>0.1</v>
      </c>
      <c r="AGA21" s="32">
        <v>0.5</v>
      </c>
      <c r="AGB21" s="1"/>
      <c r="AGC21" s="1"/>
      <c r="AGD21" s="1">
        <v>0.16</v>
      </c>
      <c r="AGE21" s="1">
        <v>0.1</v>
      </c>
      <c r="AGF21" s="20">
        <v>0.04</v>
      </c>
      <c r="AGG21" s="20">
        <v>0.06</v>
      </c>
      <c r="AGH21" s="21">
        <v>0.04</v>
      </c>
      <c r="AGI21" s="1"/>
      <c r="AGJ21" s="32">
        <v>0.32</v>
      </c>
      <c r="AGK21" s="1"/>
      <c r="AGL21" s="1"/>
      <c r="AGM21" s="20">
        <v>0.35</v>
      </c>
      <c r="AGN21" s="32">
        <v>0.5</v>
      </c>
      <c r="AGO21" s="21">
        <v>0.88</v>
      </c>
      <c r="AGP21" s="25">
        <v>0.1</v>
      </c>
      <c r="AGQ21" s="1">
        <v>0.08</v>
      </c>
      <c r="AGR21" s="32">
        <v>0.23</v>
      </c>
      <c r="AGS21" s="1">
        <v>0.13</v>
      </c>
      <c r="AGT21" s="20">
        <v>0</v>
      </c>
      <c r="AGU21" s="32">
        <v>0.33</v>
      </c>
      <c r="AGV21" s="22">
        <v>0.2</v>
      </c>
      <c r="AGW21" s="1">
        <v>0.16</v>
      </c>
      <c r="AGX21" s="22">
        <v>0.63</v>
      </c>
      <c r="AGY21" s="32">
        <v>0.4</v>
      </c>
      <c r="AGZ21" s="32">
        <v>0.33</v>
      </c>
      <c r="AHA21" s="1">
        <v>0.1</v>
      </c>
      <c r="AHB21" s="20">
        <v>0.36</v>
      </c>
      <c r="AHC21" s="32">
        <v>0.33</v>
      </c>
      <c r="AHD21" s="32">
        <v>0.2</v>
      </c>
      <c r="AHE21" s="1">
        <v>0.2</v>
      </c>
      <c r="AHF21" s="1">
        <v>0.13</v>
      </c>
      <c r="AHG21" s="20">
        <v>0.48</v>
      </c>
      <c r="AHH21" s="20">
        <v>0.02</v>
      </c>
      <c r="AHI21" s="32">
        <v>0.24</v>
      </c>
      <c r="AHJ21" s="32">
        <v>0.3</v>
      </c>
      <c r="AHK21" s="32">
        <v>0.1</v>
      </c>
      <c r="AHL21" s="1"/>
      <c r="AHM21" s="25">
        <v>0.1</v>
      </c>
      <c r="AHN21" s="25">
        <v>0.3</v>
      </c>
      <c r="AHO21" s="25">
        <v>0.3</v>
      </c>
      <c r="AHP21" s="25">
        <v>0.3</v>
      </c>
      <c r="AHQ21" s="25">
        <v>0.3</v>
      </c>
      <c r="AHR21" s="20">
        <v>0.41</v>
      </c>
      <c r="AHS21" s="20">
        <v>0.04</v>
      </c>
      <c r="AHT21" s="20">
        <v>0.17</v>
      </c>
      <c r="AHU21" s="22">
        <v>0.97</v>
      </c>
      <c r="AHV21" s="1"/>
      <c r="AHW21" s="1">
        <v>0.08</v>
      </c>
      <c r="AHX21" s="1">
        <v>0.06</v>
      </c>
      <c r="AHY21" s="1">
        <v>0.17</v>
      </c>
      <c r="AHZ21" s="1">
        <v>0.14000000000000001</v>
      </c>
      <c r="AIA21" s="32">
        <v>0.16</v>
      </c>
      <c r="AIB21" s="1">
        <v>0.12</v>
      </c>
      <c r="AIC21" s="1">
        <v>0.09</v>
      </c>
      <c r="AID21" s="22">
        <v>0.27</v>
      </c>
      <c r="AIE21" s="32">
        <v>0.13</v>
      </c>
      <c r="AIF21" s="21">
        <v>0.01</v>
      </c>
      <c r="AIG21" s="1"/>
      <c r="AIH21" s="1">
        <v>0.22</v>
      </c>
      <c r="AII21" s="1">
        <v>0.16</v>
      </c>
      <c r="AIJ21" s="20">
        <v>0.15</v>
      </c>
      <c r="AIK21" s="20">
        <v>0.02</v>
      </c>
      <c r="AIL21" s="32">
        <v>0.1</v>
      </c>
      <c r="AIM21" s="1">
        <v>0.12</v>
      </c>
      <c r="AIN21" s="1">
        <v>0.18</v>
      </c>
      <c r="AIO21" s="1">
        <v>0.16</v>
      </c>
      <c r="AIP21" s="20">
        <v>0.28000000000000003</v>
      </c>
      <c r="AIQ21" s="20">
        <v>0.3</v>
      </c>
      <c r="AIR21" s="32">
        <v>0.67</v>
      </c>
      <c r="AIS21" s="1"/>
      <c r="AIT21" s="20">
        <v>0.13</v>
      </c>
      <c r="AIU21" s="20">
        <v>0.26</v>
      </c>
      <c r="AIV21" s="20">
        <v>0.16</v>
      </c>
      <c r="AIW21" s="20">
        <v>0.02</v>
      </c>
      <c r="AIX21" s="32">
        <v>0.2</v>
      </c>
      <c r="AIY21" s="32">
        <v>0.5</v>
      </c>
      <c r="AIZ21" s="32">
        <v>0.47</v>
      </c>
      <c r="AJA21" s="1">
        <v>0.14000000000000001</v>
      </c>
      <c r="AJB21" s="1">
        <v>0.14000000000000001</v>
      </c>
      <c r="AJC21" s="1">
        <v>0.14000000000000001</v>
      </c>
      <c r="AJD21" s="1">
        <v>0.08</v>
      </c>
      <c r="AJE21" s="1">
        <v>0.4</v>
      </c>
      <c r="AJF21" s="1">
        <v>0.03</v>
      </c>
      <c r="AJG21" s="1">
        <v>0.02</v>
      </c>
      <c r="AJH21" s="22">
        <v>0.61</v>
      </c>
      <c r="AJI21" s="32">
        <v>0.18</v>
      </c>
      <c r="AJJ21" s="1">
        <v>0.1</v>
      </c>
      <c r="AJK21" s="21">
        <v>0.04</v>
      </c>
      <c r="AJL21" s="25">
        <v>0.7</v>
      </c>
      <c r="AJM21" s="1">
        <v>0.04</v>
      </c>
      <c r="AJN21" s="1">
        <v>0.05</v>
      </c>
      <c r="AJO21" s="20">
        <v>0.33</v>
      </c>
      <c r="AJP21" s="21">
        <v>0.01</v>
      </c>
      <c r="AJQ21" s="32">
        <v>1</v>
      </c>
      <c r="AJR21" s="22">
        <v>0.47</v>
      </c>
      <c r="AJS21" s="32">
        <v>0.33</v>
      </c>
      <c r="AJT21" s="20">
        <v>0.39</v>
      </c>
      <c r="AJU21" s="32">
        <v>0.22</v>
      </c>
      <c r="AJV21" s="32">
        <v>0.3</v>
      </c>
      <c r="AJW21" s="1">
        <v>0.28000000000000003</v>
      </c>
      <c r="AJX21" s="1">
        <v>0.2</v>
      </c>
      <c r="AJY21" s="1">
        <v>0.03</v>
      </c>
      <c r="AJZ21" s="1">
        <v>0.05</v>
      </c>
      <c r="AKA21" s="21">
        <v>0.02</v>
      </c>
      <c r="AKB21" s="20">
        <v>0.19</v>
      </c>
      <c r="AKC21" s="1"/>
      <c r="AKD21" s="25">
        <v>0.3</v>
      </c>
      <c r="AKE21" s="1">
        <v>0.03</v>
      </c>
      <c r="AKF21" s="1">
        <v>0.12</v>
      </c>
      <c r="AKG21" s="20">
        <v>0.15</v>
      </c>
      <c r="AKH21" s="20">
        <v>0.1</v>
      </c>
      <c r="AKI21" s="1">
        <v>0.2</v>
      </c>
      <c r="AKJ21" s="1">
        <v>0.38</v>
      </c>
      <c r="AKK21" s="1">
        <v>0.26</v>
      </c>
      <c r="AKL21" s="1"/>
      <c r="AKM21" s="1">
        <v>0.2</v>
      </c>
      <c r="AKN21" s="1">
        <v>0.1</v>
      </c>
      <c r="AKO21" s="20">
        <v>0.28999999999999998</v>
      </c>
      <c r="AKP21" s="22">
        <v>0.48</v>
      </c>
      <c r="AKQ21" s="24">
        <v>0.33</v>
      </c>
      <c r="AKR21" s="24">
        <v>0.1</v>
      </c>
      <c r="AKS21" s="24">
        <v>0.32</v>
      </c>
      <c r="AKT21" s="1">
        <v>0.15</v>
      </c>
      <c r="AKU21" s="1">
        <v>0.08</v>
      </c>
      <c r="AKV21" s="1">
        <v>0.16</v>
      </c>
      <c r="AKW21" s="20">
        <v>7.0000000000000007E-2</v>
      </c>
      <c r="AKX21" s="32">
        <v>0.41</v>
      </c>
      <c r="AKY21" s="32">
        <v>0.1</v>
      </c>
      <c r="AKZ21" s="32">
        <v>0.15</v>
      </c>
      <c r="ALA21" s="1">
        <v>0.2</v>
      </c>
      <c r="ALB21" s="1">
        <v>0.06</v>
      </c>
      <c r="ALC21" s="20">
        <v>0.04</v>
      </c>
      <c r="ALD21" s="32">
        <v>0.44</v>
      </c>
      <c r="ALE21" s="32">
        <v>0.15</v>
      </c>
      <c r="ALF21" s="32">
        <v>0.16</v>
      </c>
      <c r="ALG21" s="32">
        <v>0.15</v>
      </c>
      <c r="ALH21" s="26"/>
      <c r="ALI21" s="1">
        <v>0.2</v>
      </c>
      <c r="ALJ21" s="25">
        <v>0.2</v>
      </c>
      <c r="ALK21" s="20">
        <v>7.0000000000000007E-2</v>
      </c>
      <c r="ALL21" s="24">
        <v>0.13</v>
      </c>
      <c r="ALM21" s="21">
        <v>0.16</v>
      </c>
      <c r="ALN21" s="1">
        <v>0.03</v>
      </c>
      <c r="ALO21" s="20">
        <v>0.33</v>
      </c>
      <c r="ALP21" s="32">
        <v>0.27</v>
      </c>
      <c r="ALQ21" s="32">
        <v>0.21</v>
      </c>
      <c r="ALR21" s="24">
        <v>0.1</v>
      </c>
      <c r="ALS21" s="1">
        <v>0.13</v>
      </c>
      <c r="ALT21" s="21">
        <v>0.01</v>
      </c>
      <c r="ALU21" s="1">
        <v>0.12</v>
      </c>
      <c r="ALV21" s="1">
        <v>0.08</v>
      </c>
      <c r="ALW21" s="1">
        <v>0.1</v>
      </c>
      <c r="ALX21" s="1">
        <v>0.24</v>
      </c>
      <c r="ALY21" s="20">
        <v>0.3</v>
      </c>
      <c r="ALZ21" s="32">
        <v>0.28000000000000003</v>
      </c>
      <c r="AMA21" s="35">
        <v>0.06</v>
      </c>
      <c r="AMB21" s="1">
        <v>0.13</v>
      </c>
      <c r="AMC21" s="1">
        <v>0.24</v>
      </c>
      <c r="AMD21" s="1">
        <v>0.19</v>
      </c>
      <c r="AME21" s="32">
        <v>0.3</v>
      </c>
      <c r="AMF21" s="32">
        <v>0.1</v>
      </c>
      <c r="AMG21" s="32">
        <v>0.19</v>
      </c>
      <c r="AMH21" s="1"/>
      <c r="AMI21" s="1"/>
      <c r="AMJ21" s="1"/>
      <c r="AMK21" s="1">
        <v>0.1</v>
      </c>
      <c r="AML21" s="1">
        <v>0.05</v>
      </c>
      <c r="AMM21" s="1">
        <v>0.14000000000000001</v>
      </c>
      <c r="AMN21" s="1">
        <v>0.06</v>
      </c>
      <c r="AMO21" s="1">
        <v>0.06</v>
      </c>
      <c r="AMP21" s="20">
        <v>0.38</v>
      </c>
      <c r="AMQ21" s="32">
        <v>0.19</v>
      </c>
      <c r="AMR21" s="32">
        <v>0.26</v>
      </c>
      <c r="AMS21" s="24">
        <v>0.39</v>
      </c>
      <c r="AMT21" s="26"/>
      <c r="AMU21" s="1">
        <v>0.16</v>
      </c>
      <c r="AMV21" s="1">
        <v>0.13</v>
      </c>
      <c r="AMW21" s="20">
        <v>0.34</v>
      </c>
      <c r="AMX21" s="32">
        <v>0.21</v>
      </c>
      <c r="AMY21" s="32">
        <v>0.21</v>
      </c>
      <c r="AMZ21" s="32">
        <v>0.2</v>
      </c>
      <c r="ANA21" s="24">
        <v>0.11</v>
      </c>
      <c r="ANB21" s="1">
        <v>0.19</v>
      </c>
      <c r="ANC21" s="20">
        <v>7.0000000000000007E-2</v>
      </c>
      <c r="AND21" s="32">
        <v>0.23</v>
      </c>
      <c r="ANE21" s="1">
        <v>0.08</v>
      </c>
      <c r="ANF21" s="32">
        <v>0.12</v>
      </c>
      <c r="ANG21" s="32">
        <v>0.56999999999999995</v>
      </c>
      <c r="ANH21" s="32">
        <v>0.1</v>
      </c>
      <c r="ANI21" s="21">
        <v>0.04</v>
      </c>
      <c r="ANJ21" s="1"/>
      <c r="ANK21" s="32"/>
      <c r="ANL21" s="1">
        <v>0.1</v>
      </c>
      <c r="ANM21" s="20">
        <v>0.37</v>
      </c>
      <c r="ANN21" s="20">
        <v>0.05</v>
      </c>
      <c r="ANO21" s="22">
        <v>0.37</v>
      </c>
      <c r="ANP21" s="24">
        <v>0.2</v>
      </c>
      <c r="ANQ21" s="32"/>
      <c r="ANR21" s="32"/>
      <c r="ANS21" s="1">
        <v>0.02</v>
      </c>
      <c r="ANT21" s="1">
        <v>0.13</v>
      </c>
      <c r="ANU21" s="20">
        <v>0.08</v>
      </c>
      <c r="ANV21" s="20">
        <v>0.27</v>
      </c>
      <c r="ANW21" s="32">
        <v>0.3</v>
      </c>
      <c r="ANX21" s="32">
        <v>0.33</v>
      </c>
      <c r="ANY21" s="32">
        <v>0.31</v>
      </c>
      <c r="ANZ21" s="32">
        <v>0.1</v>
      </c>
      <c r="AOA21" s="22">
        <v>0.42</v>
      </c>
      <c r="AOB21" s="22">
        <v>0.42</v>
      </c>
      <c r="AOC21" s="32">
        <v>0.2</v>
      </c>
      <c r="AOD21" s="1">
        <v>0.1</v>
      </c>
      <c r="AOE21" s="1">
        <v>0.16</v>
      </c>
      <c r="AOF21" s="1">
        <v>0.1</v>
      </c>
      <c r="AOG21" s="20">
        <v>0.36</v>
      </c>
      <c r="AOH21" s="20">
        <v>0.23</v>
      </c>
      <c r="AOI21" s="20">
        <v>0.21</v>
      </c>
      <c r="AOJ21" s="32">
        <v>0.32</v>
      </c>
      <c r="AOK21" s="32">
        <v>0.16</v>
      </c>
      <c r="AOL21" s="22">
        <v>0.45</v>
      </c>
      <c r="AOM21" s="1">
        <v>0.13</v>
      </c>
      <c r="AON21" s="1">
        <v>0.13</v>
      </c>
      <c r="AOO21" s="1"/>
      <c r="AOP21" s="1">
        <v>0.1</v>
      </c>
      <c r="AOQ21" s="1">
        <v>0.16</v>
      </c>
      <c r="AOR21" s="1">
        <v>0.1</v>
      </c>
      <c r="AOS21" s="32">
        <v>0.7</v>
      </c>
      <c r="AOT21" s="32">
        <v>0.2</v>
      </c>
      <c r="AOU21" s="32">
        <v>0.42</v>
      </c>
      <c r="AOV21" s="32">
        <v>0.61</v>
      </c>
      <c r="AOW21" s="1">
        <v>0.13</v>
      </c>
      <c r="AOX21" s="1">
        <v>0.2</v>
      </c>
      <c r="AOY21" s="1">
        <v>0.1</v>
      </c>
      <c r="AOZ21" s="1">
        <v>0.03</v>
      </c>
      <c r="APA21" s="1">
        <v>0.26</v>
      </c>
      <c r="APB21" s="1">
        <v>0.02</v>
      </c>
      <c r="APC21" s="20">
        <v>0.51</v>
      </c>
      <c r="APD21" s="20">
        <v>0.02</v>
      </c>
      <c r="APE21" s="20">
        <v>0.9</v>
      </c>
      <c r="APF21" s="32">
        <v>0.6</v>
      </c>
      <c r="APG21" s="32">
        <v>0.11</v>
      </c>
      <c r="APH21" s="24">
        <v>0.2</v>
      </c>
      <c r="API21" s="1">
        <v>0.15</v>
      </c>
      <c r="APJ21" s="20">
        <v>0.06</v>
      </c>
      <c r="APK21" s="20">
        <v>0.11</v>
      </c>
      <c r="APL21" s="22">
        <v>0.56999999999999995</v>
      </c>
      <c r="APM21" s="32">
        <v>0.23</v>
      </c>
      <c r="APN21" s="24">
        <v>0.39</v>
      </c>
      <c r="APO21" s="1">
        <v>0.15</v>
      </c>
      <c r="APP21" s="1">
        <v>0.2</v>
      </c>
      <c r="APQ21" s="1">
        <v>0.21</v>
      </c>
      <c r="APR21" s="1"/>
      <c r="APS21" s="1">
        <v>0.23</v>
      </c>
      <c r="APT21" s="20">
        <v>0.1</v>
      </c>
      <c r="APU21" s="32">
        <v>0.37</v>
      </c>
      <c r="APV21" s="32">
        <v>0.28000000000000003</v>
      </c>
      <c r="APW21" s="32">
        <v>0.5</v>
      </c>
      <c r="APX21" s="22">
        <v>0.3</v>
      </c>
      <c r="APY21" s="32">
        <v>0.17</v>
      </c>
      <c r="APZ21" s="24">
        <v>0.13</v>
      </c>
      <c r="AQA21" s="22">
        <v>0.33</v>
      </c>
      <c r="AQB21" s="1">
        <v>0.21</v>
      </c>
      <c r="AQC21" s="1"/>
      <c r="AQD21" s="1">
        <v>0.2</v>
      </c>
      <c r="AQE21" s="20">
        <v>0.41</v>
      </c>
      <c r="AQF21" s="32">
        <v>0.5</v>
      </c>
      <c r="AQG21" s="32">
        <v>0.1</v>
      </c>
      <c r="AQH21" s="24">
        <v>0.1</v>
      </c>
      <c r="AQI21" s="21">
        <v>0.1</v>
      </c>
      <c r="AQJ21" s="1"/>
      <c r="AQK21" s="25">
        <v>0.3</v>
      </c>
      <c r="AQL21" s="32">
        <v>0.24</v>
      </c>
      <c r="AQM21" s="32">
        <v>0.56999999999999995</v>
      </c>
      <c r="AQN21" s="1">
        <v>0.15</v>
      </c>
      <c r="AQO21" s="1">
        <v>0.05</v>
      </c>
      <c r="AQP21" s="1">
        <v>0.05</v>
      </c>
      <c r="AQQ21" s="21">
        <v>0.01</v>
      </c>
      <c r="AQR21" s="1"/>
      <c r="AQS21" s="1">
        <v>0.26</v>
      </c>
      <c r="AQT21" s="1">
        <v>0.12</v>
      </c>
      <c r="AQU21" s="20">
        <v>0.02</v>
      </c>
      <c r="AQV21" s="32">
        <v>0.4</v>
      </c>
      <c r="AQW21" s="32">
        <v>0.5</v>
      </c>
      <c r="AQX21" s="1">
        <v>0.26</v>
      </c>
      <c r="AQY21" s="21">
        <v>0.44</v>
      </c>
      <c r="AQZ21" s="21">
        <v>0.18</v>
      </c>
      <c r="ARA21" s="1"/>
      <c r="ARB21" s="20">
        <v>0.17</v>
      </c>
      <c r="ARC21" s="20">
        <v>0.66</v>
      </c>
      <c r="ARD21" s="32">
        <v>0.77</v>
      </c>
      <c r="ARE21" s="32">
        <v>0.47</v>
      </c>
      <c r="ARF21" s="24">
        <v>0.19</v>
      </c>
      <c r="ARG21" s="1">
        <v>0.1</v>
      </c>
      <c r="ARH21" s="21">
        <v>0.08</v>
      </c>
      <c r="ARI21" s="21">
        <v>0.16</v>
      </c>
      <c r="ARJ21" s="1"/>
      <c r="ARK21" s="20">
        <v>0.2</v>
      </c>
      <c r="ARL21" s="32">
        <v>0.5</v>
      </c>
      <c r="ARM21" s="32">
        <v>0.16</v>
      </c>
      <c r="ARN21" s="1">
        <v>0.13</v>
      </c>
      <c r="ARO21" s="1">
        <v>0.13</v>
      </c>
      <c r="ARP21" s="32">
        <v>0.23</v>
      </c>
      <c r="ARQ21" s="24">
        <v>0.19</v>
      </c>
      <c r="ARR21" s="1">
        <v>0.23</v>
      </c>
      <c r="ARS21" s="1">
        <v>0.23</v>
      </c>
      <c r="ART21" s="1">
        <v>0.11</v>
      </c>
      <c r="ARU21" s="21">
        <v>0.01</v>
      </c>
      <c r="ARV21" s="20">
        <v>0.15</v>
      </c>
      <c r="ARW21" s="20">
        <v>0.16</v>
      </c>
      <c r="ARX21" s="20">
        <v>0.36</v>
      </c>
      <c r="ARY21" s="32">
        <v>0.27</v>
      </c>
      <c r="ARZ21" s="32">
        <v>0.24</v>
      </c>
      <c r="ASA21" s="1">
        <v>0.15</v>
      </c>
      <c r="ASB21" s="1">
        <v>0.1</v>
      </c>
      <c r="ASC21" s="1">
        <v>0.1</v>
      </c>
      <c r="ASD21" s="1">
        <v>0.2</v>
      </c>
      <c r="ASE21" s="1">
        <v>0.1</v>
      </c>
      <c r="ASF21" s="1">
        <v>0.28999999999999998</v>
      </c>
      <c r="ASG21" s="21">
        <v>0.26</v>
      </c>
      <c r="ASH21" s="1">
        <v>0.18</v>
      </c>
      <c r="ASI21" s="1">
        <v>0.13</v>
      </c>
      <c r="ASJ21" s="20">
        <v>0.47</v>
      </c>
      <c r="ASK21" s="20">
        <v>0.26</v>
      </c>
      <c r="ASL21" s="20">
        <v>0.9</v>
      </c>
      <c r="ASM21" s="22">
        <v>0.28999999999999998</v>
      </c>
      <c r="ASN21" s="22">
        <v>0.27</v>
      </c>
      <c r="ASO21" s="32">
        <v>0.28999999999999998</v>
      </c>
      <c r="ASP21" s="32">
        <v>0.4</v>
      </c>
      <c r="ASQ21" s="32">
        <v>0.4</v>
      </c>
      <c r="ASR21" s="1">
        <v>0.16</v>
      </c>
      <c r="ASS21" s="22">
        <v>0.36</v>
      </c>
      <c r="AST21" s="32">
        <v>0.4</v>
      </c>
      <c r="ASU21" s="32">
        <v>0.22</v>
      </c>
      <c r="ASV21" s="22">
        <v>0.56999999999999995</v>
      </c>
      <c r="ASW21" s="32">
        <v>0.14000000000000001</v>
      </c>
      <c r="ASX21" s="32">
        <v>0.45</v>
      </c>
      <c r="ASY21" s="1"/>
      <c r="ASZ21" s="1">
        <v>0.06</v>
      </c>
      <c r="ATA21" s="20">
        <v>0.19</v>
      </c>
      <c r="ATB21" s="32">
        <v>0.47</v>
      </c>
      <c r="ATC21" s="1">
        <v>0.1</v>
      </c>
      <c r="ATD21" s="1">
        <v>0.5</v>
      </c>
      <c r="ATE21" s="1">
        <v>0.2</v>
      </c>
      <c r="ATF21" s="1">
        <v>0.21</v>
      </c>
      <c r="ATG21" s="21">
        <v>0.24</v>
      </c>
      <c r="ATH21" s="20">
        <v>0.02</v>
      </c>
      <c r="ATI21" s="32">
        <v>0.1</v>
      </c>
      <c r="ATJ21" s="22">
        <v>0.26</v>
      </c>
      <c r="ATK21" s="25">
        <v>0.2</v>
      </c>
      <c r="ATL21" s="25">
        <v>0.2</v>
      </c>
      <c r="ATM21" s="32">
        <v>0.6</v>
      </c>
      <c r="ATN21" s="32">
        <v>0.37</v>
      </c>
      <c r="ATO21" s="32">
        <v>0.73</v>
      </c>
      <c r="ATP21" s="25">
        <v>0.1</v>
      </c>
      <c r="ATQ21" s="1">
        <v>0.11</v>
      </c>
      <c r="ATR21" s="1">
        <v>0.1</v>
      </c>
      <c r="ATS21" s="20">
        <v>0.2</v>
      </c>
      <c r="ATT21" s="20">
        <v>0.19</v>
      </c>
      <c r="ATU21" s="32">
        <v>0.21</v>
      </c>
      <c r="ATV21" s="24">
        <v>0.23</v>
      </c>
      <c r="ATW21" s="22">
        <v>0.13</v>
      </c>
      <c r="ATX21" s="22">
        <v>0.45</v>
      </c>
      <c r="ATY21" s="1">
        <v>0.1</v>
      </c>
      <c r="ATZ21" s="1">
        <v>0.04</v>
      </c>
      <c r="AUA21" s="20">
        <v>0.04</v>
      </c>
      <c r="AUB21" s="20">
        <v>0.88</v>
      </c>
      <c r="AUC21" s="20">
        <v>0.24</v>
      </c>
      <c r="AUD21" s="22">
        <v>0.13</v>
      </c>
      <c r="AUE21" s="32">
        <v>0.47</v>
      </c>
      <c r="AUF21" s="32">
        <v>0.78</v>
      </c>
      <c r="AUG21" s="20">
        <v>0.3</v>
      </c>
      <c r="AUH21" s="22">
        <v>0.39</v>
      </c>
      <c r="AUI21" s="22">
        <v>0.39</v>
      </c>
      <c r="AUJ21" s="32">
        <v>0.25</v>
      </c>
      <c r="AUK21" s="1">
        <v>0.2</v>
      </c>
      <c r="AUL21" s="21">
        <v>0.16</v>
      </c>
      <c r="AUM21" s="1">
        <v>0.08</v>
      </c>
      <c r="AUN21" s="20">
        <v>0.63</v>
      </c>
      <c r="AUO21" s="22">
        <v>0.52</v>
      </c>
      <c r="AUP21" s="1">
        <v>0.13</v>
      </c>
      <c r="AUQ21" s="1"/>
      <c r="AUR21" s="20">
        <v>0.36</v>
      </c>
      <c r="AUS21" s="20">
        <v>0.27</v>
      </c>
      <c r="AUT21" s="32">
        <v>0.13</v>
      </c>
      <c r="AUU21" s="32">
        <v>0.23</v>
      </c>
      <c r="AUV21" s="32">
        <v>0.2</v>
      </c>
      <c r="AUW21" s="25">
        <v>0.1</v>
      </c>
      <c r="AUX21" s="32">
        <v>0.7</v>
      </c>
      <c r="AUY21" s="32">
        <v>0.17</v>
      </c>
      <c r="AUZ21" s="22">
        <v>0.24</v>
      </c>
      <c r="AVA21" s="1">
        <v>0.4</v>
      </c>
      <c r="AVB21" s="1">
        <v>0.34</v>
      </c>
      <c r="AVC21" s="25">
        <v>0.2</v>
      </c>
      <c r="AVD21" s="20">
        <v>0.43</v>
      </c>
      <c r="AVE21" s="22">
        <v>0.24</v>
      </c>
      <c r="AVF21" s="32">
        <v>0.27</v>
      </c>
      <c r="AVG21" s="1">
        <v>0.24</v>
      </c>
      <c r="AVH21" s="21">
        <v>0.16</v>
      </c>
      <c r="AVI21" s="1">
        <v>0.1</v>
      </c>
      <c r="AVJ21" s="20">
        <v>0.32</v>
      </c>
      <c r="AVK21" s="32">
        <v>0.71</v>
      </c>
      <c r="AVL21" s="22">
        <v>0.43</v>
      </c>
      <c r="AVM21" s="1">
        <v>0.09</v>
      </c>
      <c r="AVN21" s="20">
        <v>0.02</v>
      </c>
      <c r="AVO21" s="32">
        <v>0.19</v>
      </c>
      <c r="AVP21" s="32">
        <v>0.21</v>
      </c>
      <c r="AVQ21" s="1">
        <v>0.27</v>
      </c>
      <c r="AVR21" s="1">
        <v>0.21</v>
      </c>
      <c r="AVS21" s="1">
        <v>0.11</v>
      </c>
      <c r="AVT21" s="1">
        <v>0.37</v>
      </c>
      <c r="AVU21" s="32">
        <v>0.3</v>
      </c>
      <c r="AVV21" s="32">
        <v>0.24</v>
      </c>
      <c r="AVW21" s="22">
        <v>0.43</v>
      </c>
      <c r="AVX21" s="22">
        <v>0.34</v>
      </c>
      <c r="AVY21" s="22">
        <v>0.34</v>
      </c>
      <c r="AVZ21" s="32">
        <v>0.43</v>
      </c>
      <c r="AWA21" s="1">
        <v>0.18</v>
      </c>
      <c r="AWB21" s="22">
        <v>0.24</v>
      </c>
      <c r="AWC21" s="22">
        <v>0.33</v>
      </c>
      <c r="AWD21" s="22">
        <v>0.33</v>
      </c>
      <c r="AWE21" s="22">
        <v>0.15</v>
      </c>
      <c r="AWF21" s="1">
        <v>0.16</v>
      </c>
      <c r="AWG21" s="1">
        <v>0.37</v>
      </c>
      <c r="AWH21" s="20">
        <v>0.1</v>
      </c>
      <c r="AWI21" s="32">
        <v>0.42</v>
      </c>
      <c r="AWJ21" s="32">
        <v>0.37</v>
      </c>
      <c r="AWK21" s="22">
        <v>0.18</v>
      </c>
      <c r="AWL21" s="32">
        <v>0.43</v>
      </c>
      <c r="AWM21" s="24">
        <v>0.19</v>
      </c>
      <c r="AWN21" s="32">
        <v>0.4</v>
      </c>
      <c r="AWO21" s="32">
        <v>0.4</v>
      </c>
      <c r="AWP21" s="22">
        <v>0.55000000000000004</v>
      </c>
      <c r="AWQ21" s="32">
        <v>0.3</v>
      </c>
      <c r="AWR21" s="32">
        <v>0.37</v>
      </c>
      <c r="AWS21" s="1">
        <v>0.13</v>
      </c>
      <c r="AWT21" s="1">
        <v>0.23</v>
      </c>
      <c r="AWU21" s="20">
        <v>0.17</v>
      </c>
      <c r="AWV21" s="20">
        <v>0.2</v>
      </c>
      <c r="AWW21" s="24">
        <v>0.39</v>
      </c>
      <c r="AWX21" s="1">
        <v>0.1</v>
      </c>
      <c r="AWY21" s="1"/>
      <c r="AWZ21" s="1">
        <v>0.16</v>
      </c>
      <c r="AXA21" s="1">
        <v>0.22</v>
      </c>
      <c r="AXB21" s="20">
        <v>0.02</v>
      </c>
      <c r="AXC21" s="22">
        <v>0.17</v>
      </c>
      <c r="AXD21" s="32">
        <v>0.26</v>
      </c>
      <c r="AXE21" s="1">
        <v>0.1</v>
      </c>
      <c r="AXF21" s="32"/>
      <c r="AXG21" s="1">
        <v>0.13</v>
      </c>
      <c r="AXH21" s="32">
        <v>0.67</v>
      </c>
      <c r="AXI21" s="32">
        <v>0.39</v>
      </c>
      <c r="AXJ21" s="32">
        <v>0.34</v>
      </c>
      <c r="AXK21" s="1">
        <v>0.24</v>
      </c>
      <c r="AXL21" s="1">
        <v>0.02</v>
      </c>
      <c r="AXM21" s="32">
        <v>0.17</v>
      </c>
      <c r="AXN21" s="32">
        <v>0.22</v>
      </c>
      <c r="AXO21" s="22">
        <v>0.63</v>
      </c>
      <c r="AXP21" s="22">
        <v>0.53</v>
      </c>
      <c r="AXQ21" s="22">
        <v>0.63</v>
      </c>
      <c r="AXR21" s="22">
        <v>0.53</v>
      </c>
      <c r="AXS21" s="1">
        <v>0.33</v>
      </c>
      <c r="AXT21" s="1">
        <v>0.15</v>
      </c>
      <c r="AXU21" s="1"/>
      <c r="AXV21" s="20">
        <v>0.21</v>
      </c>
      <c r="AXW21" s="20">
        <v>0.4</v>
      </c>
      <c r="AXX21" s="22">
        <v>0.37</v>
      </c>
      <c r="AXY21" s="32">
        <v>0.3</v>
      </c>
      <c r="AXZ21" s="22">
        <v>0.34</v>
      </c>
      <c r="AYA21" s="1">
        <v>0.4</v>
      </c>
      <c r="AYB21" s="1">
        <v>0.3</v>
      </c>
      <c r="AYC21" s="1">
        <v>0.37</v>
      </c>
      <c r="AYD21" s="1">
        <v>0.13</v>
      </c>
      <c r="AYE21" s="32">
        <v>0.1</v>
      </c>
      <c r="AYF21" s="32">
        <v>0.23</v>
      </c>
      <c r="AYG21" s="24">
        <v>0.17</v>
      </c>
      <c r="AYH21" s="22">
        <v>0.65</v>
      </c>
      <c r="AYI21" s="32">
        <v>0.7</v>
      </c>
      <c r="AYJ21" s="22">
        <v>0.31</v>
      </c>
      <c r="AYK21" s="32">
        <v>0.43</v>
      </c>
      <c r="AYL21" s="32">
        <v>0.5</v>
      </c>
      <c r="AYM21" s="32">
        <v>0.26</v>
      </c>
      <c r="AYN21" s="32">
        <v>0.7</v>
      </c>
      <c r="AYO21" s="22">
        <v>0.37</v>
      </c>
      <c r="AYP21" s="32">
        <v>0.1</v>
      </c>
      <c r="AYQ21" s="1">
        <v>0.13</v>
      </c>
      <c r="AYR21" s="1">
        <v>0.17</v>
      </c>
      <c r="AYS21" s="1"/>
      <c r="AYT21" s="32">
        <v>0.31</v>
      </c>
      <c r="AYU21" s="22">
        <v>0.37</v>
      </c>
      <c r="AYV21" s="22">
        <v>0.37</v>
      </c>
      <c r="AYW21" s="32">
        <v>0.44</v>
      </c>
      <c r="AYX21" s="22">
        <v>0.23</v>
      </c>
      <c r="AYY21" s="22">
        <v>0.23</v>
      </c>
      <c r="AYZ21" s="1">
        <v>0.15</v>
      </c>
      <c r="AZA21" s="1">
        <v>0.13</v>
      </c>
      <c r="AZB21" s="1">
        <v>0.05</v>
      </c>
      <c r="AZC21" s="1">
        <v>0.26</v>
      </c>
      <c r="AZD21" s="20">
        <v>0.13</v>
      </c>
      <c r="AZE21" s="32">
        <v>0.1</v>
      </c>
      <c r="AZF21" s="22">
        <v>0.23</v>
      </c>
      <c r="AZG21" s="22">
        <v>0.23</v>
      </c>
      <c r="AZH21" s="32">
        <v>0.55000000000000004</v>
      </c>
      <c r="AZI21" s="21">
        <v>0.04</v>
      </c>
      <c r="AZJ21" s="1">
        <v>0.24</v>
      </c>
      <c r="AZK21" s="32">
        <v>0.56999999999999995</v>
      </c>
      <c r="AZL21" s="24">
        <v>0.3</v>
      </c>
      <c r="AZM21" s="22">
        <v>0.36</v>
      </c>
      <c r="AZN21" s="22">
        <v>0.36</v>
      </c>
      <c r="AZO21" s="1">
        <v>0.03</v>
      </c>
      <c r="AZP21" s="20">
        <v>0.34</v>
      </c>
      <c r="AZQ21" s="1">
        <v>0.3</v>
      </c>
      <c r="AZR21" s="1">
        <v>0.16</v>
      </c>
      <c r="AZS21" s="32">
        <v>0.43</v>
      </c>
      <c r="AZT21" s="32">
        <v>0.27</v>
      </c>
      <c r="AZU21" s="22">
        <v>0.27</v>
      </c>
      <c r="AZV21" s="1">
        <v>0.4</v>
      </c>
      <c r="AZW21" s="1">
        <v>0.08</v>
      </c>
      <c r="AZX21" s="1">
        <v>0.1</v>
      </c>
      <c r="AZY21" s="1">
        <v>0.16</v>
      </c>
      <c r="AZZ21" s="20">
        <v>0.02</v>
      </c>
      <c r="BAA21" s="32">
        <v>0.27</v>
      </c>
      <c r="BAB21" s="32">
        <v>0.23</v>
      </c>
      <c r="BAC21" s="22">
        <v>0.23</v>
      </c>
      <c r="BAD21" s="1">
        <v>0.17</v>
      </c>
      <c r="BAE21" s="1">
        <v>0.15</v>
      </c>
      <c r="BAF21" s="32">
        <v>0.2</v>
      </c>
      <c r="BAG21" s="22">
        <v>0.33</v>
      </c>
      <c r="BAH21" s="32">
        <v>0.34</v>
      </c>
      <c r="BAI21" s="32">
        <v>0.13</v>
      </c>
      <c r="BAJ21" s="22">
        <v>0.53</v>
      </c>
      <c r="BAK21" s="22">
        <v>0.53</v>
      </c>
      <c r="BAL21" s="32">
        <v>0.3</v>
      </c>
      <c r="BAM21" s="1">
        <v>0.1</v>
      </c>
      <c r="BAN21" s="21">
        <v>0.04</v>
      </c>
      <c r="BAO21" s="32">
        <v>0.4</v>
      </c>
      <c r="BAP21" s="32">
        <v>0.1</v>
      </c>
      <c r="BAQ21" s="32">
        <v>0.23</v>
      </c>
      <c r="BAR21" s="32">
        <v>0.4</v>
      </c>
      <c r="BAS21" s="24">
        <v>0.37</v>
      </c>
      <c r="BAT21" s="24">
        <v>0.17</v>
      </c>
      <c r="BAU21" s="32">
        <v>0.3</v>
      </c>
      <c r="BAV21" s="1">
        <v>0.33</v>
      </c>
      <c r="BAW21" s="32">
        <v>0.4</v>
      </c>
      <c r="BAX21" s="1">
        <v>0.11</v>
      </c>
      <c r="BAY21" s="21">
        <v>0.08</v>
      </c>
      <c r="BAZ21" s="32">
        <v>0.23</v>
      </c>
      <c r="BBA21" s="24">
        <v>0.56999999999999995</v>
      </c>
      <c r="BBB21" s="22">
        <v>0.61</v>
      </c>
      <c r="BBC21" s="1">
        <v>0.14000000000000001</v>
      </c>
      <c r="BBD21" s="32">
        <v>0.3</v>
      </c>
      <c r="BBE21" s="32">
        <v>0.33</v>
      </c>
      <c r="BBF21" s="32">
        <v>0.13</v>
      </c>
      <c r="BBG21" s="32">
        <v>0.23</v>
      </c>
      <c r="BBH21" s="22">
        <v>0.53</v>
      </c>
      <c r="BBI21" s="32">
        <v>0.63</v>
      </c>
      <c r="BBJ21" s="32">
        <v>0.19</v>
      </c>
      <c r="BBK21" s="22">
        <v>0.22</v>
      </c>
      <c r="BBL21" s="22">
        <v>0.25</v>
      </c>
      <c r="BBM21" s="22">
        <v>0.25</v>
      </c>
      <c r="BBN21" s="32">
        <v>0.27</v>
      </c>
      <c r="BBO21" s="32">
        <v>0.43</v>
      </c>
      <c r="BBP21" s="32">
        <v>0.33</v>
      </c>
      <c r="BBQ21" s="32">
        <v>0.3</v>
      </c>
      <c r="BBR21" s="22">
        <v>0.67</v>
      </c>
      <c r="BBS21" s="32">
        <v>0.23</v>
      </c>
      <c r="BBT21" s="22">
        <v>0.52</v>
      </c>
      <c r="BBU21" s="32">
        <v>0.33</v>
      </c>
      <c r="BBV21" s="32">
        <v>0.37</v>
      </c>
      <c r="BBW21" s="32">
        <v>0.77</v>
      </c>
      <c r="BBX21" s="24">
        <v>0.47</v>
      </c>
      <c r="BBY21" s="32">
        <v>0.27</v>
      </c>
      <c r="BBZ21" s="1">
        <v>0.18</v>
      </c>
      <c r="BCA21" s="21">
        <v>0.04</v>
      </c>
      <c r="BCB21" s="24">
        <v>0.33</v>
      </c>
      <c r="BCC21" s="22">
        <v>0.13</v>
      </c>
      <c r="BCD21" s="22">
        <v>0.13</v>
      </c>
      <c r="BCE21" s="22">
        <v>0.23</v>
      </c>
      <c r="BCF21" s="32">
        <v>0.94</v>
      </c>
      <c r="BCG21" s="22">
        <v>0.72</v>
      </c>
      <c r="BCH21" s="21">
        <v>0.05</v>
      </c>
      <c r="BCI21" s="20">
        <v>0.19</v>
      </c>
      <c r="BCJ21" s="32">
        <v>0.3</v>
      </c>
      <c r="BCK21" s="20">
        <v>0.04</v>
      </c>
      <c r="BCL21" s="22">
        <v>0.68</v>
      </c>
      <c r="BCM21" s="32">
        <v>0.3</v>
      </c>
      <c r="BCN21" s="32">
        <v>0.13</v>
      </c>
      <c r="BCO21" s="32">
        <v>0.3</v>
      </c>
      <c r="BCP21" s="21">
        <v>0.01</v>
      </c>
      <c r="BCQ21" s="20">
        <v>0.4</v>
      </c>
      <c r="BCR21" s="22">
        <v>0.47</v>
      </c>
      <c r="BCS21" s="32">
        <v>0.33</v>
      </c>
      <c r="BCT21" s="22">
        <v>0.4</v>
      </c>
      <c r="BCU21" s="32">
        <v>0.78</v>
      </c>
      <c r="BCV21" s="32">
        <v>0.13</v>
      </c>
      <c r="BCW21" s="24">
        <v>0.27</v>
      </c>
      <c r="BCX21" s="1">
        <v>0.1</v>
      </c>
      <c r="BCY21" s="32">
        <v>0.27</v>
      </c>
      <c r="BCZ21" s="32">
        <v>0.37</v>
      </c>
      <c r="BDA21" s="22">
        <v>0.24</v>
      </c>
      <c r="BDB21" s="22">
        <v>0.24</v>
      </c>
      <c r="BDC21" s="20">
        <v>0.08</v>
      </c>
      <c r="BDD21" s="21">
        <v>0.32</v>
      </c>
      <c r="BDE21" s="20">
        <v>0.15</v>
      </c>
      <c r="BDF21" s="20">
        <v>0.42</v>
      </c>
      <c r="BDG21" s="21">
        <v>0.03</v>
      </c>
      <c r="BDH21" s="25">
        <v>0.1</v>
      </c>
      <c r="BDI21" s="25">
        <v>0.3</v>
      </c>
      <c r="BDJ21" s="20">
        <v>0.56999999999999995</v>
      </c>
      <c r="BDK21" s="25">
        <v>0.2</v>
      </c>
      <c r="BDL21" s="25">
        <v>0.2</v>
      </c>
      <c r="BDM21" s="32">
        <v>0.55000000000000004</v>
      </c>
      <c r="BDN21" s="25">
        <v>0.1</v>
      </c>
      <c r="BDO21" s="32">
        <v>0.3</v>
      </c>
      <c r="BDP21" s="22">
        <v>0.47</v>
      </c>
      <c r="BDQ21" s="22">
        <v>0.47</v>
      </c>
      <c r="BDR21" s="32">
        <v>0.4</v>
      </c>
      <c r="BDS21" s="32">
        <v>0.3</v>
      </c>
      <c r="BDT21" s="22">
        <v>0.67</v>
      </c>
      <c r="BDU21" s="22">
        <v>0.16</v>
      </c>
      <c r="BDV21" s="22">
        <v>0.16</v>
      </c>
      <c r="BDW21" s="1">
        <v>0.24</v>
      </c>
      <c r="BDX21" s="20">
        <v>0.64</v>
      </c>
      <c r="BDY21" s="32">
        <v>0.4</v>
      </c>
      <c r="BDZ21" s="32">
        <v>0.48</v>
      </c>
      <c r="BEA21" s="22">
        <v>0.53</v>
      </c>
      <c r="BEB21" s="22">
        <v>0.53</v>
      </c>
      <c r="BEC21" s="32">
        <v>0.3</v>
      </c>
      <c r="BED21" s="22">
        <v>0.4</v>
      </c>
      <c r="BEE21" s="32">
        <v>0.47</v>
      </c>
      <c r="BEF21" s="32">
        <v>0.03</v>
      </c>
      <c r="BEG21" s="22">
        <v>7.0000000000000007E-2</v>
      </c>
    </row>
    <row r="22" spans="1:1489" x14ac:dyDescent="0.25">
      <c r="A22" s="3" t="s">
        <v>29</v>
      </c>
      <c r="B22" s="20">
        <v>18</v>
      </c>
      <c r="C22" s="20">
        <v>18</v>
      </c>
      <c r="D22" s="20">
        <v>18</v>
      </c>
      <c r="E22" s="1"/>
      <c r="F22" s="1"/>
      <c r="G22" s="21">
        <v>18</v>
      </c>
      <c r="H22" s="21">
        <v>18</v>
      </c>
      <c r="I22" s="20">
        <v>16</v>
      </c>
      <c r="J22" s="22"/>
      <c r="K22" s="20">
        <v>17</v>
      </c>
      <c r="L22" s="20">
        <v>17</v>
      </c>
      <c r="M22" s="22"/>
      <c r="N22" s="22"/>
      <c r="O22" s="20">
        <v>16</v>
      </c>
      <c r="P22" s="22"/>
      <c r="Q22" s="25">
        <v>17</v>
      </c>
      <c r="R22" s="22"/>
      <c r="S22" s="25">
        <v>19</v>
      </c>
      <c r="T22" s="25">
        <v>17</v>
      </c>
      <c r="U22" s="25">
        <v>18</v>
      </c>
      <c r="V22" s="22"/>
      <c r="W22" s="22"/>
      <c r="X22" s="22"/>
      <c r="Y22" s="25">
        <v>20</v>
      </c>
      <c r="Z22" s="20">
        <v>21</v>
      </c>
      <c r="AA22" s="22"/>
      <c r="AB22" s="1">
        <v>19</v>
      </c>
      <c r="AC22" s="25">
        <v>18</v>
      </c>
      <c r="AD22" s="25">
        <v>19</v>
      </c>
      <c r="AE22" s="20">
        <v>16</v>
      </c>
      <c r="AF22" s="25">
        <v>17</v>
      </c>
      <c r="AG22" s="22"/>
      <c r="AH22" s="20">
        <v>17</v>
      </c>
      <c r="AI22" s="1">
        <v>17</v>
      </c>
      <c r="AJ22" s="21">
        <v>17</v>
      </c>
      <c r="AK22" s="25">
        <v>17</v>
      </c>
      <c r="AL22" s="25">
        <v>19</v>
      </c>
      <c r="AM22" s="25">
        <v>16</v>
      </c>
      <c r="AN22" s="25">
        <v>17</v>
      </c>
      <c r="AO22" s="25">
        <v>17</v>
      </c>
      <c r="AP22" s="20">
        <v>16</v>
      </c>
      <c r="AQ22" s="22"/>
      <c r="AR22" s="22"/>
      <c r="AS22" s="25">
        <v>16</v>
      </c>
      <c r="AT22" s="20">
        <v>17</v>
      </c>
      <c r="AU22" s="22"/>
      <c r="AV22" s="22"/>
      <c r="AW22" s="20">
        <v>17</v>
      </c>
      <c r="AX22" s="20">
        <v>15</v>
      </c>
      <c r="AY22" s="1"/>
      <c r="AZ22" s="1"/>
      <c r="BA22" s="1"/>
      <c r="BB22" s="1"/>
      <c r="BC22" s="1"/>
      <c r="BD22" s="1"/>
      <c r="BE22" s="25">
        <v>19</v>
      </c>
      <c r="BF22" s="25">
        <v>19</v>
      </c>
      <c r="BG22" s="25">
        <v>18</v>
      </c>
      <c r="BH22" s="20">
        <v>21</v>
      </c>
      <c r="BI22" s="1"/>
      <c r="BJ22" s="25">
        <v>20</v>
      </c>
      <c r="BK22" s="25">
        <v>18</v>
      </c>
      <c r="BL22" s="25">
        <v>19</v>
      </c>
      <c r="BM22" s="25">
        <v>17</v>
      </c>
      <c r="BN22" s="1"/>
      <c r="BO22" s="1"/>
      <c r="BP22" s="1"/>
      <c r="BQ22" s="22"/>
      <c r="BR22" s="22"/>
      <c r="BS22" s="25">
        <v>19</v>
      </c>
      <c r="BT22" s="25">
        <v>14</v>
      </c>
      <c r="BU22" s="25">
        <v>16</v>
      </c>
      <c r="BV22" s="1">
        <v>17</v>
      </c>
      <c r="BW22" s="1"/>
      <c r="BX22" s="1"/>
      <c r="BY22" s="1"/>
      <c r="BZ22" s="25">
        <v>21</v>
      </c>
      <c r="CA22" s="25">
        <v>18</v>
      </c>
      <c r="CB22" s="25">
        <v>18</v>
      </c>
      <c r="CC22" s="25">
        <v>18</v>
      </c>
      <c r="CD22" s="25">
        <v>15</v>
      </c>
      <c r="CE22" s="1"/>
      <c r="CF22" s="1"/>
      <c r="CG22" s="1"/>
      <c r="CH22" s="1"/>
      <c r="CI22" s="1"/>
      <c r="CJ22" s="1"/>
      <c r="CK22" s="1"/>
      <c r="CL22" s="1"/>
      <c r="CM22" s="1"/>
      <c r="CN22" s="1"/>
      <c r="CO22" s="1"/>
      <c r="CP22" s="25">
        <v>17</v>
      </c>
      <c r="CQ22" s="25">
        <v>16</v>
      </c>
      <c r="CR22" s="1"/>
      <c r="CS22" s="1"/>
      <c r="CT22" s="1"/>
      <c r="CU22" s="1"/>
      <c r="CV22" s="1"/>
      <c r="CW22" s="1"/>
      <c r="CX22" s="1"/>
      <c r="CY22" s="1"/>
      <c r="CZ22" s="22"/>
      <c r="DA22" s="1">
        <v>14</v>
      </c>
      <c r="DB22" s="1"/>
      <c r="DC22" s="1"/>
      <c r="DD22" s="22"/>
      <c r="DE22" s="25">
        <v>14</v>
      </c>
      <c r="DF22" s="25">
        <v>18</v>
      </c>
      <c r="DG22" s="25">
        <v>16</v>
      </c>
      <c r="DH22" s="20">
        <v>16</v>
      </c>
      <c r="DI22" s="1"/>
      <c r="DJ22" s="22"/>
      <c r="DK22" s="22"/>
      <c r="DL22" s="25">
        <v>18</v>
      </c>
      <c r="DM22" s="25">
        <v>15</v>
      </c>
      <c r="DN22" s="1"/>
      <c r="DO22" s="1"/>
      <c r="DP22" s="1"/>
      <c r="DQ22" s="1"/>
      <c r="DR22" s="1"/>
      <c r="DS22" s="1"/>
      <c r="DT22" s="1"/>
      <c r="DU22" s="1"/>
      <c r="DV22" s="22"/>
      <c r="DW22" s="22"/>
      <c r="DX22" s="22"/>
      <c r="DY22" s="1"/>
      <c r="DZ22" s="1"/>
      <c r="EA22" s="1"/>
      <c r="EB22" s="1"/>
      <c r="EC22" s="22"/>
      <c r="ED22" s="22"/>
      <c r="EE22" s="25">
        <v>17</v>
      </c>
      <c r="EF22" s="25">
        <v>15</v>
      </c>
      <c r="EG22" s="1"/>
      <c r="EH22" s="1"/>
      <c r="EI22" s="1"/>
      <c r="EJ22" s="25">
        <v>18</v>
      </c>
      <c r="EK22" s="1">
        <v>18</v>
      </c>
      <c r="EL22" s="25">
        <v>21</v>
      </c>
      <c r="EM22" s="25">
        <v>19</v>
      </c>
      <c r="EN22" s="1">
        <v>22</v>
      </c>
      <c r="EO22" s="1"/>
      <c r="EP22" s="1"/>
      <c r="EQ22" s="1"/>
      <c r="ER22" s="1"/>
      <c r="ES22" s="25">
        <v>16</v>
      </c>
      <c r="ET22" s="1"/>
      <c r="EU22" s="1"/>
      <c r="EV22" s="1"/>
      <c r="EW22" s="1"/>
      <c r="EX22" s="1"/>
      <c r="EY22" s="1"/>
      <c r="EZ22" s="22"/>
      <c r="FA22" s="25">
        <v>16</v>
      </c>
      <c r="FB22" s="20">
        <v>20</v>
      </c>
      <c r="FC22" s="20">
        <v>16</v>
      </c>
      <c r="FD22" s="1"/>
      <c r="FE22" s="1"/>
      <c r="FF22" s="1"/>
      <c r="FG22" s="1"/>
      <c r="FH22" s="1"/>
      <c r="FI22" s="1">
        <v>18</v>
      </c>
      <c r="FJ22" s="22"/>
      <c r="FK22" s="20">
        <v>16</v>
      </c>
      <c r="FL22" s="1"/>
      <c r="FM22" s="22"/>
      <c r="FN22" s="25">
        <v>15</v>
      </c>
      <c r="FO22" s="1">
        <v>14</v>
      </c>
      <c r="FP22" s="20">
        <v>20</v>
      </c>
      <c r="FQ22" s="20">
        <v>16</v>
      </c>
      <c r="FR22" s="1">
        <v>17</v>
      </c>
      <c r="FS22" s="20">
        <v>17</v>
      </c>
      <c r="FT22" s="20">
        <v>18</v>
      </c>
      <c r="FU22" s="1">
        <v>17</v>
      </c>
      <c r="FV22" s="1">
        <v>13</v>
      </c>
      <c r="FW22" s="1">
        <v>15</v>
      </c>
      <c r="FX22" s="20">
        <v>16</v>
      </c>
      <c r="FY22" s="20">
        <v>17</v>
      </c>
      <c r="FZ22" s="20">
        <v>17</v>
      </c>
      <c r="GA22" s="1">
        <v>19</v>
      </c>
      <c r="GB22" s="1"/>
      <c r="GC22" s="1"/>
      <c r="GD22" s="1"/>
      <c r="GE22" s="1"/>
      <c r="GF22" s="1"/>
      <c r="GG22" s="1">
        <v>17</v>
      </c>
      <c r="GH22" s="1"/>
      <c r="GI22" s="1"/>
      <c r="GJ22" s="1"/>
      <c r="GK22" s="1"/>
      <c r="GL22" s="1"/>
      <c r="GM22" s="1"/>
      <c r="GN22" s="1"/>
      <c r="GO22" s="1"/>
      <c r="GP22" s="1"/>
      <c r="GQ22" s="1"/>
      <c r="GR22" s="1"/>
      <c r="GS22" s="25">
        <v>17</v>
      </c>
      <c r="GT22" s="25">
        <v>17</v>
      </c>
      <c r="GU22" s="1"/>
      <c r="GV22" s="1"/>
      <c r="GW22" s="1">
        <v>17</v>
      </c>
      <c r="GX22" s="25">
        <v>17</v>
      </c>
      <c r="GY22" s="25">
        <v>17</v>
      </c>
      <c r="GZ22" s="25">
        <v>18</v>
      </c>
      <c r="HA22" s="25">
        <v>15</v>
      </c>
      <c r="HB22" s="20">
        <v>19</v>
      </c>
      <c r="HC22" s="25">
        <v>19</v>
      </c>
      <c r="HD22" s="25">
        <v>17</v>
      </c>
      <c r="HE22" s="20">
        <v>17</v>
      </c>
      <c r="HF22" s="20">
        <v>17</v>
      </c>
      <c r="HG22" s="25">
        <v>17</v>
      </c>
      <c r="HH22" s="25">
        <v>16</v>
      </c>
      <c r="HI22" s="1"/>
      <c r="HJ22" s="1"/>
      <c r="HK22" s="1"/>
      <c r="HL22" s="1"/>
      <c r="HM22" s="22"/>
      <c r="HN22" s="1">
        <v>17</v>
      </c>
      <c r="HO22" s="1">
        <v>16</v>
      </c>
      <c r="HP22" s="25">
        <v>17</v>
      </c>
      <c r="HQ22" s="25">
        <v>18</v>
      </c>
      <c r="HR22" s="25">
        <v>17</v>
      </c>
      <c r="HS22" s="1">
        <v>16</v>
      </c>
      <c r="HT22" s="1"/>
      <c r="HU22" s="1"/>
      <c r="HV22" s="1"/>
      <c r="HW22" s="1"/>
      <c r="HX22" s="1"/>
      <c r="HY22" s="1"/>
      <c r="HZ22" s="1">
        <v>17</v>
      </c>
      <c r="IA22" s="20">
        <v>16</v>
      </c>
      <c r="IB22" s="20">
        <v>17</v>
      </c>
      <c r="IC22" s="1"/>
      <c r="ID22" s="1"/>
      <c r="IE22" s="1"/>
      <c r="IF22" s="1"/>
      <c r="IG22" s="1"/>
      <c r="IH22" s="1"/>
      <c r="II22" s="1"/>
      <c r="IJ22" s="25">
        <v>17</v>
      </c>
      <c r="IK22" s="25">
        <v>17</v>
      </c>
      <c r="IL22" s="25">
        <v>17</v>
      </c>
      <c r="IM22" s="1"/>
      <c r="IN22" s="1"/>
      <c r="IO22" s="1"/>
      <c r="IP22" s="1"/>
      <c r="IQ22" s="1"/>
      <c r="IR22" s="1"/>
      <c r="IS22" s="1"/>
      <c r="IT22" s="1"/>
      <c r="IU22" s="1"/>
      <c r="IV22" s="1"/>
      <c r="IW22" s="1"/>
      <c r="IX22" s="1"/>
      <c r="IY22" s="22"/>
      <c r="IZ22" s="25">
        <v>20</v>
      </c>
      <c r="JA22" s="25">
        <v>15</v>
      </c>
      <c r="JB22" s="1"/>
      <c r="JC22" s="1"/>
      <c r="JD22" s="1">
        <v>16</v>
      </c>
      <c r="JE22" s="25">
        <v>17</v>
      </c>
      <c r="JF22" s="25">
        <v>13</v>
      </c>
      <c r="JG22" s="1"/>
      <c r="JH22" s="1"/>
      <c r="JI22" s="1"/>
      <c r="JJ22" s="22"/>
      <c r="JK22" s="25">
        <v>18</v>
      </c>
      <c r="JL22" s="25">
        <v>17</v>
      </c>
      <c r="JM22" s="1"/>
      <c r="JN22" s="22"/>
      <c r="JO22" s="22"/>
      <c r="JP22" s="22"/>
      <c r="JQ22" s="25">
        <v>15</v>
      </c>
      <c r="JR22" s="25">
        <v>16</v>
      </c>
      <c r="JS22" s="25">
        <v>15</v>
      </c>
      <c r="JT22" s="25">
        <v>17</v>
      </c>
      <c r="JU22" s="25">
        <v>17</v>
      </c>
      <c r="JV22" s="20">
        <v>17</v>
      </c>
      <c r="JW22" s="1"/>
      <c r="JX22" s="1"/>
      <c r="JY22" s="1"/>
      <c r="JZ22" s="22"/>
      <c r="KA22" s="25">
        <v>16</v>
      </c>
      <c r="KB22" s="25">
        <v>14</v>
      </c>
      <c r="KC22" s="25">
        <v>15</v>
      </c>
      <c r="KD22" s="25">
        <v>15</v>
      </c>
      <c r="KE22" s="1"/>
      <c r="KF22" s="1"/>
      <c r="KG22" s="1"/>
      <c r="KH22" s="1"/>
      <c r="KI22" s="1"/>
      <c r="KJ22" s="22"/>
      <c r="KK22" s="25">
        <v>18</v>
      </c>
      <c r="KL22" s="25">
        <v>17</v>
      </c>
      <c r="KM22" s="25">
        <v>15</v>
      </c>
      <c r="KN22" s="25">
        <v>17</v>
      </c>
      <c r="KO22" s="25">
        <v>16</v>
      </c>
      <c r="KP22" s="25">
        <v>15</v>
      </c>
      <c r="KQ22" s="25">
        <v>16</v>
      </c>
      <c r="KR22" s="20">
        <v>16</v>
      </c>
      <c r="KS22" s="1"/>
      <c r="KT22" s="1"/>
      <c r="KU22" s="1"/>
      <c r="KV22" s="22"/>
      <c r="KW22" s="1">
        <v>15</v>
      </c>
      <c r="KX22" s="25">
        <v>17</v>
      </c>
      <c r="KY22" s="25">
        <v>15</v>
      </c>
      <c r="KZ22" s="25">
        <v>16</v>
      </c>
      <c r="LA22" s="25">
        <v>16</v>
      </c>
      <c r="LB22" s="25">
        <v>16</v>
      </c>
      <c r="LC22" s="25">
        <v>17</v>
      </c>
      <c r="LD22" s="1">
        <v>14</v>
      </c>
      <c r="LE22" s="20">
        <v>18</v>
      </c>
      <c r="LF22" s="20">
        <v>17</v>
      </c>
      <c r="LG22" s="1"/>
      <c r="LH22" s="1">
        <v>16</v>
      </c>
      <c r="LI22" s="25">
        <v>16</v>
      </c>
      <c r="LJ22" s="1">
        <v>16</v>
      </c>
      <c r="LK22" s="25">
        <v>16</v>
      </c>
      <c r="LL22" s="1">
        <v>14</v>
      </c>
      <c r="LM22" s="1"/>
      <c r="LN22" s="1"/>
      <c r="LO22" s="1"/>
      <c r="LP22" s="1"/>
      <c r="LQ22" s="1"/>
      <c r="LR22" s="1"/>
      <c r="LS22" s="1">
        <v>17</v>
      </c>
      <c r="LT22" s="1">
        <v>15</v>
      </c>
      <c r="LU22" s="20">
        <v>16</v>
      </c>
      <c r="LV22" s="20">
        <v>17</v>
      </c>
      <c r="LW22" s="1"/>
      <c r="LX22" s="1"/>
      <c r="LY22" s="1"/>
      <c r="LZ22" s="1"/>
      <c r="MA22" s="1"/>
      <c r="MB22" s="22"/>
      <c r="MC22" s="25">
        <v>19</v>
      </c>
      <c r="MD22" s="25">
        <v>18</v>
      </c>
      <c r="ME22" s="22"/>
      <c r="MF22" s="22"/>
      <c r="MG22" s="25">
        <v>15</v>
      </c>
      <c r="MH22" s="25">
        <v>17</v>
      </c>
      <c r="MI22" s="1"/>
      <c r="MJ22" s="1"/>
      <c r="MK22" s="22"/>
      <c r="ML22" s="22"/>
      <c r="MM22" s="22"/>
      <c r="MN22" s="22"/>
      <c r="MO22" s="22"/>
      <c r="MP22" s="22"/>
      <c r="MQ22" s="25">
        <v>13</v>
      </c>
      <c r="MR22" s="25">
        <v>21</v>
      </c>
      <c r="MS22" s="25">
        <v>14</v>
      </c>
      <c r="MT22" s="25">
        <v>21</v>
      </c>
      <c r="MU22" s="20">
        <v>16</v>
      </c>
      <c r="MV22" s="1"/>
      <c r="MW22" s="1"/>
      <c r="MX22" s="1"/>
      <c r="MY22" s="1"/>
      <c r="MZ22" s="1"/>
      <c r="NA22" s="22"/>
      <c r="NB22" s="22"/>
      <c r="NC22" s="22"/>
      <c r="ND22" s="22"/>
      <c r="NE22" s="1">
        <v>16</v>
      </c>
      <c r="NF22" s="1"/>
      <c r="NG22" s="1"/>
      <c r="NH22" s="22"/>
      <c r="NI22" s="25">
        <v>19</v>
      </c>
      <c r="NJ22" s="1"/>
      <c r="NK22" s="1"/>
      <c r="NL22" s="1"/>
      <c r="NM22" s="22"/>
      <c r="NN22" s="22"/>
      <c r="NO22" s="25">
        <v>16</v>
      </c>
      <c r="NP22" s="25">
        <v>17</v>
      </c>
      <c r="NQ22" s="25">
        <v>17</v>
      </c>
      <c r="NR22" s="20">
        <v>14</v>
      </c>
      <c r="NS22" s="20">
        <v>16</v>
      </c>
      <c r="NT22" s="1"/>
      <c r="NU22" s="1"/>
      <c r="NV22" s="1"/>
      <c r="NW22" s="22"/>
      <c r="NX22" s="22"/>
      <c r="NY22" s="22"/>
      <c r="NZ22" s="22"/>
      <c r="OA22" s="22"/>
      <c r="OB22" s="22"/>
      <c r="OC22" s="22"/>
      <c r="OD22" s="22"/>
      <c r="OE22" s="22"/>
      <c r="OF22" s="21">
        <v>17</v>
      </c>
      <c r="OG22" s="1"/>
      <c r="OH22" s="1"/>
      <c r="OI22" s="1"/>
      <c r="OJ22" s="1"/>
      <c r="OK22" s="1"/>
      <c r="OL22" s="1"/>
      <c r="OM22" s="1"/>
      <c r="ON22" s="1"/>
      <c r="OO22" s="1"/>
      <c r="OP22" s="1"/>
      <c r="OQ22" s="1"/>
      <c r="OR22" s="1"/>
      <c r="OS22" s="1"/>
      <c r="OT22" s="22"/>
      <c r="OU22" s="22"/>
      <c r="OV22" s="22"/>
      <c r="OW22" s="22"/>
      <c r="OX22" s="25">
        <v>18</v>
      </c>
      <c r="OY22" s="25">
        <v>13</v>
      </c>
      <c r="OZ22" s="20">
        <v>21</v>
      </c>
      <c r="PA22" s="21">
        <v>14</v>
      </c>
      <c r="PB22" s="1"/>
      <c r="PC22" s="1"/>
      <c r="PD22" s="1"/>
      <c r="PE22" s="1"/>
      <c r="PF22" s="1"/>
      <c r="PG22" s="1"/>
      <c r="PH22" s="1"/>
      <c r="PI22" s="1"/>
      <c r="PJ22" s="1"/>
      <c r="PK22" s="1"/>
      <c r="PL22" s="1"/>
      <c r="PM22" s="22"/>
      <c r="PN22" s="22"/>
      <c r="PO22" s="22"/>
      <c r="PP22" s="22"/>
      <c r="PQ22" s="25">
        <v>15</v>
      </c>
      <c r="PR22" s="1">
        <v>19</v>
      </c>
      <c r="PS22" s="25">
        <v>15</v>
      </c>
      <c r="PT22" s="1">
        <v>14</v>
      </c>
      <c r="PU22" s="20">
        <v>18</v>
      </c>
      <c r="PV22" s="20">
        <v>20</v>
      </c>
      <c r="PW22" s="20">
        <v>16</v>
      </c>
      <c r="PX22" s="1"/>
      <c r="PY22" s="1"/>
      <c r="PZ22" s="1"/>
      <c r="QA22" s="1"/>
      <c r="QB22" s="1"/>
      <c r="QC22" s="1"/>
      <c r="QD22" s="22"/>
      <c r="QE22" s="25">
        <v>16</v>
      </c>
      <c r="QF22" s="25">
        <v>18</v>
      </c>
      <c r="QG22" s="25">
        <v>15</v>
      </c>
      <c r="QH22" s="25">
        <v>13</v>
      </c>
      <c r="QI22" s="1">
        <v>17</v>
      </c>
      <c r="QJ22" s="1"/>
      <c r="QK22" s="1"/>
      <c r="QL22" s="1"/>
      <c r="QM22" s="1"/>
      <c r="QN22" s="1"/>
      <c r="QO22" s="1"/>
      <c r="QP22" s="1"/>
      <c r="QQ22" s="22"/>
      <c r="QR22" s="25">
        <v>15</v>
      </c>
      <c r="QS22" s="25">
        <v>14</v>
      </c>
      <c r="QT22" s="25">
        <v>17</v>
      </c>
      <c r="QU22" s="20">
        <v>20</v>
      </c>
      <c r="QV22" s="1"/>
      <c r="QW22" s="1"/>
      <c r="QX22" s="1"/>
      <c r="QY22" s="1"/>
      <c r="QZ22" s="1"/>
      <c r="RA22" s="1"/>
      <c r="RB22" s="1"/>
      <c r="RC22" s="22"/>
      <c r="RD22" s="25">
        <v>15</v>
      </c>
      <c r="RE22" s="25">
        <v>17</v>
      </c>
      <c r="RF22" s="25">
        <v>17</v>
      </c>
      <c r="RG22" s="1"/>
      <c r="RH22" s="1"/>
      <c r="RI22" s="1"/>
      <c r="RJ22" s="1"/>
      <c r="RK22" s="1"/>
      <c r="RL22" s="1"/>
      <c r="RM22" s="1"/>
      <c r="RN22" s="1"/>
      <c r="RO22" s="1"/>
      <c r="RP22" s="1"/>
      <c r="RQ22" s="1"/>
      <c r="RR22" s="1"/>
      <c r="RS22" s="25">
        <v>16</v>
      </c>
      <c r="RT22" s="25">
        <v>15</v>
      </c>
      <c r="RU22" s="25">
        <v>14</v>
      </c>
      <c r="RV22" s="20">
        <v>18</v>
      </c>
      <c r="RW22" s="1"/>
      <c r="RX22" s="1"/>
      <c r="RY22" s="1"/>
      <c r="RZ22" s="1"/>
      <c r="SA22" s="1"/>
      <c r="SB22" s="1"/>
      <c r="SC22" s="1"/>
      <c r="SD22" s="1"/>
      <c r="SE22" s="1"/>
      <c r="SF22" s="1"/>
      <c r="SG22" s="1"/>
      <c r="SH22" s="1"/>
      <c r="SI22" s="25">
        <v>16</v>
      </c>
      <c r="SJ22" s="25">
        <v>18</v>
      </c>
      <c r="SK22" s="25">
        <v>16</v>
      </c>
      <c r="SL22" s="25">
        <v>16</v>
      </c>
      <c r="SM22" s="25">
        <v>17</v>
      </c>
      <c r="SN22" s="1">
        <v>16</v>
      </c>
      <c r="SO22" s="1"/>
      <c r="SP22" s="1"/>
      <c r="SQ22" s="1"/>
      <c r="SR22" s="22"/>
      <c r="SS22" s="25">
        <v>15</v>
      </c>
      <c r="ST22" s="25">
        <v>15</v>
      </c>
      <c r="SU22" s="25">
        <v>15</v>
      </c>
      <c r="SV22" s="20">
        <v>15</v>
      </c>
      <c r="SW22" s="1"/>
      <c r="SX22" s="1"/>
      <c r="SY22" s="1"/>
      <c r="SZ22" s="1"/>
      <c r="TA22" s="1"/>
      <c r="TB22" s="25">
        <v>16</v>
      </c>
      <c r="TC22" s="25">
        <v>18</v>
      </c>
      <c r="TD22" s="25">
        <v>17</v>
      </c>
      <c r="TE22" s="25">
        <v>14</v>
      </c>
      <c r="TF22" s="1"/>
      <c r="TG22" s="1"/>
      <c r="TH22" s="1"/>
      <c r="TI22" s="1"/>
      <c r="TJ22" s="1"/>
      <c r="TK22" s="1"/>
      <c r="TL22" s="1"/>
      <c r="TM22" s="1"/>
      <c r="TN22" s="1"/>
      <c r="TO22" s="1"/>
      <c r="TP22" s="1"/>
      <c r="TQ22" s="22"/>
      <c r="TR22" s="22"/>
      <c r="TS22" s="25">
        <v>16</v>
      </c>
      <c r="TT22" s="20">
        <v>16</v>
      </c>
      <c r="TU22" s="1"/>
      <c r="TV22" s="1"/>
      <c r="TW22" s="1"/>
      <c r="TX22" s="1"/>
      <c r="TY22" s="1"/>
      <c r="TZ22" s="1"/>
      <c r="UA22" s="1"/>
      <c r="UB22" s="22"/>
      <c r="UC22" s="25">
        <v>18</v>
      </c>
      <c r="UD22" s="25">
        <v>19</v>
      </c>
      <c r="UE22" s="25">
        <v>17</v>
      </c>
      <c r="UF22" s="25">
        <v>15</v>
      </c>
      <c r="UG22" s="25">
        <v>15</v>
      </c>
      <c r="UH22" s="1">
        <v>16</v>
      </c>
      <c r="UI22" s="1">
        <v>14</v>
      </c>
      <c r="UJ22" s="1">
        <v>17</v>
      </c>
      <c r="UK22" s="20">
        <v>15</v>
      </c>
      <c r="UL22" s="1"/>
      <c r="UM22" s="1"/>
      <c r="UN22" s="1"/>
      <c r="UO22" s="22"/>
      <c r="UP22" s="25">
        <v>19</v>
      </c>
      <c r="UQ22" s="1">
        <v>17</v>
      </c>
      <c r="UR22" s="1">
        <v>17</v>
      </c>
      <c r="US22" s="25">
        <v>18</v>
      </c>
      <c r="UT22" s="25">
        <v>17</v>
      </c>
      <c r="UU22" s="1"/>
      <c r="UV22" s="1"/>
      <c r="UW22" s="1"/>
      <c r="UX22" s="1"/>
      <c r="UY22" s="1"/>
      <c r="UZ22" s="22"/>
      <c r="VA22" s="25">
        <v>14</v>
      </c>
      <c r="VB22" s="25">
        <v>16</v>
      </c>
      <c r="VC22" s="25">
        <v>15</v>
      </c>
      <c r="VD22" s="25">
        <v>18</v>
      </c>
      <c r="VE22" s="25">
        <v>19</v>
      </c>
      <c r="VF22" s="1"/>
      <c r="VG22" s="1"/>
      <c r="VH22" s="1"/>
      <c r="VI22" s="1"/>
      <c r="VJ22" s="22"/>
      <c r="VK22" s="22"/>
      <c r="VL22" s="22"/>
      <c r="VM22" s="22"/>
      <c r="VN22" s="22"/>
      <c r="VO22" s="22"/>
      <c r="VP22" s="22"/>
      <c r="VQ22" s="25">
        <v>17</v>
      </c>
      <c r="VR22" s="1"/>
      <c r="VS22" s="1"/>
      <c r="VT22" s="1"/>
      <c r="VU22" s="1"/>
      <c r="VV22" s="22"/>
      <c r="VW22" s="22"/>
      <c r="VX22" s="22"/>
      <c r="VY22" s="22"/>
      <c r="VZ22" s="22"/>
      <c r="WA22" s="22"/>
      <c r="WB22" s="22"/>
      <c r="WC22" s="25">
        <v>17</v>
      </c>
      <c r="WD22" s="25">
        <v>15</v>
      </c>
      <c r="WE22" s="25">
        <v>16</v>
      </c>
      <c r="WF22" s="20">
        <v>16</v>
      </c>
      <c r="WG22" s="1"/>
      <c r="WH22" s="1"/>
      <c r="WI22" s="22"/>
      <c r="WJ22" s="25">
        <v>19</v>
      </c>
      <c r="WK22" s="25">
        <v>17</v>
      </c>
      <c r="WL22" s="25">
        <v>14</v>
      </c>
      <c r="WM22" s="1">
        <v>15</v>
      </c>
      <c r="WN22" s="1">
        <v>19</v>
      </c>
      <c r="WO22" s="20">
        <v>16</v>
      </c>
      <c r="WP22" s="20">
        <v>17</v>
      </c>
      <c r="WQ22" s="1"/>
      <c r="WR22" s="1"/>
      <c r="WS22" s="1"/>
      <c r="WT22" s="25">
        <v>17</v>
      </c>
      <c r="WU22" s="25">
        <v>20</v>
      </c>
      <c r="WV22" s="25">
        <v>17</v>
      </c>
      <c r="WW22" s="20">
        <v>15</v>
      </c>
      <c r="WX22" s="22"/>
      <c r="WY22" s="25">
        <v>18</v>
      </c>
      <c r="WZ22" s="21">
        <v>17</v>
      </c>
      <c r="XA22" s="25">
        <v>20</v>
      </c>
      <c r="XB22" s="25">
        <v>19</v>
      </c>
      <c r="XC22" s="1"/>
      <c r="XD22" s="1"/>
      <c r="XE22" s="1"/>
      <c r="XF22" s="1"/>
      <c r="XG22" s="1"/>
      <c r="XH22" s="1"/>
      <c r="XI22" s="1"/>
      <c r="XJ22" s="1"/>
      <c r="XK22" s="1"/>
      <c r="XL22" s="1"/>
      <c r="XM22" s="22"/>
      <c r="XN22" s="22"/>
      <c r="XO22" s="25">
        <v>19</v>
      </c>
      <c r="XP22" s="25">
        <v>19</v>
      </c>
      <c r="XQ22" s="20">
        <v>15</v>
      </c>
      <c r="XR22" s="21">
        <v>16</v>
      </c>
      <c r="XS22" s="21">
        <v>13</v>
      </c>
      <c r="XT22" s="1"/>
      <c r="XU22" s="1"/>
      <c r="XV22" s="22"/>
      <c r="XW22" s="20">
        <v>17</v>
      </c>
      <c r="XX22" s="20">
        <v>14</v>
      </c>
      <c r="XY22" s="20">
        <v>18</v>
      </c>
      <c r="XZ22" s="1">
        <v>17</v>
      </c>
      <c r="YA22" s="21">
        <v>14</v>
      </c>
      <c r="YB22" s="1"/>
      <c r="YC22" s="25">
        <v>18</v>
      </c>
      <c r="YD22" s="25">
        <v>19</v>
      </c>
      <c r="YE22" s="25">
        <v>19</v>
      </c>
      <c r="YF22" s="20">
        <v>16</v>
      </c>
      <c r="YG22" s="20">
        <v>17</v>
      </c>
      <c r="YH22" s="1"/>
      <c r="YI22" s="1"/>
      <c r="YJ22" s="1"/>
      <c r="YK22" s="1"/>
      <c r="YL22" s="22"/>
      <c r="YM22" s="22"/>
      <c r="YN22" s="22"/>
      <c r="YO22" s="25">
        <v>18</v>
      </c>
      <c r="YP22" s="1">
        <v>14</v>
      </c>
      <c r="YQ22" s="1"/>
      <c r="YR22" s="1"/>
      <c r="YS22" s="1"/>
      <c r="YT22" s="25">
        <v>17</v>
      </c>
      <c r="YU22" s="1">
        <v>17</v>
      </c>
      <c r="YV22" s="1"/>
      <c r="YW22" s="1"/>
      <c r="YX22" s="1"/>
      <c r="YY22" s="1"/>
      <c r="YZ22" s="1"/>
      <c r="ZA22" s="1"/>
      <c r="ZB22" s="1"/>
      <c r="ZC22" s="22"/>
      <c r="ZD22" s="1">
        <v>14</v>
      </c>
      <c r="ZE22" s="21">
        <v>16</v>
      </c>
      <c r="ZF22" s="1"/>
      <c r="ZG22" s="1"/>
      <c r="ZH22" s="1"/>
      <c r="ZI22" s="1"/>
      <c r="ZJ22" s="1"/>
      <c r="ZK22" s="1"/>
      <c r="ZL22" s="1"/>
      <c r="ZM22" s="22"/>
      <c r="ZN22" s="22"/>
      <c r="ZO22" s="25">
        <v>19</v>
      </c>
      <c r="ZP22" s="25">
        <v>18</v>
      </c>
      <c r="ZQ22" s="1"/>
      <c r="ZR22" s="1"/>
      <c r="ZS22" s="1"/>
      <c r="ZT22" s="22"/>
      <c r="ZU22" s="25">
        <v>18</v>
      </c>
      <c r="ZV22" s="25">
        <v>18</v>
      </c>
      <c r="ZW22" s="25">
        <v>14</v>
      </c>
      <c r="ZX22" s="20">
        <v>18</v>
      </c>
      <c r="ZY22" s="20">
        <v>19</v>
      </c>
      <c r="ZZ22" s="1"/>
      <c r="AAA22" s="1"/>
      <c r="AAB22" s="22"/>
      <c r="AAC22" s="25">
        <v>16</v>
      </c>
      <c r="AAD22" s="1">
        <v>13</v>
      </c>
      <c r="AAE22" s="1">
        <v>18</v>
      </c>
      <c r="AAF22" s="22"/>
      <c r="AAG22" s="1">
        <v>17</v>
      </c>
      <c r="AAH22" s="25">
        <v>17</v>
      </c>
      <c r="AAI22" s="20">
        <v>18</v>
      </c>
      <c r="AAJ22" s="21">
        <v>17</v>
      </c>
      <c r="AAK22" s="22"/>
      <c r="AAL22" s="22"/>
      <c r="AAM22" s="22"/>
      <c r="AAN22" s="22"/>
      <c r="AAO22" s="25">
        <v>15</v>
      </c>
      <c r="AAP22" s="25">
        <v>20</v>
      </c>
      <c r="AAQ22" s="22"/>
      <c r="AAR22" s="22"/>
      <c r="AAS22" s="1">
        <v>14</v>
      </c>
      <c r="AAT22" s="25">
        <v>16</v>
      </c>
      <c r="AAU22" s="25">
        <v>15</v>
      </c>
      <c r="AAV22" s="25">
        <v>17</v>
      </c>
      <c r="AAW22" s="25">
        <v>16</v>
      </c>
      <c r="AAX22" s="1">
        <v>13</v>
      </c>
      <c r="AAY22" s="20">
        <v>20</v>
      </c>
      <c r="AAZ22" s="21">
        <v>15</v>
      </c>
      <c r="ABA22" s="22"/>
      <c r="ABB22" s="22"/>
      <c r="ABC22" s="25">
        <v>17</v>
      </c>
      <c r="ABD22" s="25">
        <v>15</v>
      </c>
      <c r="ABE22" s="25">
        <v>15</v>
      </c>
      <c r="ABF22" s="25">
        <v>16</v>
      </c>
      <c r="ABG22" s="1">
        <v>15</v>
      </c>
      <c r="ABH22" s="1">
        <v>12</v>
      </c>
      <c r="ABI22" s="21">
        <v>17</v>
      </c>
      <c r="ABJ22" s="1"/>
      <c r="ABK22" s="22"/>
      <c r="ABL22" s="22"/>
      <c r="ABM22" s="25">
        <v>18</v>
      </c>
      <c r="ABN22" s="1">
        <v>14</v>
      </c>
      <c r="ABO22" s="20">
        <v>16</v>
      </c>
      <c r="ABP22" s="20">
        <v>19</v>
      </c>
      <c r="ABQ22" s="1"/>
      <c r="ABR22" s="22"/>
      <c r="ABS22" s="22"/>
      <c r="ABT22" s="22"/>
      <c r="ABU22" s="25">
        <v>16</v>
      </c>
      <c r="ABV22" s="25">
        <v>15</v>
      </c>
      <c r="ABW22" s="25">
        <v>17</v>
      </c>
      <c r="ABX22" s="1">
        <v>12</v>
      </c>
      <c r="ABY22" s="21">
        <v>15</v>
      </c>
      <c r="ABZ22" s="25">
        <v>16</v>
      </c>
      <c r="ACA22" s="25">
        <v>17</v>
      </c>
      <c r="ACB22" s="1">
        <v>12</v>
      </c>
      <c r="ACC22" s="1">
        <v>12</v>
      </c>
      <c r="ACD22" s="20">
        <v>17</v>
      </c>
      <c r="ACE22" s="20">
        <v>19</v>
      </c>
      <c r="ACF22" s="25">
        <v>17</v>
      </c>
      <c r="ACG22" s="25">
        <v>17</v>
      </c>
      <c r="ACH22" s="20">
        <v>15</v>
      </c>
      <c r="ACI22" s="1"/>
      <c r="ACJ22" s="1">
        <v>14</v>
      </c>
      <c r="ACK22" s="1">
        <v>14</v>
      </c>
      <c r="ACL22" s="21">
        <v>15</v>
      </c>
      <c r="ACM22" s="21">
        <v>15</v>
      </c>
      <c r="ACN22" s="21">
        <v>17</v>
      </c>
      <c r="ACO22" s="1">
        <v>16</v>
      </c>
      <c r="ACP22" s="21">
        <v>18</v>
      </c>
      <c r="ACQ22" s="1">
        <v>14</v>
      </c>
      <c r="ACR22" s="21">
        <v>17</v>
      </c>
      <c r="ACS22" s="21">
        <v>14</v>
      </c>
      <c r="ACT22" s="1"/>
      <c r="ACU22" s="25">
        <v>17</v>
      </c>
      <c r="ACV22" s="21">
        <v>15</v>
      </c>
      <c r="ACW22" s="1"/>
      <c r="ACX22" s="1"/>
      <c r="ACY22" s="1">
        <v>16</v>
      </c>
      <c r="ACZ22" s="1">
        <v>16</v>
      </c>
      <c r="ADA22" s="1">
        <v>16</v>
      </c>
      <c r="ADB22" s="1">
        <v>11</v>
      </c>
      <c r="ADC22" s="20">
        <v>15</v>
      </c>
      <c r="ADD22" s="1"/>
      <c r="ADE22" s="1"/>
      <c r="ADF22" s="1">
        <v>15</v>
      </c>
      <c r="ADG22" s="1">
        <v>15</v>
      </c>
      <c r="ADH22" s="1"/>
      <c r="ADI22" s="1">
        <v>18</v>
      </c>
      <c r="ADJ22" s="1"/>
      <c r="ADK22" s="1">
        <v>18</v>
      </c>
      <c r="ADL22" s="20">
        <v>17</v>
      </c>
      <c r="ADM22" s="1">
        <v>16</v>
      </c>
      <c r="ADN22" s="1">
        <v>16</v>
      </c>
      <c r="ADO22" s="21">
        <v>14</v>
      </c>
      <c r="ADP22" s="21">
        <v>14</v>
      </c>
      <c r="ADQ22" s="21">
        <v>17</v>
      </c>
      <c r="ADR22" s="25">
        <v>19</v>
      </c>
      <c r="ADS22" s="25">
        <v>15</v>
      </c>
      <c r="ADT22" s="20">
        <v>15</v>
      </c>
      <c r="ADU22" s="21">
        <v>13</v>
      </c>
      <c r="ADV22" s="21">
        <v>15</v>
      </c>
      <c r="ADW22" s="1"/>
      <c r="ADX22" s="25">
        <v>18</v>
      </c>
      <c r="ADY22" s="21">
        <v>16</v>
      </c>
      <c r="ADZ22" s="21">
        <v>16</v>
      </c>
      <c r="AEA22" s="21">
        <v>17</v>
      </c>
      <c r="AEB22" s="21">
        <v>18</v>
      </c>
      <c r="AEC22" s="1"/>
      <c r="AED22" s="1"/>
      <c r="AEE22" s="1">
        <v>14</v>
      </c>
      <c r="AEF22" s="20">
        <v>21</v>
      </c>
      <c r="AEG22" s="1"/>
      <c r="AEH22" s="1"/>
      <c r="AEI22" s="1">
        <v>16</v>
      </c>
      <c r="AEJ22" s="1">
        <v>16</v>
      </c>
      <c r="AEK22" s="1">
        <v>16</v>
      </c>
      <c r="AEL22" s="20">
        <v>13</v>
      </c>
      <c r="AEM22" s="21">
        <v>15</v>
      </c>
      <c r="AEN22" s="21">
        <v>16</v>
      </c>
      <c r="AEO22" s="21">
        <v>16</v>
      </c>
      <c r="AEP22" s="21">
        <v>17</v>
      </c>
      <c r="AEQ22" s="20">
        <v>14</v>
      </c>
      <c r="AER22" s="1">
        <v>14</v>
      </c>
      <c r="AES22" s="1">
        <v>13</v>
      </c>
      <c r="AET22" s="20">
        <v>17</v>
      </c>
      <c r="AEU22" s="20">
        <v>18</v>
      </c>
      <c r="AEV22" s="1"/>
      <c r="AEW22" s="1"/>
      <c r="AEX22" s="1">
        <v>16</v>
      </c>
      <c r="AEY22" s="1">
        <v>12</v>
      </c>
      <c r="AEZ22" s="1">
        <v>17</v>
      </c>
      <c r="AFA22" s="1">
        <v>17</v>
      </c>
      <c r="AFB22" s="1">
        <v>14</v>
      </c>
      <c r="AFC22" s="1">
        <v>14</v>
      </c>
      <c r="AFD22" s="20">
        <v>13</v>
      </c>
      <c r="AFE22" s="25">
        <v>17</v>
      </c>
      <c r="AFF22" s="20">
        <v>17</v>
      </c>
      <c r="AFG22" s="1">
        <v>18</v>
      </c>
      <c r="AFH22" s="1">
        <v>18</v>
      </c>
      <c r="AFI22" s="20">
        <v>17</v>
      </c>
      <c r="AFJ22" s="1"/>
      <c r="AFK22" s="1">
        <v>14</v>
      </c>
      <c r="AFL22" s="1">
        <v>12</v>
      </c>
      <c r="AFM22" s="21">
        <v>16</v>
      </c>
      <c r="AFN22" s="21">
        <v>21</v>
      </c>
      <c r="AFO22" s="1"/>
      <c r="AFP22" s="1">
        <v>14</v>
      </c>
      <c r="AFQ22" s="1">
        <v>13</v>
      </c>
      <c r="AFR22" s="1">
        <v>13</v>
      </c>
      <c r="AFS22" s="1">
        <v>13</v>
      </c>
      <c r="AFT22" s="1">
        <v>13</v>
      </c>
      <c r="AFU22" s="1">
        <v>18</v>
      </c>
      <c r="AFV22" s="25">
        <v>16</v>
      </c>
      <c r="AFW22" s="20">
        <v>17</v>
      </c>
      <c r="AFX22" s="1">
        <v>17</v>
      </c>
      <c r="AFY22" s="1">
        <v>15</v>
      </c>
      <c r="AFZ22" s="22">
        <v>17</v>
      </c>
      <c r="AGA22" s="22">
        <v>18</v>
      </c>
      <c r="AGB22" s="1"/>
      <c r="AGC22" s="1"/>
      <c r="AGD22" s="1">
        <v>14</v>
      </c>
      <c r="AGE22" s="1">
        <v>14</v>
      </c>
      <c r="AGF22" s="20">
        <v>16</v>
      </c>
      <c r="AGG22" s="20">
        <v>14</v>
      </c>
      <c r="AGH22" s="21">
        <v>14</v>
      </c>
      <c r="AGI22" s="1"/>
      <c r="AGJ22" s="22">
        <v>18</v>
      </c>
      <c r="AGK22" s="1"/>
      <c r="AGL22" s="1"/>
      <c r="AGM22" s="20">
        <v>13</v>
      </c>
      <c r="AGN22" s="22">
        <v>18</v>
      </c>
      <c r="AGO22" s="21">
        <v>15</v>
      </c>
      <c r="AGP22" s="25">
        <v>19</v>
      </c>
      <c r="AGQ22" s="1">
        <v>16</v>
      </c>
      <c r="AGR22" s="22">
        <v>17</v>
      </c>
      <c r="AGS22" s="1">
        <v>19</v>
      </c>
      <c r="AGT22" s="20">
        <v>14</v>
      </c>
      <c r="AGU22" s="22">
        <v>18</v>
      </c>
      <c r="AGV22" s="22">
        <v>18</v>
      </c>
      <c r="AGW22" s="1">
        <v>13</v>
      </c>
      <c r="AGX22" s="22">
        <v>19</v>
      </c>
      <c r="AGY22" s="22">
        <v>18</v>
      </c>
      <c r="AGZ22" s="22">
        <v>18</v>
      </c>
      <c r="AHA22" s="1">
        <v>17</v>
      </c>
      <c r="AHB22" s="20">
        <v>17</v>
      </c>
      <c r="AHC22" s="22">
        <v>18</v>
      </c>
      <c r="AHD22" s="22">
        <v>18</v>
      </c>
      <c r="AHE22" s="1">
        <v>17</v>
      </c>
      <c r="AHF22" s="1">
        <v>14</v>
      </c>
      <c r="AHG22" s="20">
        <v>14</v>
      </c>
      <c r="AHH22" s="20">
        <v>14</v>
      </c>
      <c r="AHI22" s="22">
        <v>18</v>
      </c>
      <c r="AHJ22" s="22">
        <v>20</v>
      </c>
      <c r="AHK22" s="22">
        <v>18</v>
      </c>
      <c r="AHL22" s="1"/>
      <c r="AHM22" s="25">
        <v>17</v>
      </c>
      <c r="AHN22" s="25">
        <v>17</v>
      </c>
      <c r="AHO22" s="25">
        <v>17</v>
      </c>
      <c r="AHP22" s="25">
        <v>17</v>
      </c>
      <c r="AHQ22" s="25">
        <v>17</v>
      </c>
      <c r="AHR22" s="20">
        <v>13</v>
      </c>
      <c r="AHS22" s="20">
        <v>14</v>
      </c>
      <c r="AHT22" s="20">
        <v>13</v>
      </c>
      <c r="AHU22" s="22">
        <v>20</v>
      </c>
      <c r="AHV22" s="1"/>
      <c r="AHW22" s="1">
        <v>15</v>
      </c>
      <c r="AHX22" s="1">
        <v>15</v>
      </c>
      <c r="AHY22" s="1">
        <v>13</v>
      </c>
      <c r="AHZ22" s="1">
        <v>17</v>
      </c>
      <c r="AIA22" s="22">
        <v>17</v>
      </c>
      <c r="AIB22" s="1">
        <v>15</v>
      </c>
      <c r="AIC22" s="1">
        <v>14</v>
      </c>
      <c r="AID22" s="22">
        <v>19</v>
      </c>
      <c r="AIE22" s="22">
        <v>18</v>
      </c>
      <c r="AIF22" s="21">
        <v>17</v>
      </c>
      <c r="AIG22" s="1"/>
      <c r="AIH22" s="1">
        <v>13</v>
      </c>
      <c r="AII22" s="1">
        <v>13</v>
      </c>
      <c r="AIJ22" s="20">
        <v>13</v>
      </c>
      <c r="AIK22" s="20">
        <v>13</v>
      </c>
      <c r="AIL22" s="22">
        <v>17</v>
      </c>
      <c r="AIM22" s="1">
        <v>14</v>
      </c>
      <c r="AIN22" s="1">
        <v>14</v>
      </c>
      <c r="AIO22" s="1">
        <v>18</v>
      </c>
      <c r="AIP22" s="20">
        <v>17</v>
      </c>
      <c r="AIQ22" s="20">
        <v>13</v>
      </c>
      <c r="AIR22" s="22">
        <v>19</v>
      </c>
      <c r="AIS22" s="1"/>
      <c r="AIT22" s="20">
        <v>13</v>
      </c>
      <c r="AIU22" s="20">
        <v>13</v>
      </c>
      <c r="AIV22" s="20">
        <v>12</v>
      </c>
      <c r="AIW22" s="20">
        <v>15</v>
      </c>
      <c r="AIX22" s="22">
        <v>18</v>
      </c>
      <c r="AIY22" s="22">
        <v>19</v>
      </c>
      <c r="AIZ22" s="22">
        <v>18</v>
      </c>
      <c r="AJA22" s="1">
        <v>13</v>
      </c>
      <c r="AJB22" s="1">
        <v>13</v>
      </c>
      <c r="AJC22" s="1">
        <v>13</v>
      </c>
      <c r="AJD22" s="1">
        <v>13</v>
      </c>
      <c r="AJE22" s="1">
        <v>14</v>
      </c>
      <c r="AJF22" s="1">
        <v>16</v>
      </c>
      <c r="AJG22" s="1">
        <v>14</v>
      </c>
      <c r="AJH22" s="22">
        <v>19</v>
      </c>
      <c r="AJI22" s="22">
        <v>17</v>
      </c>
      <c r="AJJ22" s="1">
        <v>15</v>
      </c>
      <c r="AJK22" s="21">
        <v>13</v>
      </c>
      <c r="AJL22" s="25">
        <v>17</v>
      </c>
      <c r="AJM22" s="1">
        <v>16</v>
      </c>
      <c r="AJN22" s="1">
        <v>13</v>
      </c>
      <c r="AJO22" s="20">
        <v>21</v>
      </c>
      <c r="AJP22" s="20">
        <v>12</v>
      </c>
      <c r="AJQ22" s="22">
        <v>20</v>
      </c>
      <c r="AJR22" s="22">
        <v>18</v>
      </c>
      <c r="AJS22" s="22">
        <v>18</v>
      </c>
      <c r="AJT22" s="20">
        <v>13</v>
      </c>
      <c r="AJU22" s="22">
        <v>18</v>
      </c>
      <c r="AJV22" s="22">
        <v>17</v>
      </c>
      <c r="AJW22" s="1">
        <v>18</v>
      </c>
      <c r="AJX22" s="1">
        <v>15</v>
      </c>
      <c r="AJY22" s="1">
        <v>15</v>
      </c>
      <c r="AJZ22" s="1">
        <v>15</v>
      </c>
      <c r="AKA22" s="21">
        <v>16</v>
      </c>
      <c r="AKB22" s="20">
        <v>15</v>
      </c>
      <c r="AKC22" s="1"/>
      <c r="AKD22" s="25">
        <v>15</v>
      </c>
      <c r="AKE22" s="1">
        <v>14</v>
      </c>
      <c r="AKF22" s="1">
        <v>12</v>
      </c>
      <c r="AKG22" s="20">
        <v>14</v>
      </c>
      <c r="AKH22" s="20">
        <v>14</v>
      </c>
      <c r="AKI22" s="1">
        <v>16</v>
      </c>
      <c r="AKJ22" s="1">
        <v>17</v>
      </c>
      <c r="AKK22" s="1">
        <v>14</v>
      </c>
      <c r="AKL22" s="1"/>
      <c r="AKM22" s="1">
        <v>17</v>
      </c>
      <c r="AKN22" s="1">
        <v>14</v>
      </c>
      <c r="AKO22" s="20">
        <v>12</v>
      </c>
      <c r="AKP22" s="22">
        <v>17</v>
      </c>
      <c r="AKQ22" s="22">
        <v>17</v>
      </c>
      <c r="AKR22" s="22">
        <v>17</v>
      </c>
      <c r="AKS22" s="22">
        <v>17</v>
      </c>
      <c r="AKT22" s="1">
        <v>16</v>
      </c>
      <c r="AKU22" s="1">
        <v>12</v>
      </c>
      <c r="AKV22" s="1">
        <v>14</v>
      </c>
      <c r="AKW22" s="20">
        <v>15</v>
      </c>
      <c r="AKX22" s="22">
        <v>19</v>
      </c>
      <c r="AKY22" s="22">
        <v>17</v>
      </c>
      <c r="AKZ22" s="22">
        <v>18</v>
      </c>
      <c r="ALA22" s="1">
        <v>16</v>
      </c>
      <c r="ALB22" s="1">
        <v>21</v>
      </c>
      <c r="ALC22" s="20">
        <v>14</v>
      </c>
      <c r="ALD22" s="22">
        <v>20</v>
      </c>
      <c r="ALE22" s="22">
        <v>17</v>
      </c>
      <c r="ALF22" s="22">
        <v>17</v>
      </c>
      <c r="ALG22" s="22">
        <v>18</v>
      </c>
      <c r="ALH22" s="22"/>
      <c r="ALI22" s="1">
        <v>18</v>
      </c>
      <c r="ALJ22" s="25">
        <v>18</v>
      </c>
      <c r="ALK22" s="20">
        <v>15</v>
      </c>
      <c r="ALL22" s="22">
        <v>17</v>
      </c>
      <c r="ALM22" s="21">
        <v>14</v>
      </c>
      <c r="ALN22" s="1">
        <v>17</v>
      </c>
      <c r="ALO22" s="20">
        <v>14</v>
      </c>
      <c r="ALP22" s="22">
        <v>18</v>
      </c>
      <c r="ALQ22" s="22">
        <v>17</v>
      </c>
      <c r="ALR22" s="22">
        <v>17</v>
      </c>
      <c r="ALS22" s="1">
        <v>13</v>
      </c>
      <c r="ALT22" s="21">
        <v>13</v>
      </c>
      <c r="ALU22" s="1">
        <v>16</v>
      </c>
      <c r="ALV22" s="1">
        <v>13</v>
      </c>
      <c r="ALW22" s="1">
        <v>16</v>
      </c>
      <c r="ALX22" s="1">
        <v>14</v>
      </c>
      <c r="ALY22" s="20">
        <v>14</v>
      </c>
      <c r="ALZ22" s="22">
        <v>18</v>
      </c>
      <c r="AMA22" s="22">
        <v>17</v>
      </c>
      <c r="AMB22" s="1">
        <v>15</v>
      </c>
      <c r="AMC22" s="1">
        <v>16</v>
      </c>
      <c r="AMD22" s="1">
        <v>15</v>
      </c>
      <c r="AME22" s="22">
        <v>17</v>
      </c>
      <c r="AMF22" s="22">
        <v>17</v>
      </c>
      <c r="AMG22" s="22">
        <v>17</v>
      </c>
      <c r="AMH22" s="1"/>
      <c r="AMI22" s="1"/>
      <c r="AMJ22" s="1"/>
      <c r="AMK22" s="1">
        <v>18</v>
      </c>
      <c r="AML22" s="1">
        <v>14</v>
      </c>
      <c r="AMM22" s="1">
        <v>15</v>
      </c>
      <c r="AMN22" s="1">
        <v>14</v>
      </c>
      <c r="AMO22" s="1">
        <v>14</v>
      </c>
      <c r="AMP22" s="20">
        <v>16</v>
      </c>
      <c r="AMQ22" s="22">
        <v>17</v>
      </c>
      <c r="AMR22" s="22">
        <v>17</v>
      </c>
      <c r="AMS22" s="22">
        <v>18</v>
      </c>
      <c r="AMT22" s="22"/>
      <c r="AMU22" s="1">
        <v>14</v>
      </c>
      <c r="AMV22" s="1">
        <v>13</v>
      </c>
      <c r="AMW22" s="20">
        <v>14</v>
      </c>
      <c r="AMX22" s="22">
        <v>19</v>
      </c>
      <c r="AMY22" s="22">
        <v>18</v>
      </c>
      <c r="AMZ22" s="22">
        <v>18</v>
      </c>
      <c r="ANA22" s="22">
        <v>17</v>
      </c>
      <c r="ANB22" s="1">
        <v>14</v>
      </c>
      <c r="ANC22" s="20">
        <v>13</v>
      </c>
      <c r="AND22" s="22">
        <v>17</v>
      </c>
      <c r="ANE22" s="1">
        <v>15</v>
      </c>
      <c r="ANF22" s="22">
        <v>18</v>
      </c>
      <c r="ANG22" s="22">
        <v>17</v>
      </c>
      <c r="ANH22" s="22">
        <v>17</v>
      </c>
      <c r="ANI22" s="21">
        <v>15</v>
      </c>
      <c r="ANJ22" s="1"/>
      <c r="ANK22" s="22"/>
      <c r="ANL22" s="1">
        <v>14</v>
      </c>
      <c r="ANM22" s="20">
        <v>14</v>
      </c>
      <c r="ANN22" s="20">
        <v>14</v>
      </c>
      <c r="ANO22" s="22">
        <v>18</v>
      </c>
      <c r="ANP22" s="22">
        <v>17</v>
      </c>
      <c r="ANQ22" s="22"/>
      <c r="ANR22" s="22"/>
      <c r="ANS22" s="1">
        <v>14</v>
      </c>
      <c r="ANT22" s="1">
        <v>13</v>
      </c>
      <c r="ANU22" s="20">
        <v>13</v>
      </c>
      <c r="ANV22" s="20">
        <v>13</v>
      </c>
      <c r="ANW22" s="22">
        <v>18</v>
      </c>
      <c r="ANX22" s="22">
        <v>18</v>
      </c>
      <c r="ANY22" s="22">
        <v>17</v>
      </c>
      <c r="ANZ22" s="22">
        <v>17</v>
      </c>
      <c r="AOA22" s="22">
        <v>19</v>
      </c>
      <c r="AOB22" s="22">
        <v>19</v>
      </c>
      <c r="AOC22" s="22">
        <v>17</v>
      </c>
      <c r="AOD22" s="1">
        <v>13</v>
      </c>
      <c r="AOE22" s="1">
        <v>16</v>
      </c>
      <c r="AOF22" s="1">
        <v>13</v>
      </c>
      <c r="AOG22" s="20">
        <v>15</v>
      </c>
      <c r="AOH22" s="20">
        <v>13</v>
      </c>
      <c r="AOI22" s="20">
        <v>14</v>
      </c>
      <c r="AOJ22" s="22">
        <v>18</v>
      </c>
      <c r="AOK22" s="22">
        <v>18</v>
      </c>
      <c r="AOL22" s="22">
        <v>19</v>
      </c>
      <c r="AOM22" s="1">
        <v>15</v>
      </c>
      <c r="AON22" s="1">
        <v>15</v>
      </c>
      <c r="AOO22" s="1"/>
      <c r="AOP22" s="1">
        <v>13</v>
      </c>
      <c r="AOQ22" s="1">
        <v>14</v>
      </c>
      <c r="AOR22" s="1">
        <v>15</v>
      </c>
      <c r="AOS22" s="22">
        <v>19</v>
      </c>
      <c r="AOT22" s="22">
        <v>18</v>
      </c>
      <c r="AOU22" s="22">
        <v>18</v>
      </c>
      <c r="AOV22" s="22">
        <v>17</v>
      </c>
      <c r="AOW22" s="1">
        <v>14</v>
      </c>
      <c r="AOX22" s="1">
        <v>17</v>
      </c>
      <c r="AOY22" s="1">
        <v>16</v>
      </c>
      <c r="AOZ22" s="1">
        <v>15</v>
      </c>
      <c r="APA22" s="1">
        <v>15</v>
      </c>
      <c r="APB22" s="1">
        <v>13</v>
      </c>
      <c r="APC22" s="20">
        <v>19</v>
      </c>
      <c r="APD22" s="20">
        <v>13</v>
      </c>
      <c r="APE22" s="20">
        <v>17</v>
      </c>
      <c r="APF22" s="22">
        <v>19</v>
      </c>
      <c r="APG22" s="22">
        <v>17</v>
      </c>
      <c r="APH22" s="22">
        <v>17</v>
      </c>
      <c r="API22" s="1">
        <v>17</v>
      </c>
      <c r="APJ22" s="20">
        <v>14</v>
      </c>
      <c r="APK22" s="20">
        <v>13</v>
      </c>
      <c r="APL22" s="22">
        <v>19</v>
      </c>
      <c r="APM22" s="22">
        <v>18</v>
      </c>
      <c r="APN22" s="22">
        <v>17</v>
      </c>
      <c r="APO22" s="1">
        <v>17</v>
      </c>
      <c r="APP22" s="1">
        <v>15</v>
      </c>
      <c r="APQ22" s="1">
        <v>15</v>
      </c>
      <c r="APR22" s="1"/>
      <c r="APS22" s="1">
        <v>18</v>
      </c>
      <c r="APT22" s="20">
        <v>14</v>
      </c>
      <c r="APU22" s="22">
        <v>18</v>
      </c>
      <c r="APV22" s="22">
        <v>19</v>
      </c>
      <c r="APW22" s="22">
        <v>18</v>
      </c>
      <c r="APX22" s="22">
        <v>18</v>
      </c>
      <c r="APY22" s="22">
        <v>18</v>
      </c>
      <c r="APZ22" s="22">
        <v>17</v>
      </c>
      <c r="AQA22" s="22">
        <v>18</v>
      </c>
      <c r="AQB22" s="1">
        <v>15</v>
      </c>
      <c r="AQC22" s="1"/>
      <c r="AQD22" s="1">
        <v>14</v>
      </c>
      <c r="AQE22" s="20">
        <v>14</v>
      </c>
      <c r="AQF22" s="22">
        <v>19</v>
      </c>
      <c r="AQG22" s="22">
        <v>18</v>
      </c>
      <c r="AQH22" s="22">
        <v>17</v>
      </c>
      <c r="AQI22" s="21">
        <v>16</v>
      </c>
      <c r="AQJ22" s="1"/>
      <c r="AQK22" s="25">
        <v>19</v>
      </c>
      <c r="AQL22" s="22">
        <v>18</v>
      </c>
      <c r="AQM22" s="22">
        <v>17</v>
      </c>
      <c r="AQN22" s="1">
        <v>16</v>
      </c>
      <c r="AQO22" s="1">
        <v>18</v>
      </c>
      <c r="AQP22" s="1">
        <v>15</v>
      </c>
      <c r="AQQ22" s="21">
        <v>16</v>
      </c>
      <c r="AQR22" s="1"/>
      <c r="AQS22" s="1">
        <v>15</v>
      </c>
      <c r="AQT22" s="1">
        <v>14</v>
      </c>
      <c r="AQU22" s="20">
        <v>17</v>
      </c>
      <c r="AQV22" s="22">
        <v>18</v>
      </c>
      <c r="AQW22" s="22">
        <v>18</v>
      </c>
      <c r="AQX22" s="1">
        <v>15</v>
      </c>
      <c r="AQY22" s="21">
        <v>18</v>
      </c>
      <c r="AQZ22" s="21">
        <v>16</v>
      </c>
      <c r="ARA22" s="1"/>
      <c r="ARB22" s="20">
        <v>18</v>
      </c>
      <c r="ARC22" s="20">
        <v>16</v>
      </c>
      <c r="ARD22" s="22">
        <v>21</v>
      </c>
      <c r="ARE22" s="22">
        <v>18</v>
      </c>
      <c r="ARF22" s="22">
        <v>18</v>
      </c>
      <c r="ARG22" s="1">
        <v>17</v>
      </c>
      <c r="ARH22" s="21">
        <v>19</v>
      </c>
      <c r="ARI22" s="21">
        <v>16</v>
      </c>
      <c r="ARJ22" s="1"/>
      <c r="ARK22" s="20">
        <v>13</v>
      </c>
      <c r="ARL22" s="22">
        <v>18</v>
      </c>
      <c r="ARM22" s="22">
        <v>17</v>
      </c>
      <c r="ARN22" s="1">
        <v>19</v>
      </c>
      <c r="ARO22" s="1">
        <v>19</v>
      </c>
      <c r="ARP22" s="22">
        <v>17</v>
      </c>
      <c r="ARQ22" s="22">
        <v>17</v>
      </c>
      <c r="ARR22" s="1">
        <v>20</v>
      </c>
      <c r="ARS22" s="1">
        <v>20</v>
      </c>
      <c r="ART22" s="1">
        <v>14</v>
      </c>
      <c r="ARU22" s="21">
        <v>16</v>
      </c>
      <c r="ARV22" s="20">
        <v>19</v>
      </c>
      <c r="ARW22" s="20">
        <v>14</v>
      </c>
      <c r="ARX22" s="20">
        <v>13</v>
      </c>
      <c r="ARY22" s="22">
        <v>17</v>
      </c>
      <c r="ARZ22" s="22">
        <v>18</v>
      </c>
      <c r="ASA22" s="1">
        <v>15</v>
      </c>
      <c r="ASB22" s="1">
        <v>14</v>
      </c>
      <c r="ASC22" s="1">
        <v>15</v>
      </c>
      <c r="ASD22" s="1">
        <v>16</v>
      </c>
      <c r="ASE22" s="1">
        <v>16</v>
      </c>
      <c r="ASF22" s="1">
        <v>15</v>
      </c>
      <c r="ASG22" s="21">
        <v>18</v>
      </c>
      <c r="ASH22" s="1">
        <v>15</v>
      </c>
      <c r="ASI22" s="1">
        <v>13</v>
      </c>
      <c r="ASJ22" s="20">
        <v>13</v>
      </c>
      <c r="ASK22" s="20">
        <v>14</v>
      </c>
      <c r="ASL22" s="20">
        <v>13</v>
      </c>
      <c r="ASM22" s="22">
        <v>18</v>
      </c>
      <c r="ASN22" s="22">
        <v>17</v>
      </c>
      <c r="ASO22" s="22">
        <v>19</v>
      </c>
      <c r="ASP22" s="22">
        <v>18</v>
      </c>
      <c r="ASQ22" s="22">
        <v>18</v>
      </c>
      <c r="ASR22" s="1">
        <v>18</v>
      </c>
      <c r="ASS22" s="22">
        <v>17</v>
      </c>
      <c r="AST22" s="22">
        <v>18</v>
      </c>
      <c r="ASU22" s="22">
        <v>17</v>
      </c>
      <c r="ASV22" s="22">
        <v>18</v>
      </c>
      <c r="ASW22" s="22">
        <v>17</v>
      </c>
      <c r="ASX22" s="22">
        <v>18</v>
      </c>
      <c r="ASY22" s="1"/>
      <c r="ASZ22" s="1">
        <v>14</v>
      </c>
      <c r="ATA22" s="20">
        <v>14</v>
      </c>
      <c r="ATB22" s="22">
        <v>17</v>
      </c>
      <c r="ATC22" s="1">
        <v>19</v>
      </c>
      <c r="ATD22" s="1">
        <v>15</v>
      </c>
      <c r="ATE22" s="1">
        <v>16</v>
      </c>
      <c r="ATF22" s="1">
        <v>15</v>
      </c>
      <c r="ATG22" s="21">
        <v>13</v>
      </c>
      <c r="ATH22" s="20">
        <v>11</v>
      </c>
      <c r="ATI22" s="22">
        <v>17</v>
      </c>
      <c r="ATJ22" s="22">
        <v>18</v>
      </c>
      <c r="ATK22" s="25">
        <v>15</v>
      </c>
      <c r="ATL22" s="25">
        <v>15</v>
      </c>
      <c r="ATM22" s="22">
        <v>20</v>
      </c>
      <c r="ATN22" s="22">
        <v>18</v>
      </c>
      <c r="ATO22" s="22">
        <v>18</v>
      </c>
      <c r="ATP22" s="25">
        <v>16</v>
      </c>
      <c r="ATQ22" s="1">
        <v>14</v>
      </c>
      <c r="ATR22" s="1">
        <v>15</v>
      </c>
      <c r="ATS22" s="20">
        <v>16</v>
      </c>
      <c r="ATT22" s="20">
        <v>17</v>
      </c>
      <c r="ATU22" s="22">
        <v>17</v>
      </c>
      <c r="ATV22" s="22">
        <v>17</v>
      </c>
      <c r="ATW22" s="22">
        <v>18</v>
      </c>
      <c r="ATX22" s="22">
        <v>17</v>
      </c>
      <c r="ATY22" s="1">
        <v>17</v>
      </c>
      <c r="ATZ22" s="1">
        <v>13</v>
      </c>
      <c r="AUA22" s="20">
        <v>15</v>
      </c>
      <c r="AUB22" s="20">
        <v>13</v>
      </c>
      <c r="AUC22" s="20">
        <v>13</v>
      </c>
      <c r="AUD22" s="22">
        <v>18</v>
      </c>
      <c r="AUE22" s="22">
        <v>18</v>
      </c>
      <c r="AUF22" s="22">
        <v>19</v>
      </c>
      <c r="AUG22" s="20">
        <v>14</v>
      </c>
      <c r="AUH22" s="22">
        <v>18</v>
      </c>
      <c r="AUI22" s="22">
        <v>18</v>
      </c>
      <c r="AUJ22" s="22">
        <v>17</v>
      </c>
      <c r="AUK22" s="1">
        <v>19</v>
      </c>
      <c r="AUL22" s="21">
        <v>16</v>
      </c>
      <c r="AUM22" s="1">
        <v>14</v>
      </c>
      <c r="AUN22" s="20">
        <v>18</v>
      </c>
      <c r="AUO22" s="22">
        <v>18</v>
      </c>
      <c r="AUP22" s="1">
        <v>17</v>
      </c>
      <c r="AUQ22" s="1"/>
      <c r="AUR22" s="20">
        <v>14</v>
      </c>
      <c r="AUS22" s="20">
        <v>13</v>
      </c>
      <c r="AUT22" s="22">
        <v>17</v>
      </c>
      <c r="AUU22" s="22">
        <v>17</v>
      </c>
      <c r="AUV22" s="22">
        <v>17</v>
      </c>
      <c r="AUW22" s="25">
        <v>16</v>
      </c>
      <c r="AUX22" s="22">
        <v>19</v>
      </c>
      <c r="AUY22" s="22">
        <v>16</v>
      </c>
      <c r="AUZ22" s="22">
        <v>18</v>
      </c>
      <c r="AVA22" s="1">
        <v>21</v>
      </c>
      <c r="AVB22" s="1">
        <v>15</v>
      </c>
      <c r="AVC22" s="25">
        <v>16</v>
      </c>
      <c r="AVD22" s="20">
        <v>15</v>
      </c>
      <c r="AVE22" s="22">
        <v>17</v>
      </c>
      <c r="AVF22" s="22">
        <v>17</v>
      </c>
      <c r="AVG22" s="1">
        <v>16</v>
      </c>
      <c r="AVH22" s="21">
        <v>18</v>
      </c>
      <c r="AVI22" s="1">
        <v>13</v>
      </c>
      <c r="AVJ22" s="20">
        <v>16</v>
      </c>
      <c r="AVK22" s="22">
        <v>19</v>
      </c>
      <c r="AVL22" s="22">
        <v>17</v>
      </c>
      <c r="AVM22" s="1">
        <v>13</v>
      </c>
      <c r="AVN22" s="20">
        <v>10</v>
      </c>
      <c r="AVO22" s="22">
        <v>17</v>
      </c>
      <c r="AVP22" s="22">
        <v>17</v>
      </c>
      <c r="AVQ22" s="1">
        <v>16</v>
      </c>
      <c r="AVR22" s="1">
        <v>16</v>
      </c>
      <c r="AVS22" s="1">
        <v>15</v>
      </c>
      <c r="AVT22" s="1">
        <v>15</v>
      </c>
      <c r="AVU22" s="22">
        <v>18</v>
      </c>
      <c r="AVV22" s="22">
        <v>18</v>
      </c>
      <c r="AVW22" s="22">
        <v>18</v>
      </c>
      <c r="AVX22" s="22">
        <v>18</v>
      </c>
      <c r="AVY22" s="22">
        <v>18</v>
      </c>
      <c r="AVZ22" s="22">
        <v>18</v>
      </c>
      <c r="AWA22" s="1">
        <v>16</v>
      </c>
      <c r="AWB22" s="22">
        <v>19</v>
      </c>
      <c r="AWC22" s="22">
        <v>18</v>
      </c>
      <c r="AWD22" s="22">
        <v>18</v>
      </c>
      <c r="AWE22" s="22">
        <v>18</v>
      </c>
      <c r="AWF22" s="1">
        <v>15</v>
      </c>
      <c r="AWG22" s="1">
        <v>14</v>
      </c>
      <c r="AWH22" s="20">
        <v>14</v>
      </c>
      <c r="AWI22" s="22">
        <v>18</v>
      </c>
      <c r="AWJ22" s="22">
        <v>17</v>
      </c>
      <c r="AWK22" s="22">
        <v>18</v>
      </c>
      <c r="AWL22" s="22">
        <v>18</v>
      </c>
      <c r="AWM22" s="22">
        <v>17</v>
      </c>
      <c r="AWN22" s="22">
        <v>18</v>
      </c>
      <c r="AWO22" s="22">
        <v>18</v>
      </c>
      <c r="AWP22" s="22">
        <v>18</v>
      </c>
      <c r="AWQ22" s="22">
        <v>18</v>
      </c>
      <c r="AWR22" s="22">
        <v>18</v>
      </c>
      <c r="AWS22" s="1">
        <v>16</v>
      </c>
      <c r="AWT22" s="1">
        <v>17</v>
      </c>
      <c r="AWU22" s="20">
        <v>12</v>
      </c>
      <c r="AWV22" s="20">
        <v>15</v>
      </c>
      <c r="AWW22" s="22">
        <v>17</v>
      </c>
      <c r="AWX22" s="1">
        <v>16</v>
      </c>
      <c r="AWY22" s="1"/>
      <c r="AWZ22" s="1">
        <v>15</v>
      </c>
      <c r="AXA22" s="1">
        <v>14</v>
      </c>
      <c r="AXB22" s="20">
        <v>14</v>
      </c>
      <c r="AXC22" s="22">
        <v>18</v>
      </c>
      <c r="AXD22" s="22">
        <v>17</v>
      </c>
      <c r="AXE22" s="1">
        <v>16</v>
      </c>
      <c r="AXF22" s="22"/>
      <c r="AXG22" s="1">
        <v>13</v>
      </c>
      <c r="AXH22" s="22">
        <v>19</v>
      </c>
      <c r="AXI22" s="22">
        <v>18</v>
      </c>
      <c r="AXJ22" s="22">
        <v>18</v>
      </c>
      <c r="AXK22" s="1">
        <v>13</v>
      </c>
      <c r="AXL22" s="1">
        <v>13</v>
      </c>
      <c r="AXM22" s="22">
        <v>17</v>
      </c>
      <c r="AXN22" s="22">
        <v>17</v>
      </c>
      <c r="AXO22" s="22">
        <v>19</v>
      </c>
      <c r="AXP22" s="22">
        <v>18</v>
      </c>
      <c r="AXQ22" s="22">
        <v>19</v>
      </c>
      <c r="AXR22" s="22">
        <v>18</v>
      </c>
      <c r="AXS22" s="1">
        <v>16</v>
      </c>
      <c r="AXT22" s="1">
        <v>16</v>
      </c>
      <c r="AXU22" s="1"/>
      <c r="AXV22" s="20">
        <v>15</v>
      </c>
      <c r="AXW22" s="20">
        <v>13</v>
      </c>
      <c r="AXX22" s="22">
        <v>18</v>
      </c>
      <c r="AXY22" s="22">
        <v>17</v>
      </c>
      <c r="AXZ22" s="22">
        <v>18</v>
      </c>
      <c r="AYA22" s="1">
        <v>16</v>
      </c>
      <c r="AYB22" s="1">
        <v>18</v>
      </c>
      <c r="AYC22" s="1">
        <v>16</v>
      </c>
      <c r="AYD22" s="1">
        <v>16</v>
      </c>
      <c r="AYE22" s="22">
        <v>17</v>
      </c>
      <c r="AYF22" s="22">
        <v>17</v>
      </c>
      <c r="AYG22" s="22">
        <v>17</v>
      </c>
      <c r="AYH22" s="22">
        <v>18</v>
      </c>
      <c r="AYI22" s="22">
        <v>18</v>
      </c>
      <c r="AYJ22" s="22">
        <v>18</v>
      </c>
      <c r="AYK22" s="22">
        <v>18</v>
      </c>
      <c r="AYL22" s="22">
        <v>18</v>
      </c>
      <c r="AYM22" s="22">
        <v>18</v>
      </c>
      <c r="AYN22" s="22">
        <v>18</v>
      </c>
      <c r="AYO22" s="22">
        <v>18</v>
      </c>
      <c r="AYP22" s="22">
        <v>18</v>
      </c>
      <c r="AYQ22" s="1">
        <v>17</v>
      </c>
      <c r="AYR22" s="1">
        <v>16</v>
      </c>
      <c r="AYS22" s="1"/>
      <c r="AYT22" s="22">
        <v>19</v>
      </c>
      <c r="AYU22" s="22">
        <v>19</v>
      </c>
      <c r="AYV22" s="22">
        <v>18</v>
      </c>
      <c r="AYW22" s="22">
        <v>18</v>
      </c>
      <c r="AYX22" s="22">
        <v>18</v>
      </c>
      <c r="AYY22" s="22">
        <v>18</v>
      </c>
      <c r="AYZ22" s="1">
        <v>17</v>
      </c>
      <c r="AZA22" s="1">
        <v>15</v>
      </c>
      <c r="AZB22" s="1">
        <v>17</v>
      </c>
      <c r="AZC22" s="1">
        <v>16</v>
      </c>
      <c r="AZD22" s="20">
        <v>16</v>
      </c>
      <c r="AZE22" s="22">
        <v>18</v>
      </c>
      <c r="AZF22" s="22">
        <v>18</v>
      </c>
      <c r="AZG22" s="22">
        <v>18</v>
      </c>
      <c r="AZH22" s="22">
        <v>17</v>
      </c>
      <c r="AZI22" s="21">
        <v>15</v>
      </c>
      <c r="AZJ22" s="1">
        <v>14</v>
      </c>
      <c r="AZK22" s="22">
        <v>18</v>
      </c>
      <c r="AZL22" s="22">
        <v>18</v>
      </c>
      <c r="AZM22" s="22">
        <v>17</v>
      </c>
      <c r="AZN22" s="22">
        <v>17</v>
      </c>
      <c r="AZO22" s="1">
        <v>14</v>
      </c>
      <c r="AZP22" s="20">
        <v>13</v>
      </c>
      <c r="AZQ22" s="1">
        <v>16</v>
      </c>
      <c r="AZR22" s="1">
        <v>16</v>
      </c>
      <c r="AZS22" s="22">
        <v>18</v>
      </c>
      <c r="AZT22" s="22">
        <v>18</v>
      </c>
      <c r="AZU22" s="22">
        <v>17</v>
      </c>
      <c r="AZV22" s="1">
        <v>17</v>
      </c>
      <c r="AZW22" s="1">
        <v>17</v>
      </c>
      <c r="AZX22" s="1">
        <v>13</v>
      </c>
      <c r="AZY22" s="1">
        <v>13</v>
      </c>
      <c r="AZZ22" s="20">
        <v>15</v>
      </c>
      <c r="BAA22" s="22">
        <v>19</v>
      </c>
      <c r="BAB22" s="22">
        <v>17</v>
      </c>
      <c r="BAC22" s="22">
        <v>17</v>
      </c>
      <c r="BAD22" s="1">
        <v>16</v>
      </c>
      <c r="BAE22" s="1">
        <v>13</v>
      </c>
      <c r="BAF22" s="22">
        <v>18</v>
      </c>
      <c r="BAG22" s="22">
        <v>18</v>
      </c>
      <c r="BAH22" s="22">
        <v>18</v>
      </c>
      <c r="BAI22" s="22">
        <v>17</v>
      </c>
      <c r="BAJ22" s="22">
        <v>18</v>
      </c>
      <c r="BAK22" s="22">
        <v>18</v>
      </c>
      <c r="BAL22" s="22">
        <v>18</v>
      </c>
      <c r="BAM22" s="1">
        <v>16</v>
      </c>
      <c r="BAN22" s="21">
        <v>14</v>
      </c>
      <c r="BAO22" s="22">
        <v>17</v>
      </c>
      <c r="BAP22" s="22">
        <v>17</v>
      </c>
      <c r="BAQ22" s="22">
        <v>17</v>
      </c>
      <c r="BAR22" s="22">
        <v>17</v>
      </c>
      <c r="BAS22" s="22">
        <v>18</v>
      </c>
      <c r="BAT22" s="22">
        <v>17</v>
      </c>
      <c r="BAU22" s="22">
        <v>18</v>
      </c>
      <c r="BAV22" s="1">
        <v>17</v>
      </c>
      <c r="BAW22" s="22">
        <v>18</v>
      </c>
      <c r="BAX22" s="1">
        <v>15</v>
      </c>
      <c r="BAY22" s="21">
        <v>17</v>
      </c>
      <c r="BAZ22" s="22">
        <v>17</v>
      </c>
      <c r="BBA22" s="22">
        <v>17</v>
      </c>
      <c r="BBB22" s="22">
        <v>17</v>
      </c>
      <c r="BBC22" s="1">
        <v>13</v>
      </c>
      <c r="BBD22" s="22">
        <v>18</v>
      </c>
      <c r="BBE22" s="22">
        <v>17</v>
      </c>
      <c r="BBF22" s="22">
        <v>17</v>
      </c>
      <c r="BBG22" s="22">
        <v>17</v>
      </c>
      <c r="BBH22" s="22">
        <v>20</v>
      </c>
      <c r="BBI22" s="22">
        <v>19</v>
      </c>
      <c r="BBJ22" s="22">
        <v>18</v>
      </c>
      <c r="BBK22" s="22">
        <v>18</v>
      </c>
      <c r="BBL22" s="22">
        <v>19</v>
      </c>
      <c r="BBM22" s="22">
        <v>19</v>
      </c>
      <c r="BBN22" s="22">
        <v>18</v>
      </c>
      <c r="BBO22" s="22">
        <v>18</v>
      </c>
      <c r="BBP22" s="22">
        <v>18</v>
      </c>
      <c r="BBQ22" s="22">
        <v>18</v>
      </c>
      <c r="BBR22" s="22">
        <v>18</v>
      </c>
      <c r="BBS22" s="22">
        <v>17</v>
      </c>
      <c r="BBT22" s="22">
        <v>20</v>
      </c>
      <c r="BBU22" s="22">
        <v>18</v>
      </c>
      <c r="BBV22" s="22">
        <v>17</v>
      </c>
      <c r="BBW22" s="22">
        <v>17</v>
      </c>
      <c r="BBX22" s="22">
        <v>17</v>
      </c>
      <c r="BBY22" s="22">
        <v>17</v>
      </c>
      <c r="BBZ22" s="1">
        <v>13</v>
      </c>
      <c r="BCA22" s="21">
        <v>16</v>
      </c>
      <c r="BCB22" s="22">
        <v>17</v>
      </c>
      <c r="BCC22" s="22">
        <v>18</v>
      </c>
      <c r="BCD22" s="22">
        <v>18</v>
      </c>
      <c r="BCE22" s="22">
        <v>18</v>
      </c>
      <c r="BCF22" s="22">
        <v>19</v>
      </c>
      <c r="BCG22" s="22">
        <v>20</v>
      </c>
      <c r="BCH22" s="21">
        <v>17</v>
      </c>
      <c r="BCI22" s="20">
        <v>15</v>
      </c>
      <c r="BCJ22" s="22">
        <v>17</v>
      </c>
      <c r="BCK22" s="20">
        <v>13</v>
      </c>
      <c r="BCL22" s="22">
        <v>18</v>
      </c>
      <c r="BCM22" s="22">
        <v>20</v>
      </c>
      <c r="BCN22" s="22">
        <v>18</v>
      </c>
      <c r="BCO22" s="22">
        <v>18</v>
      </c>
      <c r="BCP22" s="21">
        <v>16</v>
      </c>
      <c r="BCQ22" s="20">
        <v>14</v>
      </c>
      <c r="BCR22" s="22">
        <v>18</v>
      </c>
      <c r="BCS22" s="22">
        <v>18</v>
      </c>
      <c r="BCT22" s="22">
        <v>18</v>
      </c>
      <c r="BCU22" s="22">
        <v>19</v>
      </c>
      <c r="BCV22" s="22">
        <v>17</v>
      </c>
      <c r="BCW22" s="22">
        <v>18</v>
      </c>
      <c r="BCX22" s="1">
        <v>18</v>
      </c>
      <c r="BCY22" s="22">
        <v>17</v>
      </c>
      <c r="BCZ22" s="22">
        <v>17</v>
      </c>
      <c r="BDA22" s="22">
        <v>18</v>
      </c>
      <c r="BDB22" s="22">
        <v>18</v>
      </c>
      <c r="BDC22" s="20">
        <v>17</v>
      </c>
      <c r="BDD22" s="21">
        <v>16</v>
      </c>
      <c r="BDE22" s="20">
        <v>17</v>
      </c>
      <c r="BDF22" s="20">
        <v>17</v>
      </c>
      <c r="BDG22" s="21">
        <v>14</v>
      </c>
      <c r="BDH22" s="25">
        <v>16</v>
      </c>
      <c r="BDI22" s="25">
        <v>17</v>
      </c>
      <c r="BDJ22" s="20">
        <v>12</v>
      </c>
      <c r="BDK22" s="25">
        <v>15</v>
      </c>
      <c r="BDL22" s="25">
        <v>15</v>
      </c>
      <c r="BDM22" s="22">
        <v>20</v>
      </c>
      <c r="BDN22" s="25">
        <v>15</v>
      </c>
      <c r="BDO22" s="22">
        <v>18</v>
      </c>
      <c r="BDP22" s="22">
        <v>19</v>
      </c>
      <c r="BDQ22" s="22">
        <v>19</v>
      </c>
      <c r="BDR22" s="22">
        <v>17</v>
      </c>
      <c r="BDS22" s="22">
        <v>18</v>
      </c>
      <c r="BDT22" s="22">
        <v>19</v>
      </c>
      <c r="BDU22" s="22">
        <v>17</v>
      </c>
      <c r="BDV22" s="22">
        <v>17</v>
      </c>
      <c r="BDW22" s="1">
        <v>16</v>
      </c>
      <c r="BDX22" s="20">
        <v>18</v>
      </c>
      <c r="BDY22" s="22">
        <v>19</v>
      </c>
      <c r="BDZ22" s="22">
        <v>18</v>
      </c>
      <c r="BEA22" s="22">
        <v>19</v>
      </c>
      <c r="BEB22" s="22">
        <v>19</v>
      </c>
      <c r="BEC22" s="22">
        <v>17</v>
      </c>
      <c r="BED22" s="22">
        <v>17</v>
      </c>
      <c r="BEE22" s="22">
        <v>19</v>
      </c>
      <c r="BEF22" s="22">
        <v>17</v>
      </c>
      <c r="BEG22" s="22">
        <v>18</v>
      </c>
    </row>
    <row r="23" spans="1:1489" x14ac:dyDescent="0.25">
      <c r="A23" s="3" t="s">
        <v>30</v>
      </c>
      <c r="B23" s="20">
        <v>16</v>
      </c>
      <c r="C23" s="20">
        <v>16</v>
      </c>
      <c r="D23" s="20">
        <v>16</v>
      </c>
      <c r="E23" s="1"/>
      <c r="F23" s="1"/>
      <c r="G23" s="21">
        <v>16</v>
      </c>
      <c r="H23" s="21">
        <v>16</v>
      </c>
      <c r="I23" s="20">
        <v>14</v>
      </c>
      <c r="J23" s="22"/>
      <c r="K23" s="20">
        <v>15</v>
      </c>
      <c r="L23" s="20">
        <v>14</v>
      </c>
      <c r="M23" s="22"/>
      <c r="N23" s="22"/>
      <c r="O23" s="20">
        <v>14</v>
      </c>
      <c r="P23" s="22"/>
      <c r="Q23" s="22">
        <v>15</v>
      </c>
      <c r="R23" s="22"/>
      <c r="S23" s="22">
        <v>16</v>
      </c>
      <c r="T23" s="22">
        <v>15</v>
      </c>
      <c r="U23" s="22">
        <v>16</v>
      </c>
      <c r="V23" s="22"/>
      <c r="W23" s="22"/>
      <c r="X23" s="22"/>
      <c r="Y23" s="22">
        <v>18</v>
      </c>
      <c r="Z23" s="20">
        <v>19</v>
      </c>
      <c r="AA23" s="22"/>
      <c r="AB23" s="22">
        <v>17</v>
      </c>
      <c r="AC23" s="22">
        <v>16</v>
      </c>
      <c r="AD23" s="22">
        <v>17</v>
      </c>
      <c r="AE23" s="20">
        <v>14</v>
      </c>
      <c r="AF23" s="20">
        <v>14</v>
      </c>
      <c r="AG23" s="22"/>
      <c r="AH23" s="20">
        <v>17</v>
      </c>
      <c r="AI23" s="1">
        <v>17</v>
      </c>
      <c r="AJ23" s="21">
        <v>15</v>
      </c>
      <c r="AK23" s="22">
        <v>14</v>
      </c>
      <c r="AL23" s="20">
        <v>16</v>
      </c>
      <c r="AM23" s="22">
        <v>14</v>
      </c>
      <c r="AN23" s="20">
        <v>14</v>
      </c>
      <c r="AO23" s="20">
        <v>14</v>
      </c>
      <c r="AP23" s="20">
        <v>14</v>
      </c>
      <c r="AQ23" s="22"/>
      <c r="AR23" s="22"/>
      <c r="AS23" s="22">
        <v>14</v>
      </c>
      <c r="AT23" s="20">
        <v>15</v>
      </c>
      <c r="AU23" s="22"/>
      <c r="AV23" s="22"/>
      <c r="AW23" s="20">
        <v>15</v>
      </c>
      <c r="AX23" s="20">
        <v>13</v>
      </c>
      <c r="AY23" s="1"/>
      <c r="AZ23" s="1"/>
      <c r="BA23" s="1"/>
      <c r="BB23" s="1"/>
      <c r="BC23" s="1"/>
      <c r="BD23" s="1"/>
      <c r="BE23" s="22">
        <v>16</v>
      </c>
      <c r="BF23" s="20">
        <v>17</v>
      </c>
      <c r="BG23" s="20">
        <v>16</v>
      </c>
      <c r="BH23" s="20">
        <v>20</v>
      </c>
      <c r="BI23" s="1"/>
      <c r="BJ23" s="22">
        <v>18</v>
      </c>
      <c r="BK23" s="22">
        <v>15</v>
      </c>
      <c r="BL23" s="22">
        <v>17</v>
      </c>
      <c r="BM23" s="20">
        <v>14</v>
      </c>
      <c r="BN23" s="1"/>
      <c r="BO23" s="1"/>
      <c r="BP23" s="1"/>
      <c r="BQ23" s="22"/>
      <c r="BR23" s="22"/>
      <c r="BS23" s="22">
        <v>16</v>
      </c>
      <c r="BT23" s="20">
        <v>11</v>
      </c>
      <c r="BU23" s="20">
        <v>13</v>
      </c>
      <c r="BV23" s="1">
        <v>14</v>
      </c>
      <c r="BW23" s="1"/>
      <c r="BX23" s="1"/>
      <c r="BY23" s="1"/>
      <c r="BZ23" s="22">
        <v>19</v>
      </c>
      <c r="CA23" s="22">
        <v>15</v>
      </c>
      <c r="CB23" s="20">
        <v>15</v>
      </c>
      <c r="CC23" s="20">
        <v>16</v>
      </c>
      <c r="CD23" s="20">
        <v>13</v>
      </c>
      <c r="CE23" s="1"/>
      <c r="CF23" s="1"/>
      <c r="CG23" s="1"/>
      <c r="CH23" s="1"/>
      <c r="CI23" s="1"/>
      <c r="CJ23" s="1"/>
      <c r="CK23" s="1"/>
      <c r="CL23" s="1"/>
      <c r="CM23" s="1"/>
      <c r="CN23" s="1"/>
      <c r="CO23" s="1"/>
      <c r="CP23" s="22">
        <v>14</v>
      </c>
      <c r="CQ23" s="20">
        <v>13</v>
      </c>
      <c r="CR23" s="1"/>
      <c r="CS23" s="1"/>
      <c r="CT23" s="1"/>
      <c r="CU23" s="1"/>
      <c r="CV23" s="1"/>
      <c r="CW23" s="1"/>
      <c r="CX23" s="1"/>
      <c r="CY23" s="1"/>
      <c r="CZ23" s="22"/>
      <c r="DA23" s="1">
        <v>12</v>
      </c>
      <c r="DB23" s="1"/>
      <c r="DC23" s="1"/>
      <c r="DD23" s="22"/>
      <c r="DE23" s="22">
        <v>11</v>
      </c>
      <c r="DF23" s="22">
        <v>16</v>
      </c>
      <c r="DG23" s="20">
        <v>14</v>
      </c>
      <c r="DH23" s="20">
        <v>14</v>
      </c>
      <c r="DI23" s="1"/>
      <c r="DJ23" s="22"/>
      <c r="DK23" s="22"/>
      <c r="DL23" s="22">
        <v>16</v>
      </c>
      <c r="DM23" s="22">
        <v>13</v>
      </c>
      <c r="DN23" s="1"/>
      <c r="DO23" s="1"/>
      <c r="DP23" s="1"/>
      <c r="DQ23" s="1"/>
      <c r="DR23" s="1"/>
      <c r="DS23" s="1"/>
      <c r="DT23" s="1"/>
      <c r="DU23" s="1"/>
      <c r="DV23" s="22"/>
      <c r="DW23" s="22"/>
      <c r="DX23" s="22"/>
      <c r="DY23" s="1"/>
      <c r="DZ23" s="1"/>
      <c r="EA23" s="1"/>
      <c r="EB23" s="1"/>
      <c r="EC23" s="22"/>
      <c r="ED23" s="22"/>
      <c r="EE23" s="20">
        <v>14</v>
      </c>
      <c r="EF23" s="20">
        <v>14</v>
      </c>
      <c r="EG23" s="1"/>
      <c r="EH23" s="1"/>
      <c r="EI23" s="1"/>
      <c r="EJ23" s="22">
        <v>17</v>
      </c>
      <c r="EK23" s="20">
        <v>15</v>
      </c>
      <c r="EL23" s="20">
        <v>19</v>
      </c>
      <c r="EM23" s="20">
        <v>17</v>
      </c>
      <c r="EN23" s="1">
        <v>19</v>
      </c>
      <c r="EO23" s="1"/>
      <c r="EP23" s="1"/>
      <c r="EQ23" s="1"/>
      <c r="ER23" s="1"/>
      <c r="ES23" s="20">
        <v>14</v>
      </c>
      <c r="ET23" s="1"/>
      <c r="EU23" s="1"/>
      <c r="EV23" s="1"/>
      <c r="EW23" s="1"/>
      <c r="EX23" s="1"/>
      <c r="EY23" s="1"/>
      <c r="EZ23" s="22"/>
      <c r="FA23" s="22">
        <v>14</v>
      </c>
      <c r="FB23" s="20">
        <v>18</v>
      </c>
      <c r="FC23" s="20">
        <v>14</v>
      </c>
      <c r="FD23" s="1"/>
      <c r="FE23" s="1"/>
      <c r="FF23" s="1"/>
      <c r="FG23" s="1"/>
      <c r="FH23" s="1"/>
      <c r="FI23" s="1">
        <v>16</v>
      </c>
      <c r="FJ23" s="22"/>
      <c r="FK23" s="20">
        <v>14</v>
      </c>
      <c r="FL23" s="1"/>
      <c r="FM23" s="22"/>
      <c r="FN23" s="20">
        <v>12</v>
      </c>
      <c r="FO23" s="1">
        <v>12</v>
      </c>
      <c r="FP23" s="20">
        <v>18</v>
      </c>
      <c r="FQ23" s="20">
        <v>14</v>
      </c>
      <c r="FR23" s="22">
        <v>14</v>
      </c>
      <c r="FS23" s="20">
        <v>14</v>
      </c>
      <c r="FT23" s="20">
        <v>16</v>
      </c>
      <c r="FU23" s="22">
        <v>15</v>
      </c>
      <c r="FV23" s="1">
        <v>11</v>
      </c>
      <c r="FW23" s="1">
        <v>14</v>
      </c>
      <c r="FX23" s="20">
        <v>14</v>
      </c>
      <c r="FY23" s="20">
        <v>15</v>
      </c>
      <c r="FZ23" s="20">
        <v>15</v>
      </c>
      <c r="GA23" s="1">
        <v>17</v>
      </c>
      <c r="GB23" s="1"/>
      <c r="GC23" s="1"/>
      <c r="GD23" s="1"/>
      <c r="GE23" s="1"/>
      <c r="GF23" s="1"/>
      <c r="GG23" s="22">
        <v>15</v>
      </c>
      <c r="GH23" s="1"/>
      <c r="GI23" s="1"/>
      <c r="GJ23" s="1"/>
      <c r="GK23" s="1"/>
      <c r="GL23" s="1"/>
      <c r="GM23" s="1"/>
      <c r="GN23" s="1"/>
      <c r="GO23" s="1"/>
      <c r="GP23" s="1"/>
      <c r="GQ23" s="1"/>
      <c r="GR23" s="1"/>
      <c r="GS23" s="20">
        <v>15</v>
      </c>
      <c r="GT23" s="20">
        <v>14</v>
      </c>
      <c r="GU23" s="1"/>
      <c r="GV23" s="1"/>
      <c r="GW23" s="22">
        <v>15</v>
      </c>
      <c r="GX23" s="20">
        <v>14</v>
      </c>
      <c r="GY23" s="20">
        <v>14</v>
      </c>
      <c r="GZ23" s="20">
        <v>15</v>
      </c>
      <c r="HA23" s="20">
        <v>13</v>
      </c>
      <c r="HB23" s="20">
        <v>17</v>
      </c>
      <c r="HC23" s="20">
        <v>17</v>
      </c>
      <c r="HD23" s="20">
        <v>15</v>
      </c>
      <c r="HE23" s="20">
        <v>15</v>
      </c>
      <c r="HF23" s="20">
        <v>14</v>
      </c>
      <c r="HG23" s="22">
        <v>14</v>
      </c>
      <c r="HH23" s="20">
        <v>15</v>
      </c>
      <c r="HI23" s="1"/>
      <c r="HJ23" s="1"/>
      <c r="HK23" s="1"/>
      <c r="HL23" s="1"/>
      <c r="HM23" s="22"/>
      <c r="HN23" s="22">
        <v>15</v>
      </c>
      <c r="HO23" s="22">
        <v>14</v>
      </c>
      <c r="HP23" s="22">
        <v>15</v>
      </c>
      <c r="HQ23" s="20">
        <v>16</v>
      </c>
      <c r="HR23" s="20">
        <v>14</v>
      </c>
      <c r="HS23" s="1">
        <v>13</v>
      </c>
      <c r="HT23" s="1"/>
      <c r="HU23" s="1"/>
      <c r="HV23" s="1"/>
      <c r="HW23" s="1"/>
      <c r="HX23" s="1"/>
      <c r="HY23" s="1"/>
      <c r="HZ23" s="1">
        <v>15</v>
      </c>
      <c r="IA23" s="20">
        <v>14</v>
      </c>
      <c r="IB23" s="20">
        <v>15</v>
      </c>
      <c r="IC23" s="1"/>
      <c r="ID23" s="1"/>
      <c r="IE23" s="1"/>
      <c r="IF23" s="1"/>
      <c r="IG23" s="1"/>
      <c r="IH23" s="1"/>
      <c r="II23" s="1"/>
      <c r="IJ23" s="22">
        <v>15</v>
      </c>
      <c r="IK23" s="22">
        <v>15</v>
      </c>
      <c r="IL23" s="20">
        <v>15</v>
      </c>
      <c r="IM23" s="1"/>
      <c r="IN23" s="1"/>
      <c r="IO23" s="1"/>
      <c r="IP23" s="1"/>
      <c r="IQ23" s="1"/>
      <c r="IR23" s="1"/>
      <c r="IS23" s="1"/>
      <c r="IT23" s="1"/>
      <c r="IU23" s="1"/>
      <c r="IV23" s="1"/>
      <c r="IW23" s="1"/>
      <c r="IX23" s="1"/>
      <c r="IY23" s="22"/>
      <c r="IZ23" s="20">
        <v>18</v>
      </c>
      <c r="JA23" s="20">
        <v>12</v>
      </c>
      <c r="JB23" s="1"/>
      <c r="JC23" s="1"/>
      <c r="JD23" s="22">
        <v>14</v>
      </c>
      <c r="JE23" s="20">
        <v>15</v>
      </c>
      <c r="JF23" s="20">
        <v>11</v>
      </c>
      <c r="JG23" s="1"/>
      <c r="JH23" s="1"/>
      <c r="JI23" s="1"/>
      <c r="JJ23" s="22"/>
      <c r="JK23" s="20">
        <v>16</v>
      </c>
      <c r="JL23" s="20">
        <v>14</v>
      </c>
      <c r="JM23" s="1"/>
      <c r="JN23" s="22"/>
      <c r="JO23" s="22"/>
      <c r="JP23" s="22"/>
      <c r="JQ23" s="22">
        <v>13</v>
      </c>
      <c r="JR23" s="22">
        <v>14</v>
      </c>
      <c r="JS23" s="22">
        <v>13</v>
      </c>
      <c r="JT23" s="22">
        <v>13</v>
      </c>
      <c r="JU23" s="20">
        <v>14</v>
      </c>
      <c r="JV23" s="20">
        <v>14</v>
      </c>
      <c r="JW23" s="1"/>
      <c r="JX23" s="1"/>
      <c r="JY23" s="1"/>
      <c r="JZ23" s="22"/>
      <c r="KA23" s="22">
        <v>14</v>
      </c>
      <c r="KB23" s="22">
        <v>12</v>
      </c>
      <c r="KC23" s="20">
        <v>13</v>
      </c>
      <c r="KD23" s="20">
        <v>12</v>
      </c>
      <c r="KE23" s="1"/>
      <c r="KF23" s="1"/>
      <c r="KG23" s="1"/>
      <c r="KH23" s="1"/>
      <c r="KI23" s="1"/>
      <c r="KJ23" s="22"/>
      <c r="KK23" s="22">
        <v>16</v>
      </c>
      <c r="KL23" s="36">
        <v>14</v>
      </c>
      <c r="KM23" s="20">
        <v>13</v>
      </c>
      <c r="KN23" s="20">
        <v>14</v>
      </c>
      <c r="KO23" s="20">
        <v>14</v>
      </c>
      <c r="KP23" s="20">
        <v>12</v>
      </c>
      <c r="KQ23" s="20">
        <v>13</v>
      </c>
      <c r="KR23" s="20">
        <v>13</v>
      </c>
      <c r="KS23" s="1"/>
      <c r="KT23" s="1"/>
      <c r="KU23" s="1"/>
      <c r="KV23" s="22"/>
      <c r="KW23" s="22">
        <v>12</v>
      </c>
      <c r="KX23" s="22">
        <v>15</v>
      </c>
      <c r="KY23" s="22">
        <v>14</v>
      </c>
      <c r="KZ23" s="20">
        <v>14</v>
      </c>
      <c r="LA23" s="20">
        <v>14</v>
      </c>
      <c r="LB23" s="20">
        <v>13</v>
      </c>
      <c r="LC23" s="20">
        <v>15</v>
      </c>
      <c r="LD23" s="1">
        <v>12</v>
      </c>
      <c r="LE23" s="20">
        <v>16</v>
      </c>
      <c r="LF23" s="20">
        <v>15</v>
      </c>
      <c r="LG23" s="1"/>
      <c r="LH23" s="22">
        <v>14</v>
      </c>
      <c r="LI23" s="22">
        <v>15</v>
      </c>
      <c r="LJ23" s="20">
        <v>14</v>
      </c>
      <c r="LK23" s="20">
        <v>14</v>
      </c>
      <c r="LL23" s="1">
        <v>12</v>
      </c>
      <c r="LM23" s="1"/>
      <c r="LN23" s="1"/>
      <c r="LO23" s="1"/>
      <c r="LP23" s="1"/>
      <c r="LQ23" s="1"/>
      <c r="LR23" s="1"/>
      <c r="LS23" s="20">
        <v>15</v>
      </c>
      <c r="LT23" s="20">
        <v>12</v>
      </c>
      <c r="LU23" s="20">
        <v>15</v>
      </c>
      <c r="LV23" s="20">
        <v>15</v>
      </c>
      <c r="LW23" s="1"/>
      <c r="LX23" s="1"/>
      <c r="LY23" s="1"/>
      <c r="LZ23" s="1"/>
      <c r="MA23" s="1"/>
      <c r="MB23" s="22"/>
      <c r="MC23" s="20">
        <v>16</v>
      </c>
      <c r="MD23" s="20">
        <v>15</v>
      </c>
      <c r="ME23" s="22"/>
      <c r="MF23" s="22"/>
      <c r="MG23" s="20">
        <v>13</v>
      </c>
      <c r="MH23" s="20">
        <v>15</v>
      </c>
      <c r="MI23" s="1"/>
      <c r="MJ23" s="1"/>
      <c r="MK23" s="22"/>
      <c r="ML23" s="22"/>
      <c r="MM23" s="22"/>
      <c r="MN23" s="22"/>
      <c r="MO23" s="22"/>
      <c r="MP23" s="22"/>
      <c r="MQ23" s="22">
        <v>11</v>
      </c>
      <c r="MR23" s="22">
        <v>20</v>
      </c>
      <c r="MS23" s="22">
        <v>12</v>
      </c>
      <c r="MT23" s="20">
        <v>20</v>
      </c>
      <c r="MU23" s="20">
        <v>14</v>
      </c>
      <c r="MV23" s="1"/>
      <c r="MW23" s="1"/>
      <c r="MX23" s="1"/>
      <c r="MY23" s="1"/>
      <c r="MZ23" s="1"/>
      <c r="NA23" s="22"/>
      <c r="NB23" s="22"/>
      <c r="NC23" s="22"/>
      <c r="ND23" s="22"/>
      <c r="NE23" s="20">
        <v>14</v>
      </c>
      <c r="NF23" s="1"/>
      <c r="NG23" s="1"/>
      <c r="NH23" s="22"/>
      <c r="NI23" s="20">
        <v>16</v>
      </c>
      <c r="NJ23" s="1"/>
      <c r="NK23" s="1"/>
      <c r="NL23" s="1"/>
      <c r="NM23" s="22"/>
      <c r="NN23" s="22"/>
      <c r="NO23" s="22">
        <v>13</v>
      </c>
      <c r="NP23" s="22">
        <v>15</v>
      </c>
      <c r="NQ23" s="22">
        <v>15</v>
      </c>
      <c r="NR23" s="20">
        <v>12</v>
      </c>
      <c r="NS23" s="20">
        <v>14</v>
      </c>
      <c r="NT23" s="1"/>
      <c r="NU23" s="1"/>
      <c r="NV23" s="1"/>
      <c r="NW23" s="22"/>
      <c r="NX23" s="22"/>
      <c r="NY23" s="22"/>
      <c r="NZ23" s="22"/>
      <c r="OA23" s="22"/>
      <c r="OB23" s="22"/>
      <c r="OC23" s="22"/>
      <c r="OD23" s="22"/>
      <c r="OE23" s="22"/>
      <c r="OF23" s="21">
        <v>15</v>
      </c>
      <c r="OG23" s="1"/>
      <c r="OH23" s="1"/>
      <c r="OI23" s="1"/>
      <c r="OJ23" s="1"/>
      <c r="OK23" s="1"/>
      <c r="OL23" s="1"/>
      <c r="OM23" s="1"/>
      <c r="ON23" s="1"/>
      <c r="OO23" s="1"/>
      <c r="OP23" s="1"/>
      <c r="OQ23" s="1"/>
      <c r="OR23" s="1"/>
      <c r="OS23" s="1"/>
      <c r="OT23" s="22"/>
      <c r="OU23" s="22"/>
      <c r="OV23" s="22"/>
      <c r="OW23" s="22"/>
      <c r="OX23" s="22">
        <v>15</v>
      </c>
      <c r="OY23" s="22">
        <v>11</v>
      </c>
      <c r="OZ23" s="20">
        <v>20</v>
      </c>
      <c r="PA23" s="21">
        <v>12</v>
      </c>
      <c r="PB23" s="1"/>
      <c r="PC23" s="1"/>
      <c r="PD23" s="1"/>
      <c r="PE23" s="1"/>
      <c r="PF23" s="1"/>
      <c r="PG23" s="1"/>
      <c r="PH23" s="1"/>
      <c r="PI23" s="1"/>
      <c r="PJ23" s="1"/>
      <c r="PK23" s="1"/>
      <c r="PL23" s="1"/>
      <c r="PM23" s="22"/>
      <c r="PN23" s="22"/>
      <c r="PO23" s="22"/>
      <c r="PP23" s="22"/>
      <c r="PQ23" s="22">
        <v>13</v>
      </c>
      <c r="PR23" s="20">
        <v>17</v>
      </c>
      <c r="PS23" s="20">
        <v>12</v>
      </c>
      <c r="PT23" s="1">
        <v>12</v>
      </c>
      <c r="PU23" s="20">
        <v>16</v>
      </c>
      <c r="PV23" s="20">
        <v>18</v>
      </c>
      <c r="PW23" s="20">
        <v>14</v>
      </c>
      <c r="PX23" s="1"/>
      <c r="PY23" s="1"/>
      <c r="PZ23" s="1"/>
      <c r="QA23" s="1"/>
      <c r="QB23" s="1"/>
      <c r="QC23" s="1"/>
      <c r="QD23" s="22"/>
      <c r="QE23" s="22">
        <v>14</v>
      </c>
      <c r="QF23" s="36">
        <v>16</v>
      </c>
      <c r="QG23" s="36">
        <v>12</v>
      </c>
      <c r="QH23" s="20">
        <v>11</v>
      </c>
      <c r="QI23" s="1">
        <v>14</v>
      </c>
      <c r="QJ23" s="1"/>
      <c r="QK23" s="1"/>
      <c r="QL23" s="1"/>
      <c r="QM23" s="1"/>
      <c r="QN23" s="1"/>
      <c r="QO23" s="1"/>
      <c r="QP23" s="1"/>
      <c r="QQ23" s="22"/>
      <c r="QR23" s="22">
        <v>12</v>
      </c>
      <c r="QS23" s="36">
        <v>11</v>
      </c>
      <c r="QT23" s="20">
        <v>14</v>
      </c>
      <c r="QU23" s="20">
        <v>18</v>
      </c>
      <c r="QV23" s="1"/>
      <c r="QW23" s="1"/>
      <c r="QX23" s="1"/>
      <c r="QY23" s="1"/>
      <c r="QZ23" s="1"/>
      <c r="RA23" s="1"/>
      <c r="RB23" s="1"/>
      <c r="RC23" s="22"/>
      <c r="RD23" s="22">
        <v>12</v>
      </c>
      <c r="RE23" s="22">
        <v>15</v>
      </c>
      <c r="RF23" s="20">
        <v>15</v>
      </c>
      <c r="RG23" s="1"/>
      <c r="RH23" s="1"/>
      <c r="RI23" s="1"/>
      <c r="RJ23" s="1"/>
      <c r="RK23" s="1"/>
      <c r="RL23" s="1"/>
      <c r="RM23" s="1"/>
      <c r="RN23" s="1"/>
      <c r="RO23" s="1"/>
      <c r="RP23" s="1"/>
      <c r="RQ23" s="1"/>
      <c r="RR23" s="1"/>
      <c r="RS23" s="22">
        <v>13</v>
      </c>
      <c r="RT23" s="20">
        <v>12</v>
      </c>
      <c r="RU23" s="20">
        <v>12</v>
      </c>
      <c r="RV23" s="20">
        <v>14</v>
      </c>
      <c r="RW23" s="1"/>
      <c r="RX23" s="1"/>
      <c r="RY23" s="1"/>
      <c r="RZ23" s="1"/>
      <c r="SA23" s="1"/>
      <c r="SB23" s="1"/>
      <c r="SC23" s="1"/>
      <c r="SD23" s="1"/>
      <c r="SE23" s="1"/>
      <c r="SF23" s="1"/>
      <c r="SG23" s="1"/>
      <c r="SH23" s="1"/>
      <c r="SI23" s="22">
        <v>12</v>
      </c>
      <c r="SJ23" s="20">
        <v>14</v>
      </c>
      <c r="SK23" s="20">
        <v>12</v>
      </c>
      <c r="SL23" s="20">
        <v>14</v>
      </c>
      <c r="SM23" s="20">
        <v>15</v>
      </c>
      <c r="SN23" s="1">
        <v>14</v>
      </c>
      <c r="SO23" s="1"/>
      <c r="SP23" s="1"/>
      <c r="SQ23" s="1"/>
      <c r="SR23" s="22"/>
      <c r="SS23" s="20">
        <v>12</v>
      </c>
      <c r="ST23" s="20">
        <v>12</v>
      </c>
      <c r="SU23" s="20">
        <v>13</v>
      </c>
      <c r="SV23" s="20">
        <v>14</v>
      </c>
      <c r="SW23" s="1"/>
      <c r="SX23" s="1"/>
      <c r="SY23" s="1"/>
      <c r="SZ23" s="1"/>
      <c r="TA23" s="1"/>
      <c r="TB23" s="20">
        <v>13</v>
      </c>
      <c r="TC23" s="20">
        <v>15</v>
      </c>
      <c r="TD23" s="20">
        <v>15</v>
      </c>
      <c r="TE23" s="20">
        <v>11</v>
      </c>
      <c r="TF23" s="1"/>
      <c r="TG23" s="1"/>
      <c r="TH23" s="1"/>
      <c r="TI23" s="1"/>
      <c r="TJ23" s="1"/>
      <c r="TK23" s="1"/>
      <c r="TL23" s="1"/>
      <c r="TM23" s="1"/>
      <c r="TN23" s="1"/>
      <c r="TO23" s="1"/>
      <c r="TP23" s="1"/>
      <c r="TQ23" s="22"/>
      <c r="TR23" s="22"/>
      <c r="TS23" s="20">
        <v>13</v>
      </c>
      <c r="TT23" s="20">
        <v>14</v>
      </c>
      <c r="TU23" s="1"/>
      <c r="TV23" s="1"/>
      <c r="TW23" s="1"/>
      <c r="TX23" s="1"/>
      <c r="TY23" s="1"/>
      <c r="TZ23" s="1"/>
      <c r="UA23" s="1"/>
      <c r="UB23" s="22"/>
      <c r="UC23" s="20">
        <v>15</v>
      </c>
      <c r="UD23" s="20">
        <v>16</v>
      </c>
      <c r="UE23" s="20">
        <v>13</v>
      </c>
      <c r="UF23" s="20">
        <v>13</v>
      </c>
      <c r="UG23" s="20">
        <v>12</v>
      </c>
      <c r="UH23" s="1">
        <v>13</v>
      </c>
      <c r="UI23" s="1">
        <v>12</v>
      </c>
      <c r="UJ23" s="1">
        <v>14</v>
      </c>
      <c r="UK23" s="20">
        <v>13</v>
      </c>
      <c r="UL23" s="1"/>
      <c r="UM23" s="1"/>
      <c r="UN23" s="1"/>
      <c r="UO23" s="22"/>
      <c r="UP23" s="22">
        <v>16</v>
      </c>
      <c r="UQ23" s="20">
        <v>15</v>
      </c>
      <c r="UR23" s="20">
        <v>15</v>
      </c>
      <c r="US23" s="20">
        <v>15</v>
      </c>
      <c r="UT23" s="20">
        <v>15</v>
      </c>
      <c r="UU23" s="1"/>
      <c r="UV23" s="1"/>
      <c r="UW23" s="1"/>
      <c r="UX23" s="1"/>
      <c r="UY23" s="1"/>
      <c r="UZ23" s="22"/>
      <c r="VA23" s="22">
        <v>11</v>
      </c>
      <c r="VB23" s="20">
        <v>13</v>
      </c>
      <c r="VC23" s="20">
        <v>12</v>
      </c>
      <c r="VD23" s="20">
        <v>15</v>
      </c>
      <c r="VE23" s="20">
        <v>15</v>
      </c>
      <c r="VF23" s="1"/>
      <c r="VG23" s="1"/>
      <c r="VH23" s="1"/>
      <c r="VI23" s="1"/>
      <c r="VJ23" s="22"/>
      <c r="VK23" s="22"/>
      <c r="VL23" s="22"/>
      <c r="VM23" s="22"/>
      <c r="VN23" s="22"/>
      <c r="VO23" s="22"/>
      <c r="VP23" s="22"/>
      <c r="VQ23" s="20">
        <v>15</v>
      </c>
      <c r="VR23" s="1"/>
      <c r="VS23" s="1"/>
      <c r="VT23" s="1"/>
      <c r="VU23" s="1"/>
      <c r="VV23" s="22"/>
      <c r="VW23" s="22"/>
      <c r="VX23" s="22"/>
      <c r="VY23" s="22"/>
      <c r="VZ23" s="22"/>
      <c r="WA23" s="22"/>
      <c r="WB23" s="22"/>
      <c r="WC23" s="22">
        <v>14</v>
      </c>
      <c r="WD23" s="20">
        <v>13</v>
      </c>
      <c r="WE23" s="20">
        <v>14</v>
      </c>
      <c r="WF23" s="20">
        <v>14</v>
      </c>
      <c r="WG23" s="1"/>
      <c r="WH23" s="1"/>
      <c r="WI23" s="22"/>
      <c r="WJ23" s="22">
        <v>16</v>
      </c>
      <c r="WK23" s="20">
        <v>14</v>
      </c>
      <c r="WL23" s="20">
        <v>12</v>
      </c>
      <c r="WM23" s="1">
        <v>13</v>
      </c>
      <c r="WN23" s="1">
        <v>17</v>
      </c>
      <c r="WO23" s="20">
        <v>14</v>
      </c>
      <c r="WP23" s="20">
        <v>15</v>
      </c>
      <c r="WQ23" s="1"/>
      <c r="WR23" s="1"/>
      <c r="WS23" s="1"/>
      <c r="WT23" s="20">
        <v>15</v>
      </c>
      <c r="WU23" s="20">
        <v>18</v>
      </c>
      <c r="WV23" s="20">
        <v>15</v>
      </c>
      <c r="WW23" s="20">
        <v>13</v>
      </c>
      <c r="WX23" s="22"/>
      <c r="WY23" s="20">
        <v>16</v>
      </c>
      <c r="WZ23" s="21">
        <v>15</v>
      </c>
      <c r="XA23" s="20">
        <v>18</v>
      </c>
      <c r="XB23" s="20">
        <v>17</v>
      </c>
      <c r="XC23" s="1"/>
      <c r="XD23" s="1"/>
      <c r="XE23" s="1"/>
      <c r="XF23" s="1"/>
      <c r="XG23" s="1"/>
      <c r="XH23" s="1"/>
      <c r="XI23" s="1"/>
      <c r="XJ23" s="1"/>
      <c r="XK23" s="1"/>
      <c r="XL23" s="1"/>
      <c r="XM23" s="22"/>
      <c r="XN23" s="22"/>
      <c r="XO23" s="22">
        <v>17</v>
      </c>
      <c r="XP23" s="20">
        <v>17</v>
      </c>
      <c r="XQ23" s="20">
        <v>14</v>
      </c>
      <c r="XR23" s="21">
        <v>14</v>
      </c>
      <c r="XS23" s="21">
        <v>11</v>
      </c>
      <c r="XT23" s="1"/>
      <c r="XU23" s="1"/>
      <c r="XV23" s="22"/>
      <c r="XW23" s="20">
        <v>15</v>
      </c>
      <c r="XX23" s="20">
        <v>13</v>
      </c>
      <c r="XY23" s="20">
        <v>15</v>
      </c>
      <c r="XZ23" s="1">
        <v>16</v>
      </c>
      <c r="YA23" s="21">
        <v>12</v>
      </c>
      <c r="YB23" s="1"/>
      <c r="YC23" s="22">
        <v>14</v>
      </c>
      <c r="YD23" s="20">
        <v>16</v>
      </c>
      <c r="YE23" s="20">
        <v>16</v>
      </c>
      <c r="YF23" s="20">
        <v>14</v>
      </c>
      <c r="YG23" s="20">
        <v>15</v>
      </c>
      <c r="YH23" s="1"/>
      <c r="YI23" s="1"/>
      <c r="YJ23" s="1"/>
      <c r="YK23" s="1"/>
      <c r="YL23" s="22"/>
      <c r="YM23" s="22"/>
      <c r="YN23" s="22"/>
      <c r="YO23" s="22">
        <v>15</v>
      </c>
      <c r="YP23" s="1">
        <v>12</v>
      </c>
      <c r="YQ23" s="1"/>
      <c r="YR23" s="1"/>
      <c r="YS23" s="1"/>
      <c r="YT23" s="22">
        <v>14</v>
      </c>
      <c r="YU23" s="20">
        <v>14</v>
      </c>
      <c r="YV23" s="1"/>
      <c r="YW23" s="1"/>
      <c r="YX23" s="1"/>
      <c r="YY23" s="1"/>
      <c r="YZ23" s="1"/>
      <c r="ZA23" s="1"/>
      <c r="ZB23" s="1"/>
      <c r="ZC23" s="22"/>
      <c r="ZD23" s="1">
        <v>12</v>
      </c>
      <c r="ZE23" s="21">
        <v>14</v>
      </c>
      <c r="ZF23" s="1"/>
      <c r="ZG23" s="1"/>
      <c r="ZH23" s="1"/>
      <c r="ZI23" s="1"/>
      <c r="ZJ23" s="1"/>
      <c r="ZK23" s="1"/>
      <c r="ZL23" s="1"/>
      <c r="ZM23" s="22"/>
      <c r="ZN23" s="22"/>
      <c r="ZO23" s="22">
        <v>15</v>
      </c>
      <c r="ZP23" s="20">
        <v>17</v>
      </c>
      <c r="ZQ23" s="1"/>
      <c r="ZR23" s="1"/>
      <c r="ZS23" s="1"/>
      <c r="ZT23" s="22"/>
      <c r="ZU23" s="22">
        <v>16</v>
      </c>
      <c r="ZV23" s="20">
        <v>16</v>
      </c>
      <c r="ZW23" s="20">
        <v>11</v>
      </c>
      <c r="ZX23" s="20">
        <v>15</v>
      </c>
      <c r="ZY23" s="20">
        <v>17</v>
      </c>
      <c r="ZZ23" s="1"/>
      <c r="AAA23" s="1"/>
      <c r="AAB23" s="22"/>
      <c r="AAC23" s="22">
        <v>13</v>
      </c>
      <c r="AAD23" s="1">
        <v>12</v>
      </c>
      <c r="AAE23" s="1">
        <v>16</v>
      </c>
      <c r="AAF23" s="22"/>
      <c r="AAG23" s="22">
        <v>15</v>
      </c>
      <c r="AAH23" s="20">
        <v>14</v>
      </c>
      <c r="AAI23" s="20">
        <v>16</v>
      </c>
      <c r="AAJ23" s="21">
        <v>15</v>
      </c>
      <c r="AAK23" s="22"/>
      <c r="AAL23" s="22"/>
      <c r="AAM23" s="22"/>
      <c r="AAN23" s="22"/>
      <c r="AAO23" s="22">
        <v>12</v>
      </c>
      <c r="AAP23" s="22">
        <v>18</v>
      </c>
      <c r="AAQ23" s="22"/>
      <c r="AAR23" s="22"/>
      <c r="AAS23" s="22">
        <v>11</v>
      </c>
      <c r="AAT23" s="22">
        <v>13</v>
      </c>
      <c r="AAU23" s="22">
        <v>12</v>
      </c>
      <c r="AAV23" s="22">
        <v>14</v>
      </c>
      <c r="AAW23" s="20">
        <v>14</v>
      </c>
      <c r="AAX23" s="1">
        <v>12</v>
      </c>
      <c r="AAY23" s="20">
        <v>18</v>
      </c>
      <c r="AAZ23" s="21">
        <v>13</v>
      </c>
      <c r="ABA23" s="22"/>
      <c r="ABB23" s="22"/>
      <c r="ABC23" s="22">
        <v>15</v>
      </c>
      <c r="ABD23" s="22">
        <v>12</v>
      </c>
      <c r="ABE23" s="22">
        <v>12</v>
      </c>
      <c r="ABF23" s="20">
        <v>14</v>
      </c>
      <c r="ABG23" s="1">
        <v>13</v>
      </c>
      <c r="ABH23" s="1">
        <v>10</v>
      </c>
      <c r="ABI23" s="21">
        <v>15</v>
      </c>
      <c r="ABJ23" s="1"/>
      <c r="ABK23" s="22"/>
      <c r="ABL23" s="22"/>
      <c r="ABM23" s="22">
        <v>15</v>
      </c>
      <c r="ABN23" s="1">
        <v>12</v>
      </c>
      <c r="ABO23" s="20">
        <v>14</v>
      </c>
      <c r="ABP23" s="20">
        <v>17</v>
      </c>
      <c r="ABQ23" s="1"/>
      <c r="ABR23" s="22"/>
      <c r="ABS23" s="22"/>
      <c r="ABT23" s="22"/>
      <c r="ABU23" s="22">
        <v>13</v>
      </c>
      <c r="ABV23" s="22">
        <v>12</v>
      </c>
      <c r="ABW23" s="22">
        <v>14</v>
      </c>
      <c r="ABX23" s="1">
        <v>10</v>
      </c>
      <c r="ABY23" s="21">
        <v>13</v>
      </c>
      <c r="ABZ23" s="22">
        <v>14</v>
      </c>
      <c r="ACA23" s="22">
        <v>15</v>
      </c>
      <c r="ACB23" s="1">
        <v>11</v>
      </c>
      <c r="ACC23" s="1">
        <v>11</v>
      </c>
      <c r="ACD23" s="20">
        <v>14</v>
      </c>
      <c r="ACE23" s="20">
        <v>17</v>
      </c>
      <c r="ACF23" s="22">
        <v>14</v>
      </c>
      <c r="ACG23" s="22">
        <v>15</v>
      </c>
      <c r="ACH23" s="20">
        <v>13</v>
      </c>
      <c r="ACI23" s="1"/>
      <c r="ACJ23" s="1">
        <v>12</v>
      </c>
      <c r="ACK23" s="1">
        <v>10</v>
      </c>
      <c r="ACL23" s="21">
        <v>13</v>
      </c>
      <c r="ACM23" s="21">
        <v>13</v>
      </c>
      <c r="ACN23" s="21">
        <v>14</v>
      </c>
      <c r="ACO23" s="1">
        <v>14</v>
      </c>
      <c r="ACP23" s="21">
        <v>18</v>
      </c>
      <c r="ACQ23" s="1">
        <v>12</v>
      </c>
      <c r="ACR23" s="21">
        <v>15</v>
      </c>
      <c r="ACS23" s="21">
        <v>12</v>
      </c>
      <c r="ACT23" s="1"/>
      <c r="ACU23" s="20">
        <v>15</v>
      </c>
      <c r="ACV23" s="21">
        <v>12</v>
      </c>
      <c r="ACW23" s="1"/>
      <c r="ACX23" s="1"/>
      <c r="ACY23" s="1">
        <v>13</v>
      </c>
      <c r="ACZ23" s="1">
        <v>15</v>
      </c>
      <c r="ADA23" s="1">
        <v>13</v>
      </c>
      <c r="ADB23" s="1">
        <v>9</v>
      </c>
      <c r="ADC23" s="20">
        <v>13</v>
      </c>
      <c r="ADD23" s="1"/>
      <c r="ADE23" s="1"/>
      <c r="ADF23" s="1">
        <v>13</v>
      </c>
      <c r="ADG23" s="1">
        <v>13</v>
      </c>
      <c r="ADH23" s="1"/>
      <c r="ADI23" s="1">
        <v>16</v>
      </c>
      <c r="ADJ23" s="1"/>
      <c r="ADK23" s="20">
        <v>15</v>
      </c>
      <c r="ADL23" s="20">
        <v>15</v>
      </c>
      <c r="ADM23" s="1">
        <v>14</v>
      </c>
      <c r="ADN23" s="1">
        <v>14</v>
      </c>
      <c r="ADO23" s="21">
        <v>12</v>
      </c>
      <c r="ADP23" s="21">
        <v>12</v>
      </c>
      <c r="ADQ23" s="21">
        <v>15</v>
      </c>
      <c r="ADR23" s="22">
        <v>17</v>
      </c>
      <c r="ADS23" s="22">
        <v>13</v>
      </c>
      <c r="ADT23" s="20">
        <v>13</v>
      </c>
      <c r="ADU23" s="21">
        <v>11</v>
      </c>
      <c r="ADV23" s="21">
        <v>13</v>
      </c>
      <c r="ADW23" s="1"/>
      <c r="ADX23" s="22">
        <v>15</v>
      </c>
      <c r="ADY23" s="21">
        <v>13</v>
      </c>
      <c r="ADZ23" s="21">
        <v>14</v>
      </c>
      <c r="AEA23" s="21">
        <v>14</v>
      </c>
      <c r="AEB23" s="21">
        <v>16</v>
      </c>
      <c r="AEC23" s="1"/>
      <c r="AED23" s="1"/>
      <c r="AEE23" s="1">
        <v>12</v>
      </c>
      <c r="AEF23" s="20">
        <v>20</v>
      </c>
      <c r="AEG23" s="1"/>
      <c r="AEH23" s="1"/>
      <c r="AEI23" s="20">
        <v>14</v>
      </c>
      <c r="AEJ23" s="1">
        <v>14</v>
      </c>
      <c r="AEK23" s="1">
        <v>15</v>
      </c>
      <c r="AEL23" s="20">
        <v>12</v>
      </c>
      <c r="AEM23" s="21">
        <v>13</v>
      </c>
      <c r="AEN23" s="21">
        <v>13</v>
      </c>
      <c r="AEO23" s="21">
        <v>14</v>
      </c>
      <c r="AEP23" s="21">
        <v>14</v>
      </c>
      <c r="AEQ23" s="20">
        <v>13</v>
      </c>
      <c r="AER23" s="1">
        <v>11</v>
      </c>
      <c r="AES23" s="1">
        <v>10</v>
      </c>
      <c r="AET23" s="20">
        <v>15</v>
      </c>
      <c r="AEU23" s="20">
        <v>17</v>
      </c>
      <c r="AEV23" s="1"/>
      <c r="AEW23" s="1"/>
      <c r="AEX23" s="1">
        <v>14</v>
      </c>
      <c r="AEY23" s="1">
        <v>11</v>
      </c>
      <c r="AEZ23" s="20">
        <v>15</v>
      </c>
      <c r="AFA23" s="20">
        <v>15</v>
      </c>
      <c r="AFB23" s="1">
        <v>12</v>
      </c>
      <c r="AFC23" s="1">
        <v>12</v>
      </c>
      <c r="AFD23" s="20">
        <v>12</v>
      </c>
      <c r="AFE23" s="22">
        <v>14</v>
      </c>
      <c r="AFF23" s="20">
        <v>15</v>
      </c>
      <c r="AFG23" s="1">
        <v>16</v>
      </c>
      <c r="AFH23" s="1">
        <v>16</v>
      </c>
      <c r="AFI23" s="20">
        <v>14</v>
      </c>
      <c r="AFJ23" s="1"/>
      <c r="AFK23" s="1">
        <v>12</v>
      </c>
      <c r="AFL23" s="1">
        <v>9</v>
      </c>
      <c r="AFM23" s="21">
        <v>14</v>
      </c>
      <c r="AFN23" s="21">
        <v>19</v>
      </c>
      <c r="AFO23" s="1"/>
      <c r="AFP23" s="1">
        <v>11</v>
      </c>
      <c r="AFQ23" s="1">
        <v>11</v>
      </c>
      <c r="AFR23" s="1">
        <v>11</v>
      </c>
      <c r="AFS23" s="1">
        <v>11</v>
      </c>
      <c r="AFT23" s="1">
        <v>11</v>
      </c>
      <c r="AFU23" s="1">
        <v>17</v>
      </c>
      <c r="AFV23" s="22">
        <v>14</v>
      </c>
      <c r="AFW23" s="20">
        <v>15</v>
      </c>
      <c r="AFX23" s="1">
        <v>15</v>
      </c>
      <c r="AFY23" s="1">
        <v>13</v>
      </c>
      <c r="AFZ23" s="22">
        <v>15</v>
      </c>
      <c r="AGA23" s="22">
        <v>16</v>
      </c>
      <c r="AGB23" s="1"/>
      <c r="AGC23" s="1"/>
      <c r="AGD23" s="1">
        <v>12</v>
      </c>
      <c r="AGE23" s="1">
        <v>12</v>
      </c>
      <c r="AGF23" s="20">
        <v>15</v>
      </c>
      <c r="AGG23" s="20">
        <v>13</v>
      </c>
      <c r="AGH23" s="21">
        <v>12</v>
      </c>
      <c r="AGI23" s="1"/>
      <c r="AGJ23" s="22">
        <v>16</v>
      </c>
      <c r="AGK23" s="1"/>
      <c r="AGL23" s="1"/>
      <c r="AGM23" s="20">
        <v>11</v>
      </c>
      <c r="AGN23" s="22">
        <v>16</v>
      </c>
      <c r="AGO23" s="21">
        <v>13</v>
      </c>
      <c r="AGP23" s="22">
        <v>16</v>
      </c>
      <c r="AGQ23" s="1">
        <v>13</v>
      </c>
      <c r="AGR23" s="22">
        <v>15</v>
      </c>
      <c r="AGS23" s="1">
        <v>17</v>
      </c>
      <c r="AGT23" s="20">
        <v>13</v>
      </c>
      <c r="AGU23" s="22">
        <v>16</v>
      </c>
      <c r="AGV23" s="22">
        <v>16</v>
      </c>
      <c r="AGW23" s="1">
        <v>12</v>
      </c>
      <c r="AGX23" s="22">
        <v>17</v>
      </c>
      <c r="AGY23" s="22">
        <v>15</v>
      </c>
      <c r="AGZ23" s="22">
        <v>16</v>
      </c>
      <c r="AHA23" s="22">
        <v>15</v>
      </c>
      <c r="AHB23" s="20">
        <v>15</v>
      </c>
      <c r="AHC23" s="22">
        <v>16</v>
      </c>
      <c r="AHD23" s="22">
        <v>16</v>
      </c>
      <c r="AHE23" s="1">
        <v>15</v>
      </c>
      <c r="AHF23" s="1">
        <v>11</v>
      </c>
      <c r="AHG23" s="20">
        <v>12</v>
      </c>
      <c r="AHH23" s="20">
        <v>13</v>
      </c>
      <c r="AHI23" s="22">
        <v>16</v>
      </c>
      <c r="AHJ23" s="22">
        <v>19</v>
      </c>
      <c r="AHK23" s="22">
        <v>16</v>
      </c>
      <c r="AHL23" s="1"/>
      <c r="AHM23" s="22">
        <v>14</v>
      </c>
      <c r="AHN23" s="22">
        <v>14</v>
      </c>
      <c r="AHO23" s="22">
        <v>14</v>
      </c>
      <c r="AHP23" s="22">
        <v>14</v>
      </c>
      <c r="AHQ23" s="22">
        <v>14</v>
      </c>
      <c r="AHR23" s="20">
        <v>11</v>
      </c>
      <c r="AHS23" s="20">
        <v>13</v>
      </c>
      <c r="AHT23" s="20">
        <v>11</v>
      </c>
      <c r="AHU23" s="22">
        <v>18</v>
      </c>
      <c r="AHV23" s="1"/>
      <c r="AHW23" s="1">
        <v>13</v>
      </c>
      <c r="AHX23" s="1">
        <v>12</v>
      </c>
      <c r="AHY23" s="1">
        <v>12</v>
      </c>
      <c r="AHZ23" s="1">
        <v>15</v>
      </c>
      <c r="AIA23" s="22">
        <v>16</v>
      </c>
      <c r="AIB23" s="1">
        <v>13</v>
      </c>
      <c r="AIC23" s="1">
        <v>11</v>
      </c>
      <c r="AID23" s="22">
        <v>17</v>
      </c>
      <c r="AIE23" s="22">
        <v>16</v>
      </c>
      <c r="AIF23" s="21">
        <v>15</v>
      </c>
      <c r="AIG23" s="1"/>
      <c r="AIH23" s="1">
        <v>11</v>
      </c>
      <c r="AII23" s="1">
        <v>11</v>
      </c>
      <c r="AIJ23" s="20">
        <v>12</v>
      </c>
      <c r="AIK23" s="20">
        <v>11</v>
      </c>
      <c r="AIL23" s="22">
        <v>15</v>
      </c>
      <c r="AIM23" s="1">
        <v>12</v>
      </c>
      <c r="AIN23" s="1">
        <v>12</v>
      </c>
      <c r="AIO23" s="1">
        <v>16</v>
      </c>
      <c r="AIP23" s="20">
        <v>14</v>
      </c>
      <c r="AIQ23" s="20">
        <v>11</v>
      </c>
      <c r="AIR23" s="22">
        <v>17</v>
      </c>
      <c r="AIS23" s="1"/>
      <c r="AIT23" s="20">
        <v>11</v>
      </c>
      <c r="AIU23" s="20">
        <v>11</v>
      </c>
      <c r="AIV23" s="20">
        <v>10</v>
      </c>
      <c r="AIW23" s="20">
        <v>13</v>
      </c>
      <c r="AIX23" s="22">
        <v>16</v>
      </c>
      <c r="AIY23" s="22">
        <v>17</v>
      </c>
      <c r="AIZ23" s="22">
        <v>16</v>
      </c>
      <c r="AJA23" s="1">
        <v>11</v>
      </c>
      <c r="AJB23" s="1">
        <v>11</v>
      </c>
      <c r="AJC23" s="1">
        <v>11</v>
      </c>
      <c r="AJD23" s="1">
        <v>11</v>
      </c>
      <c r="AJE23" s="1">
        <v>13</v>
      </c>
      <c r="AJF23" s="1">
        <v>14</v>
      </c>
      <c r="AJG23" s="1">
        <v>12</v>
      </c>
      <c r="AJH23" s="22">
        <v>18</v>
      </c>
      <c r="AJI23" s="22">
        <v>15</v>
      </c>
      <c r="AJJ23" s="1">
        <v>13</v>
      </c>
      <c r="AJK23" s="21">
        <v>11</v>
      </c>
      <c r="AJL23" s="22">
        <v>15</v>
      </c>
      <c r="AJM23" s="1">
        <v>13</v>
      </c>
      <c r="AJN23" s="1">
        <v>11</v>
      </c>
      <c r="AJO23" s="20">
        <v>19</v>
      </c>
      <c r="AJP23" s="20">
        <v>10</v>
      </c>
      <c r="AJQ23" s="22">
        <v>18</v>
      </c>
      <c r="AJR23" s="22">
        <v>17</v>
      </c>
      <c r="AJS23" s="22">
        <v>16</v>
      </c>
      <c r="AJT23" s="20">
        <v>12</v>
      </c>
      <c r="AJU23" s="22">
        <v>16</v>
      </c>
      <c r="AJV23" s="22">
        <v>15</v>
      </c>
      <c r="AJW23" s="1">
        <v>15</v>
      </c>
      <c r="AJX23" s="1">
        <v>13</v>
      </c>
      <c r="AJY23" s="1">
        <v>14</v>
      </c>
      <c r="AJZ23" s="1">
        <v>13</v>
      </c>
      <c r="AKA23" s="21">
        <v>14</v>
      </c>
      <c r="AKB23" s="20">
        <v>14</v>
      </c>
      <c r="AKC23" s="1"/>
      <c r="AKD23" s="22">
        <v>13</v>
      </c>
      <c r="AKE23" s="1">
        <v>12</v>
      </c>
      <c r="AKF23" s="1">
        <v>10</v>
      </c>
      <c r="AKG23" s="20">
        <v>11</v>
      </c>
      <c r="AKH23" s="20">
        <v>12</v>
      </c>
      <c r="AKI23" s="1">
        <v>14</v>
      </c>
      <c r="AKJ23" s="1">
        <v>16</v>
      </c>
      <c r="AKK23" s="1">
        <v>13</v>
      </c>
      <c r="AKL23" s="1"/>
      <c r="AKM23" s="20">
        <v>15</v>
      </c>
      <c r="AKN23" s="20">
        <v>11</v>
      </c>
      <c r="AKO23" s="20">
        <v>10</v>
      </c>
      <c r="AKP23" s="22">
        <v>16</v>
      </c>
      <c r="AKQ23" s="22">
        <v>15</v>
      </c>
      <c r="AKR23" s="22">
        <v>15</v>
      </c>
      <c r="AKS23" s="22">
        <v>15</v>
      </c>
      <c r="AKT23" s="1">
        <v>14</v>
      </c>
      <c r="AKU23" s="1">
        <v>11</v>
      </c>
      <c r="AKV23" s="1">
        <v>12</v>
      </c>
      <c r="AKW23" s="20">
        <v>13</v>
      </c>
      <c r="AKX23" s="22">
        <v>17</v>
      </c>
      <c r="AKY23" s="22">
        <v>15</v>
      </c>
      <c r="AKZ23" s="22">
        <v>16</v>
      </c>
      <c r="ALA23" s="1">
        <v>13</v>
      </c>
      <c r="ALB23" s="1">
        <v>19</v>
      </c>
      <c r="ALC23" s="20">
        <v>12</v>
      </c>
      <c r="ALD23" s="22">
        <v>17</v>
      </c>
      <c r="ALE23" s="22">
        <v>16</v>
      </c>
      <c r="ALF23" s="22">
        <v>15</v>
      </c>
      <c r="ALG23" s="22">
        <v>16</v>
      </c>
      <c r="ALH23" s="22"/>
      <c r="ALI23" s="22">
        <v>15</v>
      </c>
      <c r="ALJ23" s="22">
        <v>15</v>
      </c>
      <c r="ALK23" s="20">
        <v>13</v>
      </c>
      <c r="ALL23" s="22">
        <v>15</v>
      </c>
      <c r="ALM23" s="21">
        <v>10</v>
      </c>
      <c r="ALN23" s="1">
        <v>15</v>
      </c>
      <c r="ALO23" s="20">
        <v>12</v>
      </c>
      <c r="ALP23" s="22">
        <v>16</v>
      </c>
      <c r="ALQ23" s="22">
        <v>15</v>
      </c>
      <c r="ALR23" s="22">
        <v>16</v>
      </c>
      <c r="ALS23" s="1">
        <v>10</v>
      </c>
      <c r="ALT23" s="21">
        <v>12</v>
      </c>
      <c r="ALU23" s="1">
        <v>13</v>
      </c>
      <c r="ALV23" s="1">
        <v>11</v>
      </c>
      <c r="ALW23" s="1">
        <v>14</v>
      </c>
      <c r="ALX23" s="1">
        <v>12</v>
      </c>
      <c r="ALY23" s="20">
        <v>12</v>
      </c>
      <c r="ALZ23" s="22">
        <v>16</v>
      </c>
      <c r="AMA23" s="22">
        <v>15</v>
      </c>
      <c r="AMB23" s="1">
        <v>13</v>
      </c>
      <c r="AMC23" s="1">
        <v>14</v>
      </c>
      <c r="AMD23" s="1">
        <v>12</v>
      </c>
      <c r="AME23" s="22">
        <v>16</v>
      </c>
      <c r="AMF23" s="22">
        <v>16</v>
      </c>
      <c r="AMG23" s="22">
        <v>15</v>
      </c>
      <c r="AMH23" s="1"/>
      <c r="AMI23" s="1"/>
      <c r="AMJ23" s="1"/>
      <c r="AMK23" s="22">
        <v>15</v>
      </c>
      <c r="AML23" s="1">
        <v>12</v>
      </c>
      <c r="AMM23" s="1">
        <v>13</v>
      </c>
      <c r="AMN23" s="1">
        <v>11</v>
      </c>
      <c r="AMO23" s="1">
        <v>13</v>
      </c>
      <c r="AMP23" s="20">
        <v>14</v>
      </c>
      <c r="AMQ23" s="22">
        <v>15</v>
      </c>
      <c r="AMR23" s="22">
        <v>15</v>
      </c>
      <c r="AMS23" s="22">
        <v>16</v>
      </c>
      <c r="AMT23" s="22"/>
      <c r="AMU23" s="1">
        <v>12</v>
      </c>
      <c r="AMV23" s="1">
        <v>11</v>
      </c>
      <c r="AMW23" s="20">
        <v>12</v>
      </c>
      <c r="AMX23" s="22">
        <v>17</v>
      </c>
      <c r="AMY23" s="22">
        <v>16</v>
      </c>
      <c r="AMZ23" s="22">
        <v>16</v>
      </c>
      <c r="ANA23" s="22">
        <v>15</v>
      </c>
      <c r="ANB23" s="1">
        <v>13</v>
      </c>
      <c r="ANC23" s="20">
        <v>12</v>
      </c>
      <c r="AND23" s="22">
        <v>15</v>
      </c>
      <c r="ANE23" s="1">
        <v>12</v>
      </c>
      <c r="ANF23" s="22">
        <v>16</v>
      </c>
      <c r="ANG23" s="22">
        <v>16</v>
      </c>
      <c r="ANH23" s="22">
        <v>15</v>
      </c>
      <c r="ANI23" s="21">
        <v>13</v>
      </c>
      <c r="ANJ23" s="1"/>
      <c r="ANK23" s="22"/>
      <c r="ANL23" s="1">
        <v>14</v>
      </c>
      <c r="ANM23" s="20">
        <v>13</v>
      </c>
      <c r="ANN23" s="20">
        <v>12</v>
      </c>
      <c r="ANO23" s="22">
        <v>16</v>
      </c>
      <c r="ANP23" s="22">
        <v>16</v>
      </c>
      <c r="ANQ23" s="22"/>
      <c r="ANR23" s="22"/>
      <c r="ANS23" s="1">
        <v>12</v>
      </c>
      <c r="ANT23" s="1">
        <v>11</v>
      </c>
      <c r="ANU23" s="20">
        <v>11</v>
      </c>
      <c r="ANV23" s="20">
        <v>11</v>
      </c>
      <c r="ANW23" s="22">
        <v>16</v>
      </c>
      <c r="ANX23" s="22">
        <v>16</v>
      </c>
      <c r="ANY23" s="22">
        <v>16</v>
      </c>
      <c r="ANZ23" s="22">
        <v>15</v>
      </c>
      <c r="AOA23" s="22">
        <v>17</v>
      </c>
      <c r="AOB23" s="22">
        <v>17</v>
      </c>
      <c r="AOC23" s="22">
        <v>15</v>
      </c>
      <c r="AOD23" s="1">
        <v>9</v>
      </c>
      <c r="AOE23" s="1">
        <v>15</v>
      </c>
      <c r="AOF23" s="1">
        <v>12</v>
      </c>
      <c r="AOG23" s="20">
        <v>13</v>
      </c>
      <c r="AOH23" s="20">
        <v>12</v>
      </c>
      <c r="AOI23" s="20">
        <v>12</v>
      </c>
      <c r="AOJ23" s="22">
        <v>16</v>
      </c>
      <c r="AOK23" s="22">
        <v>17</v>
      </c>
      <c r="AOL23" s="22">
        <v>17</v>
      </c>
      <c r="AOM23" s="1">
        <v>13</v>
      </c>
      <c r="AON23" s="1">
        <v>13</v>
      </c>
      <c r="AOO23" s="1"/>
      <c r="AOP23" s="1">
        <v>11</v>
      </c>
      <c r="AOQ23" s="1">
        <v>11</v>
      </c>
      <c r="AOR23" s="1">
        <v>14</v>
      </c>
      <c r="AOS23" s="22">
        <v>17</v>
      </c>
      <c r="AOT23" s="22">
        <v>16</v>
      </c>
      <c r="AOU23" s="22">
        <v>15</v>
      </c>
      <c r="AOV23" s="22">
        <v>16</v>
      </c>
      <c r="AOW23" s="1">
        <v>12</v>
      </c>
      <c r="AOX23" s="1">
        <v>15</v>
      </c>
      <c r="AOY23" s="1">
        <v>14</v>
      </c>
      <c r="AOZ23" s="1">
        <v>14</v>
      </c>
      <c r="APA23" s="1">
        <v>13</v>
      </c>
      <c r="APB23" s="1">
        <v>11</v>
      </c>
      <c r="APC23" s="20">
        <v>17</v>
      </c>
      <c r="APD23" s="20">
        <v>12</v>
      </c>
      <c r="APE23" s="20">
        <v>15</v>
      </c>
      <c r="APF23" s="22">
        <v>16</v>
      </c>
      <c r="APG23" s="22">
        <v>15</v>
      </c>
      <c r="APH23" s="22">
        <v>15</v>
      </c>
      <c r="API23" s="1">
        <v>15</v>
      </c>
      <c r="APJ23" s="20">
        <v>12</v>
      </c>
      <c r="APK23" s="20">
        <v>12</v>
      </c>
      <c r="APL23" s="22">
        <v>17</v>
      </c>
      <c r="APM23" s="22">
        <v>16</v>
      </c>
      <c r="APN23" s="22">
        <v>15</v>
      </c>
      <c r="APO23" s="1">
        <v>15</v>
      </c>
      <c r="APP23" s="1">
        <v>12</v>
      </c>
      <c r="APQ23" s="1">
        <v>13</v>
      </c>
      <c r="APR23" s="1"/>
      <c r="APS23" s="1">
        <v>16</v>
      </c>
      <c r="APT23" s="20">
        <v>13</v>
      </c>
      <c r="APU23" s="22">
        <v>16</v>
      </c>
      <c r="APV23" s="22">
        <v>17</v>
      </c>
      <c r="APW23" s="22">
        <v>16</v>
      </c>
      <c r="APX23" s="22">
        <v>16</v>
      </c>
      <c r="APY23" s="22">
        <v>16</v>
      </c>
      <c r="APZ23" s="22">
        <v>16</v>
      </c>
      <c r="AQA23" s="22">
        <v>16</v>
      </c>
      <c r="AQB23" s="1">
        <v>13</v>
      </c>
      <c r="AQC23" s="1"/>
      <c r="AQD23" s="1">
        <v>13</v>
      </c>
      <c r="AQE23" s="20">
        <v>12</v>
      </c>
      <c r="AQF23" s="22">
        <v>17</v>
      </c>
      <c r="AQG23" s="22">
        <v>16</v>
      </c>
      <c r="AQH23" s="22">
        <v>15</v>
      </c>
      <c r="AQI23" s="21">
        <v>14</v>
      </c>
      <c r="AQJ23" s="1"/>
      <c r="AQK23" s="36">
        <v>17</v>
      </c>
      <c r="AQL23" s="22">
        <v>16</v>
      </c>
      <c r="AQM23" s="22">
        <v>15</v>
      </c>
      <c r="AQN23" s="1">
        <v>14</v>
      </c>
      <c r="AQO23" s="1">
        <v>16</v>
      </c>
      <c r="AQP23" s="1">
        <v>13</v>
      </c>
      <c r="AQQ23" s="21">
        <v>14</v>
      </c>
      <c r="AQR23" s="1"/>
      <c r="AQS23" s="1">
        <v>13</v>
      </c>
      <c r="AQT23" s="1">
        <v>12</v>
      </c>
      <c r="AQU23" s="20">
        <v>15</v>
      </c>
      <c r="AQV23" s="22">
        <v>17</v>
      </c>
      <c r="AQW23" s="22">
        <v>16</v>
      </c>
      <c r="AQX23" s="1">
        <v>14</v>
      </c>
      <c r="AQY23" s="21">
        <v>15</v>
      </c>
      <c r="AQZ23" s="21">
        <v>14</v>
      </c>
      <c r="ARA23" s="1"/>
      <c r="ARB23" s="20">
        <v>16</v>
      </c>
      <c r="ARC23" s="20">
        <v>14</v>
      </c>
      <c r="ARD23" s="22">
        <v>19</v>
      </c>
      <c r="ARE23" s="22">
        <v>16</v>
      </c>
      <c r="ARF23" s="22">
        <v>16</v>
      </c>
      <c r="ARG23" s="1">
        <v>15</v>
      </c>
      <c r="ARH23" s="21">
        <v>16</v>
      </c>
      <c r="ARI23" s="21">
        <v>14</v>
      </c>
      <c r="ARJ23" s="1"/>
      <c r="ARK23" s="20">
        <v>11</v>
      </c>
      <c r="ARL23" s="22">
        <v>16</v>
      </c>
      <c r="ARM23" s="22">
        <v>15</v>
      </c>
      <c r="ARN23" s="1">
        <v>16</v>
      </c>
      <c r="ARO23" s="1">
        <v>16</v>
      </c>
      <c r="ARP23" s="22">
        <v>16</v>
      </c>
      <c r="ARQ23" s="22">
        <v>16</v>
      </c>
      <c r="ARR23" s="1">
        <v>16</v>
      </c>
      <c r="ARS23" s="1">
        <v>16</v>
      </c>
      <c r="ART23" s="1">
        <v>13</v>
      </c>
      <c r="ARU23" s="21">
        <v>14</v>
      </c>
      <c r="ARV23" s="20">
        <v>16</v>
      </c>
      <c r="ARW23" s="20">
        <v>12</v>
      </c>
      <c r="ARX23" s="20">
        <v>11</v>
      </c>
      <c r="ARY23" s="22">
        <v>15</v>
      </c>
      <c r="ARZ23" s="22">
        <v>16</v>
      </c>
      <c r="ASA23" s="1">
        <v>13</v>
      </c>
      <c r="ASB23" s="1">
        <v>12</v>
      </c>
      <c r="ASC23" s="1">
        <v>13</v>
      </c>
      <c r="ASD23" s="1">
        <v>14</v>
      </c>
      <c r="ASE23" s="1">
        <v>13</v>
      </c>
      <c r="ASF23" s="1">
        <v>11</v>
      </c>
      <c r="ASG23" s="21">
        <v>16</v>
      </c>
      <c r="ASH23" s="1">
        <v>13</v>
      </c>
      <c r="ASI23" s="1">
        <v>11</v>
      </c>
      <c r="ASJ23" s="20">
        <v>11</v>
      </c>
      <c r="ASK23" s="20">
        <v>13</v>
      </c>
      <c r="ASL23" s="20">
        <v>11</v>
      </c>
      <c r="ASM23" s="22">
        <v>16</v>
      </c>
      <c r="ASN23" s="22">
        <v>16</v>
      </c>
      <c r="ASO23" s="22">
        <v>17</v>
      </c>
      <c r="ASP23" s="22">
        <v>16</v>
      </c>
      <c r="ASQ23" s="22">
        <v>16</v>
      </c>
      <c r="ASR23" s="1">
        <v>16</v>
      </c>
      <c r="ASS23" s="22">
        <v>16</v>
      </c>
      <c r="AST23" s="22">
        <v>16</v>
      </c>
      <c r="ASU23" s="22">
        <v>15</v>
      </c>
      <c r="ASV23" s="22">
        <v>16</v>
      </c>
      <c r="ASW23" s="22">
        <v>15</v>
      </c>
      <c r="ASX23" s="22">
        <v>16</v>
      </c>
      <c r="ASY23" s="1"/>
      <c r="ASZ23" s="1">
        <v>12</v>
      </c>
      <c r="ATA23" s="20">
        <v>12</v>
      </c>
      <c r="ATB23" s="22">
        <v>16</v>
      </c>
      <c r="ATC23" s="1">
        <v>15</v>
      </c>
      <c r="ATD23" s="1">
        <v>12</v>
      </c>
      <c r="ATE23" s="1">
        <v>18</v>
      </c>
      <c r="ATF23" s="1">
        <v>13</v>
      </c>
      <c r="ATG23" s="21">
        <v>10</v>
      </c>
      <c r="ATH23" s="20">
        <v>10</v>
      </c>
      <c r="ATI23" s="22">
        <v>15</v>
      </c>
      <c r="ATJ23" s="22">
        <v>16</v>
      </c>
      <c r="ATK23" s="22">
        <v>12</v>
      </c>
      <c r="ATL23" s="22">
        <v>13</v>
      </c>
      <c r="ATM23" s="22">
        <v>17</v>
      </c>
      <c r="ATN23" s="22">
        <v>16</v>
      </c>
      <c r="ATO23" s="22">
        <v>16</v>
      </c>
      <c r="ATP23" s="22">
        <v>14</v>
      </c>
      <c r="ATQ23" s="1">
        <v>11</v>
      </c>
      <c r="ATR23" s="1">
        <v>13</v>
      </c>
      <c r="ATS23" s="20">
        <v>14</v>
      </c>
      <c r="ATT23" s="20">
        <v>15</v>
      </c>
      <c r="ATU23" s="22">
        <v>15</v>
      </c>
      <c r="ATV23" s="22">
        <v>15</v>
      </c>
      <c r="ATW23" s="22">
        <v>17</v>
      </c>
      <c r="ATX23" s="22">
        <v>15</v>
      </c>
      <c r="ATY23" s="1">
        <v>15</v>
      </c>
      <c r="ATZ23" s="1">
        <v>11</v>
      </c>
      <c r="AUA23" s="20">
        <v>12</v>
      </c>
      <c r="AUB23" s="20">
        <v>11</v>
      </c>
      <c r="AUC23" s="20">
        <v>11</v>
      </c>
      <c r="AUD23" s="22">
        <v>16</v>
      </c>
      <c r="AUE23" s="22">
        <v>16</v>
      </c>
      <c r="AUF23" s="22">
        <v>17</v>
      </c>
      <c r="AUG23" s="20">
        <v>12</v>
      </c>
      <c r="AUH23" s="22">
        <v>16</v>
      </c>
      <c r="AUI23" s="22">
        <v>16</v>
      </c>
      <c r="AUJ23" s="22">
        <v>15</v>
      </c>
      <c r="AUK23" s="1">
        <v>15</v>
      </c>
      <c r="AUL23" s="21">
        <v>14</v>
      </c>
      <c r="AUM23" s="1">
        <v>12</v>
      </c>
      <c r="AUN23" s="20">
        <v>16</v>
      </c>
      <c r="AUO23" s="22">
        <v>16</v>
      </c>
      <c r="AUP23" s="1">
        <v>16</v>
      </c>
      <c r="AUQ23" s="1"/>
      <c r="AUR23" s="20">
        <v>12</v>
      </c>
      <c r="AUS23" s="20">
        <v>12</v>
      </c>
      <c r="AUT23" s="22">
        <v>15</v>
      </c>
      <c r="AUU23" s="22">
        <v>15</v>
      </c>
      <c r="AUV23" s="22">
        <v>15</v>
      </c>
      <c r="AUW23" s="22">
        <v>13</v>
      </c>
      <c r="AUX23" s="22">
        <v>17</v>
      </c>
      <c r="AUY23" s="22">
        <v>15</v>
      </c>
      <c r="AUZ23" s="22">
        <v>16</v>
      </c>
      <c r="AVA23" s="1">
        <v>18</v>
      </c>
      <c r="AVB23" s="1">
        <v>14</v>
      </c>
      <c r="AVC23" s="22">
        <v>13</v>
      </c>
      <c r="AVD23" s="20">
        <v>13</v>
      </c>
      <c r="AVE23" s="22">
        <v>16</v>
      </c>
      <c r="AVF23" s="22">
        <v>15</v>
      </c>
      <c r="AVG23" s="1">
        <v>14</v>
      </c>
      <c r="AVH23" s="21">
        <v>15</v>
      </c>
      <c r="AVI23" s="1">
        <v>11</v>
      </c>
      <c r="AVJ23" s="20">
        <v>14</v>
      </c>
      <c r="AVK23" s="22">
        <v>17</v>
      </c>
      <c r="AVL23" s="22">
        <v>15</v>
      </c>
      <c r="AVM23" s="1">
        <v>11</v>
      </c>
      <c r="AVN23" s="20">
        <v>8</v>
      </c>
      <c r="AVO23" s="22">
        <v>16</v>
      </c>
      <c r="AVP23" s="22">
        <v>16</v>
      </c>
      <c r="AVQ23" s="1">
        <v>14</v>
      </c>
      <c r="AVR23" s="1">
        <v>14</v>
      </c>
      <c r="AVS23" s="1">
        <v>13</v>
      </c>
      <c r="AVT23" s="1">
        <v>13</v>
      </c>
      <c r="AVU23" s="22">
        <v>15</v>
      </c>
      <c r="AVV23" s="22">
        <v>16</v>
      </c>
      <c r="AVW23" s="22">
        <v>16</v>
      </c>
      <c r="AVX23" s="22">
        <v>16</v>
      </c>
      <c r="AVY23" s="22">
        <v>16</v>
      </c>
      <c r="AVZ23" s="22">
        <v>16</v>
      </c>
      <c r="AWA23" s="1">
        <v>15</v>
      </c>
      <c r="AWB23" s="22">
        <v>17</v>
      </c>
      <c r="AWC23" s="22">
        <v>16</v>
      </c>
      <c r="AWD23" s="22">
        <v>16</v>
      </c>
      <c r="AWE23" s="22">
        <v>16</v>
      </c>
      <c r="AWF23" s="1">
        <v>13</v>
      </c>
      <c r="AWG23" s="1">
        <v>12</v>
      </c>
      <c r="AWH23" s="20">
        <v>12</v>
      </c>
      <c r="AWI23" s="22">
        <v>16</v>
      </c>
      <c r="AWJ23" s="22">
        <v>15</v>
      </c>
      <c r="AWK23" s="22">
        <v>16</v>
      </c>
      <c r="AWL23" s="22">
        <v>16</v>
      </c>
      <c r="AWM23" s="22">
        <v>15</v>
      </c>
      <c r="AWN23" s="22">
        <v>16</v>
      </c>
      <c r="AWO23" s="22">
        <v>16</v>
      </c>
      <c r="AWP23" s="22">
        <v>16</v>
      </c>
      <c r="AWQ23" s="22">
        <v>16</v>
      </c>
      <c r="AWR23" s="22">
        <v>16</v>
      </c>
      <c r="AWS23" s="1">
        <v>14</v>
      </c>
      <c r="AWT23" s="1">
        <v>15</v>
      </c>
      <c r="AWU23" s="20">
        <v>11</v>
      </c>
      <c r="AWV23" s="20">
        <v>14</v>
      </c>
      <c r="AWW23" s="22">
        <v>16</v>
      </c>
      <c r="AWX23" s="1">
        <v>13</v>
      </c>
      <c r="AWY23" s="1"/>
      <c r="AWZ23" s="1">
        <v>13</v>
      </c>
      <c r="AXA23" s="1">
        <v>11</v>
      </c>
      <c r="AXB23" s="20">
        <v>12</v>
      </c>
      <c r="AXC23" s="22">
        <v>16</v>
      </c>
      <c r="AXD23" s="22">
        <v>15</v>
      </c>
      <c r="AXE23" s="1">
        <v>14</v>
      </c>
      <c r="AXF23" s="22"/>
      <c r="AXG23" s="1">
        <v>11</v>
      </c>
      <c r="AXH23" s="22">
        <v>17</v>
      </c>
      <c r="AXI23" s="22">
        <v>16</v>
      </c>
      <c r="AXJ23" s="22">
        <v>16</v>
      </c>
      <c r="AXK23" s="1">
        <v>12</v>
      </c>
      <c r="AXL23" s="1">
        <v>12</v>
      </c>
      <c r="AXM23" s="22">
        <v>15</v>
      </c>
      <c r="AXN23" s="22">
        <v>16</v>
      </c>
      <c r="AXO23" s="22">
        <v>16</v>
      </c>
      <c r="AXP23" s="22">
        <v>17</v>
      </c>
      <c r="AXQ23" s="22">
        <v>16</v>
      </c>
      <c r="AXR23" s="22">
        <v>17</v>
      </c>
      <c r="AXS23" s="1">
        <v>14</v>
      </c>
      <c r="AXT23" s="1">
        <v>15</v>
      </c>
      <c r="AXU23" s="1"/>
      <c r="AXV23" s="20">
        <v>13</v>
      </c>
      <c r="AXW23" s="20">
        <v>11</v>
      </c>
      <c r="AXX23" s="22">
        <v>16</v>
      </c>
      <c r="AXY23" s="22">
        <v>15</v>
      </c>
      <c r="AXZ23" s="22">
        <v>17</v>
      </c>
      <c r="AYA23" s="1">
        <v>14</v>
      </c>
      <c r="AYB23" s="1">
        <v>17</v>
      </c>
      <c r="AYC23" s="1">
        <v>14</v>
      </c>
      <c r="AYD23" s="1">
        <v>14</v>
      </c>
      <c r="AYE23" s="22">
        <v>16</v>
      </c>
      <c r="AYF23" s="22">
        <v>15</v>
      </c>
      <c r="AYG23" s="22">
        <v>16</v>
      </c>
      <c r="AYH23" s="22">
        <v>16</v>
      </c>
      <c r="AYI23" s="22">
        <v>16</v>
      </c>
      <c r="AYJ23" s="22">
        <v>16</v>
      </c>
      <c r="AYK23" s="22">
        <v>16</v>
      </c>
      <c r="AYL23" s="22">
        <v>16</v>
      </c>
      <c r="AYM23" s="22">
        <v>16</v>
      </c>
      <c r="AYN23" s="22">
        <v>16</v>
      </c>
      <c r="AYO23" s="22">
        <v>16</v>
      </c>
      <c r="AYP23" s="22">
        <v>16</v>
      </c>
      <c r="AYQ23" s="1">
        <v>15</v>
      </c>
      <c r="AYR23" s="1">
        <v>15</v>
      </c>
      <c r="AYS23" s="1"/>
      <c r="AYT23" s="22">
        <v>17</v>
      </c>
      <c r="AYU23" s="22">
        <v>17</v>
      </c>
      <c r="AYV23" s="22">
        <v>16</v>
      </c>
      <c r="AYW23" s="22">
        <v>16</v>
      </c>
      <c r="AYX23" s="22">
        <v>16</v>
      </c>
      <c r="AYY23" s="22">
        <v>16</v>
      </c>
      <c r="AYZ23" s="1">
        <v>16</v>
      </c>
      <c r="AZA23" s="1">
        <v>14</v>
      </c>
      <c r="AZB23" s="1">
        <v>16</v>
      </c>
      <c r="AZC23" s="1">
        <v>15</v>
      </c>
      <c r="AZD23" s="20">
        <v>15</v>
      </c>
      <c r="AZE23" s="22">
        <v>16</v>
      </c>
      <c r="AZF23" s="22">
        <v>16</v>
      </c>
      <c r="AZG23" s="22">
        <v>16</v>
      </c>
      <c r="AZH23" s="22">
        <v>15</v>
      </c>
      <c r="AZI23" s="21">
        <v>14</v>
      </c>
      <c r="AZJ23" s="1">
        <v>12</v>
      </c>
      <c r="AZK23" s="22">
        <v>16</v>
      </c>
      <c r="AZL23" s="22">
        <v>16</v>
      </c>
      <c r="AZM23" s="22">
        <v>16</v>
      </c>
      <c r="AZN23" s="22">
        <v>16</v>
      </c>
      <c r="AZO23" s="1">
        <v>12</v>
      </c>
      <c r="AZP23" s="20">
        <v>12</v>
      </c>
      <c r="AZQ23" s="1">
        <v>14</v>
      </c>
      <c r="AZR23" s="1">
        <v>14</v>
      </c>
      <c r="AZS23" s="22">
        <v>16</v>
      </c>
      <c r="AZT23" s="22">
        <v>16</v>
      </c>
      <c r="AZU23" s="22">
        <v>16</v>
      </c>
      <c r="AZV23" s="1">
        <v>15</v>
      </c>
      <c r="AZW23" s="1">
        <v>15</v>
      </c>
      <c r="AZX23" s="1">
        <v>11</v>
      </c>
      <c r="AZY23" s="1">
        <v>11</v>
      </c>
      <c r="AZZ23" s="20">
        <v>13</v>
      </c>
      <c r="BAA23" s="22">
        <v>17</v>
      </c>
      <c r="BAB23" s="22">
        <v>15</v>
      </c>
      <c r="BAC23" s="22">
        <v>16</v>
      </c>
      <c r="BAD23" s="1">
        <v>14</v>
      </c>
      <c r="BAE23" s="1">
        <v>11</v>
      </c>
      <c r="BAF23" s="22">
        <v>16</v>
      </c>
      <c r="BAG23" s="22">
        <v>16</v>
      </c>
      <c r="BAH23" s="22">
        <v>16</v>
      </c>
      <c r="BAI23" s="22">
        <v>16</v>
      </c>
      <c r="BAJ23" s="22">
        <v>16</v>
      </c>
      <c r="BAK23" s="22">
        <v>16</v>
      </c>
      <c r="BAL23" s="22">
        <v>16</v>
      </c>
      <c r="BAM23" s="1">
        <v>14</v>
      </c>
      <c r="BAN23" s="21">
        <v>14</v>
      </c>
      <c r="BAO23" s="22">
        <v>16</v>
      </c>
      <c r="BAP23" s="22">
        <v>15</v>
      </c>
      <c r="BAQ23" s="22">
        <v>15</v>
      </c>
      <c r="BAR23" s="22">
        <v>15</v>
      </c>
      <c r="BAS23" s="22">
        <v>16</v>
      </c>
      <c r="BAT23" s="22">
        <v>16</v>
      </c>
      <c r="BAU23" s="22">
        <v>16</v>
      </c>
      <c r="BAV23" s="1">
        <v>16</v>
      </c>
      <c r="BAW23" s="22">
        <v>16</v>
      </c>
      <c r="BAX23" s="1">
        <v>13</v>
      </c>
      <c r="BAY23" s="21">
        <v>14</v>
      </c>
      <c r="BAZ23" s="22">
        <v>15</v>
      </c>
      <c r="BBA23" s="22">
        <v>15</v>
      </c>
      <c r="BBB23" s="22">
        <v>16</v>
      </c>
      <c r="BBC23" s="1">
        <v>12</v>
      </c>
      <c r="BBD23" s="22">
        <v>16</v>
      </c>
      <c r="BBE23" s="22">
        <v>14</v>
      </c>
      <c r="BBF23" s="22">
        <v>15</v>
      </c>
      <c r="BBG23" s="22">
        <v>15</v>
      </c>
      <c r="BBH23" s="22">
        <v>17</v>
      </c>
      <c r="BBI23" s="22">
        <v>16</v>
      </c>
      <c r="BBJ23" s="22">
        <v>16</v>
      </c>
      <c r="BBK23" s="22">
        <v>16</v>
      </c>
      <c r="BBL23" s="22">
        <v>17</v>
      </c>
      <c r="BBM23" s="22">
        <v>17</v>
      </c>
      <c r="BBN23" s="22">
        <v>16</v>
      </c>
      <c r="BBO23" s="22">
        <v>16</v>
      </c>
      <c r="BBP23" s="22">
        <v>16</v>
      </c>
      <c r="BBQ23" s="22">
        <v>16</v>
      </c>
      <c r="BBR23" s="22">
        <v>16</v>
      </c>
      <c r="BBS23" s="22">
        <v>15</v>
      </c>
      <c r="BBT23" s="22">
        <v>18</v>
      </c>
      <c r="BBU23" s="22">
        <v>16</v>
      </c>
      <c r="BBV23" s="22">
        <v>15</v>
      </c>
      <c r="BBW23" s="22">
        <v>15</v>
      </c>
      <c r="BBX23" s="22">
        <v>15</v>
      </c>
      <c r="BBY23" s="22">
        <v>16</v>
      </c>
      <c r="BBZ23" s="1">
        <v>11</v>
      </c>
      <c r="BCA23" s="21">
        <v>14</v>
      </c>
      <c r="BCB23" s="22">
        <v>15</v>
      </c>
      <c r="BCC23" s="22">
        <v>17</v>
      </c>
      <c r="BCD23" s="22">
        <v>17</v>
      </c>
      <c r="BCE23" s="22">
        <v>16</v>
      </c>
      <c r="BCF23" s="22">
        <v>17</v>
      </c>
      <c r="BCG23" s="22">
        <v>18</v>
      </c>
      <c r="BCH23" s="21">
        <v>14</v>
      </c>
      <c r="BCI23" s="20">
        <v>14</v>
      </c>
      <c r="BCJ23" s="22">
        <v>16</v>
      </c>
      <c r="BCK23" s="20">
        <v>12</v>
      </c>
      <c r="BCL23" s="22">
        <v>17</v>
      </c>
      <c r="BCM23" s="22">
        <v>17</v>
      </c>
      <c r="BCN23" s="22">
        <v>16</v>
      </c>
      <c r="BCO23" s="22">
        <v>16</v>
      </c>
      <c r="BCP23" s="21">
        <v>14</v>
      </c>
      <c r="BCQ23" s="20">
        <v>12</v>
      </c>
      <c r="BCR23" s="22">
        <v>16</v>
      </c>
      <c r="BCS23" s="22">
        <v>16</v>
      </c>
      <c r="BCT23" s="22">
        <v>17</v>
      </c>
      <c r="BCU23" s="22">
        <v>17</v>
      </c>
      <c r="BCV23" s="22">
        <v>15</v>
      </c>
      <c r="BCW23" s="22">
        <v>16</v>
      </c>
      <c r="BCX23" s="1">
        <v>15</v>
      </c>
      <c r="BCY23" s="22">
        <v>15</v>
      </c>
      <c r="BCZ23" s="22">
        <v>15</v>
      </c>
      <c r="BDA23" s="22">
        <v>16</v>
      </c>
      <c r="BDB23" s="22">
        <v>16</v>
      </c>
      <c r="BDC23" s="20">
        <v>15</v>
      </c>
      <c r="BDD23" s="21">
        <v>14</v>
      </c>
      <c r="BDE23" s="20">
        <v>14</v>
      </c>
      <c r="BDF23" s="20">
        <v>14</v>
      </c>
      <c r="BDG23" s="21">
        <v>12</v>
      </c>
      <c r="BDH23" s="22">
        <v>14</v>
      </c>
      <c r="BDI23" s="22">
        <v>15</v>
      </c>
      <c r="BDJ23" s="20">
        <v>11</v>
      </c>
      <c r="BDK23" s="22">
        <v>12</v>
      </c>
      <c r="BDL23" s="22">
        <v>13</v>
      </c>
      <c r="BDM23" s="22">
        <v>17</v>
      </c>
      <c r="BDN23" s="22">
        <v>13</v>
      </c>
      <c r="BDO23" s="22">
        <v>16</v>
      </c>
      <c r="BDP23" s="22">
        <v>17</v>
      </c>
      <c r="BDQ23" s="22">
        <v>17</v>
      </c>
      <c r="BDR23" s="22">
        <v>16</v>
      </c>
      <c r="BDS23" s="22">
        <v>16</v>
      </c>
      <c r="BDT23" s="22">
        <v>17</v>
      </c>
      <c r="BDU23" s="22">
        <v>16</v>
      </c>
      <c r="BDV23" s="22">
        <v>16</v>
      </c>
      <c r="BDW23" s="1">
        <v>15</v>
      </c>
      <c r="BDX23" s="20">
        <v>16</v>
      </c>
      <c r="BDY23" s="22">
        <v>17</v>
      </c>
      <c r="BDZ23" s="22">
        <v>16</v>
      </c>
      <c r="BEA23" s="22">
        <v>17</v>
      </c>
      <c r="BEB23" s="22">
        <v>17</v>
      </c>
      <c r="BEC23" s="22">
        <v>16</v>
      </c>
      <c r="BED23" s="22">
        <v>16</v>
      </c>
      <c r="BEE23" s="22">
        <v>16</v>
      </c>
      <c r="BEF23" s="22">
        <v>15</v>
      </c>
      <c r="BEG23" s="22">
        <v>16</v>
      </c>
    </row>
    <row r="24" spans="1:1489" x14ac:dyDescent="0.25">
      <c r="A24" s="3" t="s">
        <v>31</v>
      </c>
      <c r="B24" s="1">
        <v>11</v>
      </c>
      <c r="C24" s="1">
        <v>12</v>
      </c>
      <c r="D24" s="1">
        <v>12</v>
      </c>
      <c r="E24" s="1"/>
      <c r="F24" s="1"/>
      <c r="G24" s="1">
        <v>12</v>
      </c>
      <c r="H24" s="1">
        <v>13</v>
      </c>
      <c r="I24" s="1">
        <v>10</v>
      </c>
      <c r="J24" s="1"/>
      <c r="K24" s="1">
        <v>11</v>
      </c>
      <c r="L24" s="1">
        <v>10</v>
      </c>
      <c r="M24" s="1"/>
      <c r="N24" s="1"/>
      <c r="O24" s="1">
        <v>10</v>
      </c>
      <c r="P24" s="1"/>
      <c r="Q24" s="1">
        <v>7</v>
      </c>
      <c r="R24" s="1"/>
      <c r="S24" s="1">
        <v>7</v>
      </c>
      <c r="T24" s="1">
        <v>7</v>
      </c>
      <c r="U24" s="1">
        <v>7</v>
      </c>
      <c r="V24" s="1"/>
      <c r="W24" s="1"/>
      <c r="X24" s="1"/>
      <c r="Y24" s="1">
        <v>7</v>
      </c>
      <c r="Z24" s="1">
        <v>12</v>
      </c>
      <c r="AA24" s="1"/>
      <c r="AB24" s="1">
        <v>7</v>
      </c>
      <c r="AC24" s="1">
        <v>7</v>
      </c>
      <c r="AD24" s="1">
        <v>7</v>
      </c>
      <c r="AE24" s="1">
        <v>9</v>
      </c>
      <c r="AF24" s="1">
        <v>7</v>
      </c>
      <c r="AG24" s="1"/>
      <c r="AH24" s="1">
        <v>11</v>
      </c>
      <c r="AI24" s="1">
        <v>13</v>
      </c>
      <c r="AJ24" s="1">
        <v>11</v>
      </c>
      <c r="AK24" s="1">
        <v>7</v>
      </c>
      <c r="AL24" s="1">
        <v>7</v>
      </c>
      <c r="AM24" s="1">
        <v>7</v>
      </c>
      <c r="AN24" s="1">
        <v>7</v>
      </c>
      <c r="AO24" s="1">
        <v>7</v>
      </c>
      <c r="AP24" s="1">
        <v>11</v>
      </c>
      <c r="AQ24" s="1"/>
      <c r="AR24" s="1"/>
      <c r="AS24" s="1">
        <v>7</v>
      </c>
      <c r="AT24" s="1">
        <v>11</v>
      </c>
      <c r="AU24" s="1"/>
      <c r="AV24" s="1"/>
      <c r="AW24" s="1">
        <v>10</v>
      </c>
      <c r="AX24" s="1">
        <v>9</v>
      </c>
      <c r="AY24" s="1"/>
      <c r="AZ24" s="1"/>
      <c r="BA24" s="1"/>
      <c r="BB24" s="1"/>
      <c r="BC24" s="1"/>
      <c r="BD24" s="1"/>
      <c r="BE24" s="1">
        <v>7</v>
      </c>
      <c r="BF24" s="1">
        <v>7</v>
      </c>
      <c r="BG24" s="1">
        <v>7</v>
      </c>
      <c r="BH24" s="1">
        <v>11</v>
      </c>
      <c r="BI24" s="1"/>
      <c r="BJ24" s="1">
        <v>7</v>
      </c>
      <c r="BK24" s="1">
        <v>7</v>
      </c>
      <c r="BL24" s="1">
        <v>7</v>
      </c>
      <c r="BM24" s="1">
        <v>7</v>
      </c>
      <c r="BN24" s="1"/>
      <c r="BO24" s="1"/>
      <c r="BP24" s="1"/>
      <c r="BQ24" s="1"/>
      <c r="BR24" s="1"/>
      <c r="BS24" s="1">
        <v>7</v>
      </c>
      <c r="BT24" s="1">
        <v>7</v>
      </c>
      <c r="BU24" s="1">
        <v>7</v>
      </c>
      <c r="BV24" s="1">
        <v>10</v>
      </c>
      <c r="BW24" s="1"/>
      <c r="BX24" s="1"/>
      <c r="BY24" s="1"/>
      <c r="BZ24" s="1">
        <v>7</v>
      </c>
      <c r="CA24" s="1">
        <v>7</v>
      </c>
      <c r="CB24" s="1">
        <v>7</v>
      </c>
      <c r="CC24" s="1">
        <v>7</v>
      </c>
      <c r="CD24" s="1">
        <v>7</v>
      </c>
      <c r="CE24" s="1"/>
      <c r="CF24" s="1"/>
      <c r="CG24" s="1"/>
      <c r="CH24" s="1"/>
      <c r="CI24" s="1"/>
      <c r="CJ24" s="1"/>
      <c r="CK24" s="1"/>
      <c r="CL24" s="1"/>
      <c r="CM24" s="1"/>
      <c r="CN24" s="1"/>
      <c r="CO24" s="1"/>
      <c r="CP24" s="1">
        <v>7</v>
      </c>
      <c r="CQ24" s="1">
        <v>7</v>
      </c>
      <c r="CR24" s="1"/>
      <c r="CS24" s="1"/>
      <c r="CT24" s="1"/>
      <c r="CU24" s="1"/>
      <c r="CV24" s="1"/>
      <c r="CW24" s="1"/>
      <c r="CX24" s="1"/>
      <c r="CY24" s="1"/>
      <c r="CZ24" s="1"/>
      <c r="DA24" s="1">
        <v>8</v>
      </c>
      <c r="DB24" s="1"/>
      <c r="DC24" s="1"/>
      <c r="DD24" s="1"/>
      <c r="DE24" s="1">
        <v>7</v>
      </c>
      <c r="DF24" s="1">
        <v>7</v>
      </c>
      <c r="DG24" s="1">
        <v>7</v>
      </c>
      <c r="DH24" s="1">
        <v>9</v>
      </c>
      <c r="DI24" s="1"/>
      <c r="DJ24" s="1"/>
      <c r="DK24" s="1"/>
      <c r="DL24" s="1">
        <v>7</v>
      </c>
      <c r="DM24" s="1">
        <v>7</v>
      </c>
      <c r="DN24" s="1"/>
      <c r="DO24" s="1"/>
      <c r="DP24" s="1"/>
      <c r="DQ24" s="1"/>
      <c r="DR24" s="1"/>
      <c r="DS24" s="1"/>
      <c r="DT24" s="1"/>
      <c r="DU24" s="1"/>
      <c r="DV24" s="1"/>
      <c r="DW24" s="1"/>
      <c r="DX24" s="1"/>
      <c r="DY24" s="1"/>
      <c r="DZ24" s="1"/>
      <c r="EA24" s="1"/>
      <c r="EB24" s="1"/>
      <c r="EC24" s="1"/>
      <c r="ED24" s="1"/>
      <c r="EE24" s="1">
        <v>7</v>
      </c>
      <c r="EF24" s="1">
        <v>7</v>
      </c>
      <c r="EG24" s="1"/>
      <c r="EH24" s="1"/>
      <c r="EI24" s="1"/>
      <c r="EJ24" s="1">
        <v>7</v>
      </c>
      <c r="EK24" s="1">
        <v>7</v>
      </c>
      <c r="EL24" s="1">
        <v>7</v>
      </c>
      <c r="EM24" s="1">
        <v>7</v>
      </c>
      <c r="EN24" s="1">
        <v>10</v>
      </c>
      <c r="EO24" s="1"/>
      <c r="EP24" s="1"/>
      <c r="EQ24" s="1"/>
      <c r="ER24" s="1"/>
      <c r="ES24" s="1">
        <v>7</v>
      </c>
      <c r="ET24" s="1"/>
      <c r="EU24" s="1"/>
      <c r="EV24" s="1"/>
      <c r="EW24" s="1"/>
      <c r="EX24" s="1"/>
      <c r="EY24" s="1"/>
      <c r="EZ24" s="1"/>
      <c r="FA24" s="1">
        <v>7</v>
      </c>
      <c r="FB24" s="1">
        <v>13</v>
      </c>
      <c r="FC24" s="1">
        <v>10</v>
      </c>
      <c r="FD24" s="1"/>
      <c r="FE24" s="1"/>
      <c r="FF24" s="1"/>
      <c r="FG24" s="1"/>
      <c r="FH24" s="1"/>
      <c r="FI24" s="1">
        <v>10</v>
      </c>
      <c r="FJ24" s="1"/>
      <c r="FK24" s="1">
        <v>10</v>
      </c>
      <c r="FL24" s="1"/>
      <c r="FM24" s="1"/>
      <c r="FN24" s="1">
        <v>7</v>
      </c>
      <c r="FO24" s="1">
        <v>7</v>
      </c>
      <c r="FP24" s="1">
        <v>13</v>
      </c>
      <c r="FQ24" s="1">
        <v>10</v>
      </c>
      <c r="FR24" s="1">
        <v>7</v>
      </c>
      <c r="FS24" s="1">
        <v>10</v>
      </c>
      <c r="FT24" s="1">
        <v>13</v>
      </c>
      <c r="FU24" s="1">
        <v>7</v>
      </c>
      <c r="FV24" s="1">
        <v>8</v>
      </c>
      <c r="FW24" s="1">
        <v>10</v>
      </c>
      <c r="FX24" s="1">
        <v>10</v>
      </c>
      <c r="FY24" s="1">
        <v>11</v>
      </c>
      <c r="FZ24" s="1">
        <v>11</v>
      </c>
      <c r="GA24" s="1">
        <v>10</v>
      </c>
      <c r="GB24" s="1"/>
      <c r="GC24" s="1"/>
      <c r="GD24" s="1"/>
      <c r="GE24" s="1"/>
      <c r="GF24" s="1"/>
      <c r="GG24" s="1">
        <v>7</v>
      </c>
      <c r="GH24" s="1"/>
      <c r="GI24" s="1"/>
      <c r="GJ24" s="1"/>
      <c r="GK24" s="1"/>
      <c r="GL24" s="1"/>
      <c r="GM24" s="1"/>
      <c r="GN24" s="1"/>
      <c r="GO24" s="1"/>
      <c r="GP24" s="1"/>
      <c r="GQ24" s="1"/>
      <c r="GR24" s="1"/>
      <c r="GS24" s="1">
        <v>7</v>
      </c>
      <c r="GT24" s="1">
        <v>7</v>
      </c>
      <c r="GU24" s="1"/>
      <c r="GV24" s="1"/>
      <c r="GW24" s="1">
        <v>7</v>
      </c>
      <c r="GX24" s="1">
        <v>7</v>
      </c>
      <c r="GY24" s="1">
        <v>7</v>
      </c>
      <c r="GZ24" s="1">
        <v>7</v>
      </c>
      <c r="HA24" s="1">
        <v>7</v>
      </c>
      <c r="HB24" s="1">
        <v>13</v>
      </c>
      <c r="HC24" s="1">
        <v>7</v>
      </c>
      <c r="HD24" s="1">
        <v>7</v>
      </c>
      <c r="HE24" s="1">
        <v>11</v>
      </c>
      <c r="HF24" s="1">
        <v>10</v>
      </c>
      <c r="HG24" s="1">
        <v>7</v>
      </c>
      <c r="HH24" s="1">
        <v>7</v>
      </c>
      <c r="HI24" s="1"/>
      <c r="HJ24" s="1"/>
      <c r="HK24" s="1"/>
      <c r="HL24" s="1"/>
      <c r="HM24" s="1"/>
      <c r="HN24" s="1">
        <v>7</v>
      </c>
      <c r="HO24" s="1">
        <v>7</v>
      </c>
      <c r="HP24" s="1">
        <v>7</v>
      </c>
      <c r="HQ24" s="1">
        <v>7</v>
      </c>
      <c r="HR24" s="1">
        <v>7</v>
      </c>
      <c r="HS24" s="1">
        <v>8</v>
      </c>
      <c r="HT24" s="1"/>
      <c r="HU24" s="1"/>
      <c r="HV24" s="1"/>
      <c r="HW24" s="1"/>
      <c r="HX24" s="1"/>
      <c r="HY24" s="1"/>
      <c r="HZ24" s="1">
        <v>10</v>
      </c>
      <c r="IA24" s="1">
        <v>9</v>
      </c>
      <c r="IB24" s="1">
        <v>10</v>
      </c>
      <c r="IC24" s="1"/>
      <c r="ID24" s="1"/>
      <c r="IE24" s="1"/>
      <c r="IF24" s="1"/>
      <c r="IG24" s="1"/>
      <c r="IH24" s="1"/>
      <c r="II24" s="1"/>
      <c r="IJ24" s="1">
        <v>7</v>
      </c>
      <c r="IK24" s="1">
        <v>7</v>
      </c>
      <c r="IL24" s="1">
        <v>7</v>
      </c>
      <c r="IM24" s="1"/>
      <c r="IN24" s="1"/>
      <c r="IO24" s="1"/>
      <c r="IP24" s="1"/>
      <c r="IQ24" s="1"/>
      <c r="IR24" s="1"/>
      <c r="IS24" s="1"/>
      <c r="IT24" s="1"/>
      <c r="IU24" s="1"/>
      <c r="IV24" s="1"/>
      <c r="IW24" s="1"/>
      <c r="IX24" s="1"/>
      <c r="IY24" s="1"/>
      <c r="IZ24" s="1">
        <v>7</v>
      </c>
      <c r="JA24" s="1">
        <v>7</v>
      </c>
      <c r="JB24" s="1"/>
      <c r="JC24" s="1"/>
      <c r="JD24" s="1">
        <v>7</v>
      </c>
      <c r="JE24" s="1">
        <v>7</v>
      </c>
      <c r="JF24" s="1">
        <v>7</v>
      </c>
      <c r="JG24" s="1"/>
      <c r="JH24" s="1"/>
      <c r="JI24" s="1"/>
      <c r="JJ24" s="1"/>
      <c r="JK24" s="1">
        <v>7</v>
      </c>
      <c r="JL24" s="1">
        <v>7</v>
      </c>
      <c r="JM24" s="1"/>
      <c r="JN24" s="1"/>
      <c r="JO24" s="1"/>
      <c r="JP24" s="1"/>
      <c r="JQ24" s="1">
        <v>7</v>
      </c>
      <c r="JR24" s="1">
        <v>7</v>
      </c>
      <c r="JS24" s="1">
        <v>7</v>
      </c>
      <c r="JT24" s="1">
        <v>7</v>
      </c>
      <c r="JU24" s="1">
        <v>7</v>
      </c>
      <c r="JV24" s="1">
        <v>11</v>
      </c>
      <c r="JW24" s="1"/>
      <c r="JX24" s="1"/>
      <c r="JY24" s="1"/>
      <c r="JZ24" s="1"/>
      <c r="KA24" s="1">
        <v>7</v>
      </c>
      <c r="KB24" s="1">
        <v>7</v>
      </c>
      <c r="KC24" s="1">
        <v>7</v>
      </c>
      <c r="KD24" s="1">
        <v>7</v>
      </c>
      <c r="KE24" s="1"/>
      <c r="KF24" s="1"/>
      <c r="KG24" s="1"/>
      <c r="KH24" s="1"/>
      <c r="KI24" s="1"/>
      <c r="KJ24" s="1"/>
      <c r="KK24" s="1">
        <v>7</v>
      </c>
      <c r="KL24" s="1">
        <v>7</v>
      </c>
      <c r="KM24" s="1">
        <v>7</v>
      </c>
      <c r="KN24" s="1">
        <v>7</v>
      </c>
      <c r="KO24" s="1">
        <v>7</v>
      </c>
      <c r="KP24" s="1">
        <v>7</v>
      </c>
      <c r="KQ24" s="1">
        <v>7</v>
      </c>
      <c r="KR24" s="1">
        <v>9</v>
      </c>
      <c r="KS24" s="1"/>
      <c r="KT24" s="1"/>
      <c r="KU24" s="1"/>
      <c r="KV24" s="1"/>
      <c r="KW24" s="1">
        <v>7</v>
      </c>
      <c r="KX24" s="1">
        <v>7</v>
      </c>
      <c r="KY24" s="1">
        <v>7</v>
      </c>
      <c r="KZ24" s="1">
        <v>7</v>
      </c>
      <c r="LA24" s="1">
        <v>7</v>
      </c>
      <c r="LB24" s="1">
        <v>7</v>
      </c>
      <c r="LC24" s="1">
        <v>7</v>
      </c>
      <c r="LD24" s="1">
        <v>8</v>
      </c>
      <c r="LE24" s="1">
        <v>12</v>
      </c>
      <c r="LF24" s="1">
        <v>11</v>
      </c>
      <c r="LG24" s="1"/>
      <c r="LH24" s="1">
        <v>7</v>
      </c>
      <c r="LI24" s="1">
        <v>7</v>
      </c>
      <c r="LJ24" s="1">
        <v>7</v>
      </c>
      <c r="LK24" s="1">
        <v>7</v>
      </c>
      <c r="LL24" s="1">
        <v>9</v>
      </c>
      <c r="LM24" s="1"/>
      <c r="LN24" s="1"/>
      <c r="LO24" s="1"/>
      <c r="LP24" s="1"/>
      <c r="LQ24" s="1"/>
      <c r="LR24" s="1"/>
      <c r="LS24" s="1">
        <v>7</v>
      </c>
      <c r="LT24" s="1">
        <v>7</v>
      </c>
      <c r="LU24" s="1">
        <v>11</v>
      </c>
      <c r="LV24" s="1">
        <v>10</v>
      </c>
      <c r="LW24" s="1"/>
      <c r="LX24" s="1"/>
      <c r="LY24" s="1"/>
      <c r="LZ24" s="1"/>
      <c r="MA24" s="1"/>
      <c r="MB24" s="1"/>
      <c r="MC24" s="1">
        <v>7</v>
      </c>
      <c r="MD24" s="1">
        <v>7</v>
      </c>
      <c r="ME24" s="1"/>
      <c r="MF24" s="1"/>
      <c r="MG24" s="1">
        <v>7</v>
      </c>
      <c r="MH24" s="1">
        <v>7</v>
      </c>
      <c r="MI24" s="1"/>
      <c r="MJ24" s="1"/>
      <c r="MK24" s="1"/>
      <c r="ML24" s="1"/>
      <c r="MM24" s="1"/>
      <c r="MN24" s="1"/>
      <c r="MO24" s="1"/>
      <c r="MP24" s="1"/>
      <c r="MQ24" s="1">
        <v>7</v>
      </c>
      <c r="MR24" s="1">
        <v>7</v>
      </c>
      <c r="MS24" s="1">
        <v>7</v>
      </c>
      <c r="MT24" s="1">
        <v>7</v>
      </c>
      <c r="MU24" s="1">
        <v>11</v>
      </c>
      <c r="MV24" s="1"/>
      <c r="MW24" s="1"/>
      <c r="MX24" s="1"/>
      <c r="MY24" s="1"/>
      <c r="MZ24" s="1"/>
      <c r="NA24" s="1"/>
      <c r="NB24" s="1"/>
      <c r="NC24" s="1"/>
      <c r="ND24" s="1"/>
      <c r="NE24" s="1">
        <v>7</v>
      </c>
      <c r="NF24" s="1"/>
      <c r="NG24" s="1"/>
      <c r="NH24" s="1"/>
      <c r="NI24" s="1">
        <v>7</v>
      </c>
      <c r="NJ24" s="1"/>
      <c r="NK24" s="1"/>
      <c r="NL24" s="1"/>
      <c r="NM24" s="1"/>
      <c r="NN24" s="1"/>
      <c r="NO24" s="1">
        <v>7</v>
      </c>
      <c r="NP24" s="1">
        <v>7</v>
      </c>
      <c r="NQ24" s="1">
        <v>7</v>
      </c>
      <c r="NR24" s="1">
        <v>8</v>
      </c>
      <c r="NS24" s="1">
        <v>9</v>
      </c>
      <c r="NT24" s="1"/>
      <c r="NU24" s="1"/>
      <c r="NV24" s="1"/>
      <c r="NW24" s="1"/>
      <c r="NX24" s="1"/>
      <c r="NY24" s="1"/>
      <c r="NZ24" s="1"/>
      <c r="OA24" s="1"/>
      <c r="OB24" s="1"/>
      <c r="OC24" s="1"/>
      <c r="OD24" s="1"/>
      <c r="OE24" s="1"/>
      <c r="OF24" s="1">
        <v>10</v>
      </c>
      <c r="OG24" s="1"/>
      <c r="OH24" s="1"/>
      <c r="OI24" s="1"/>
      <c r="OJ24" s="1"/>
      <c r="OK24" s="1"/>
      <c r="OL24" s="1"/>
      <c r="OM24" s="1"/>
      <c r="ON24" s="1"/>
      <c r="OO24" s="1"/>
      <c r="OP24" s="1"/>
      <c r="OQ24" s="1"/>
      <c r="OR24" s="1"/>
      <c r="OS24" s="1"/>
      <c r="OT24" s="1"/>
      <c r="OU24" s="1"/>
      <c r="OV24" s="1"/>
      <c r="OW24" s="1"/>
      <c r="OX24" s="1">
        <v>7</v>
      </c>
      <c r="OY24" s="1">
        <v>7</v>
      </c>
      <c r="OZ24" s="1">
        <v>14</v>
      </c>
      <c r="PA24" s="1">
        <v>8</v>
      </c>
      <c r="PB24" s="1"/>
      <c r="PC24" s="1"/>
      <c r="PD24" s="1"/>
      <c r="PE24" s="1"/>
      <c r="PF24" s="1"/>
      <c r="PG24" s="1"/>
      <c r="PH24" s="1"/>
      <c r="PI24" s="1"/>
      <c r="PJ24" s="1"/>
      <c r="PK24" s="1"/>
      <c r="PL24" s="1"/>
      <c r="PM24" s="1"/>
      <c r="PN24" s="1"/>
      <c r="PO24" s="1"/>
      <c r="PP24" s="1"/>
      <c r="PQ24" s="1">
        <v>7</v>
      </c>
      <c r="PR24" s="1">
        <v>7</v>
      </c>
      <c r="PS24" s="1">
        <v>7</v>
      </c>
      <c r="PT24" s="1">
        <v>8</v>
      </c>
      <c r="PU24" s="1">
        <v>11</v>
      </c>
      <c r="PV24" s="1">
        <v>12</v>
      </c>
      <c r="PW24" s="1">
        <v>9</v>
      </c>
      <c r="PX24" s="1"/>
      <c r="PY24" s="1"/>
      <c r="PZ24" s="1"/>
      <c r="QA24" s="1"/>
      <c r="QB24" s="1"/>
      <c r="QC24" s="1"/>
      <c r="QD24" s="1"/>
      <c r="QE24" s="1">
        <v>7</v>
      </c>
      <c r="QF24" s="1">
        <v>7</v>
      </c>
      <c r="QG24" s="1">
        <v>7</v>
      </c>
      <c r="QH24" s="1">
        <v>7</v>
      </c>
      <c r="QI24" s="1">
        <v>7</v>
      </c>
      <c r="QJ24" s="1"/>
      <c r="QK24" s="1"/>
      <c r="QL24" s="1"/>
      <c r="QM24" s="1"/>
      <c r="QN24" s="1"/>
      <c r="QO24" s="1"/>
      <c r="QP24" s="1"/>
      <c r="QQ24" s="1"/>
      <c r="QR24" s="1">
        <v>7</v>
      </c>
      <c r="QS24" s="1">
        <v>7</v>
      </c>
      <c r="QT24" s="1">
        <v>7</v>
      </c>
      <c r="QU24" s="1">
        <v>11</v>
      </c>
      <c r="QV24" s="1"/>
      <c r="QW24" s="1"/>
      <c r="QX24" s="1"/>
      <c r="QY24" s="1"/>
      <c r="QZ24" s="1"/>
      <c r="RA24" s="1"/>
      <c r="RB24" s="1"/>
      <c r="RC24" s="1"/>
      <c r="RD24" s="1">
        <v>7</v>
      </c>
      <c r="RE24" s="1">
        <v>7</v>
      </c>
      <c r="RF24" s="1">
        <v>7</v>
      </c>
      <c r="RG24" s="1"/>
      <c r="RH24" s="1"/>
      <c r="RI24" s="1"/>
      <c r="RJ24" s="1"/>
      <c r="RK24" s="1"/>
      <c r="RL24" s="1"/>
      <c r="RM24" s="1"/>
      <c r="RN24" s="1"/>
      <c r="RO24" s="1"/>
      <c r="RP24" s="1"/>
      <c r="RQ24" s="1"/>
      <c r="RR24" s="1"/>
      <c r="RS24" s="1">
        <v>7</v>
      </c>
      <c r="RT24" s="1">
        <v>7</v>
      </c>
      <c r="RU24" s="1">
        <v>7</v>
      </c>
      <c r="RV24" s="1">
        <v>9</v>
      </c>
      <c r="RW24" s="1"/>
      <c r="RX24" s="1"/>
      <c r="RY24" s="1"/>
      <c r="RZ24" s="1"/>
      <c r="SA24" s="1"/>
      <c r="SB24" s="1"/>
      <c r="SC24" s="1"/>
      <c r="SD24" s="1"/>
      <c r="SE24" s="1"/>
      <c r="SF24" s="1"/>
      <c r="SG24" s="1"/>
      <c r="SH24" s="1"/>
      <c r="SI24" s="1">
        <v>7</v>
      </c>
      <c r="SJ24" s="1">
        <v>7</v>
      </c>
      <c r="SK24" s="1">
        <v>7</v>
      </c>
      <c r="SL24" s="1">
        <v>7</v>
      </c>
      <c r="SM24" s="1">
        <v>7</v>
      </c>
      <c r="SN24" s="1">
        <v>11</v>
      </c>
      <c r="SO24" s="1"/>
      <c r="SP24" s="1"/>
      <c r="SQ24" s="1"/>
      <c r="SR24" s="1"/>
      <c r="SS24" s="1">
        <v>7</v>
      </c>
      <c r="ST24" s="1">
        <v>7</v>
      </c>
      <c r="SU24" s="1">
        <v>7</v>
      </c>
      <c r="SV24" s="1">
        <v>10</v>
      </c>
      <c r="SW24" s="1"/>
      <c r="SX24" s="1"/>
      <c r="SY24" s="1"/>
      <c r="SZ24" s="1"/>
      <c r="TA24" s="1"/>
      <c r="TB24" s="1">
        <v>7</v>
      </c>
      <c r="TC24" s="1">
        <v>7</v>
      </c>
      <c r="TD24" s="1">
        <v>7</v>
      </c>
      <c r="TE24" s="1">
        <v>7</v>
      </c>
      <c r="TF24" s="1"/>
      <c r="TG24" s="1"/>
      <c r="TH24" s="1"/>
      <c r="TI24" s="1"/>
      <c r="TJ24" s="1"/>
      <c r="TK24" s="1"/>
      <c r="TL24" s="1"/>
      <c r="TM24" s="1"/>
      <c r="TN24" s="1"/>
      <c r="TO24" s="1"/>
      <c r="TP24" s="1"/>
      <c r="TQ24" s="1"/>
      <c r="TR24" s="1"/>
      <c r="TS24" s="1">
        <v>7</v>
      </c>
      <c r="TT24" s="1">
        <v>10</v>
      </c>
      <c r="TU24" s="1"/>
      <c r="TV24" s="1"/>
      <c r="TW24" s="1"/>
      <c r="TX24" s="1"/>
      <c r="TY24" s="1"/>
      <c r="TZ24" s="1"/>
      <c r="UA24" s="1"/>
      <c r="UB24" s="1"/>
      <c r="UC24" s="1">
        <v>7</v>
      </c>
      <c r="UD24" s="1">
        <v>7</v>
      </c>
      <c r="UE24" s="1">
        <v>7</v>
      </c>
      <c r="UF24" s="1">
        <v>7</v>
      </c>
      <c r="UG24" s="1">
        <v>7</v>
      </c>
      <c r="UH24" s="1">
        <v>8</v>
      </c>
      <c r="UI24" s="1">
        <v>9</v>
      </c>
      <c r="UJ24" s="1">
        <v>8</v>
      </c>
      <c r="UK24" s="1">
        <v>10</v>
      </c>
      <c r="UL24" s="1"/>
      <c r="UM24" s="1"/>
      <c r="UN24" s="1"/>
      <c r="UO24" s="1"/>
      <c r="UP24" s="1">
        <v>7</v>
      </c>
      <c r="UQ24" s="1">
        <v>7</v>
      </c>
      <c r="UR24" s="1">
        <v>7</v>
      </c>
      <c r="US24" s="1">
        <v>7</v>
      </c>
      <c r="UT24" s="1">
        <v>7</v>
      </c>
      <c r="UU24" s="1"/>
      <c r="UV24" s="1"/>
      <c r="UW24" s="1"/>
      <c r="UX24" s="1"/>
      <c r="UY24" s="1"/>
      <c r="UZ24" s="1"/>
      <c r="VA24" s="1">
        <v>7</v>
      </c>
      <c r="VB24" s="1">
        <v>7</v>
      </c>
      <c r="VC24" s="1">
        <v>7</v>
      </c>
      <c r="VD24" s="1">
        <v>7</v>
      </c>
      <c r="VE24" s="1">
        <v>7</v>
      </c>
      <c r="VF24" s="1"/>
      <c r="VG24" s="1"/>
      <c r="VH24" s="1"/>
      <c r="VI24" s="1"/>
      <c r="VJ24" s="1"/>
      <c r="VK24" s="1"/>
      <c r="VL24" s="1"/>
      <c r="VM24" s="1"/>
      <c r="VN24" s="1"/>
      <c r="VO24" s="1"/>
      <c r="VP24" s="1"/>
      <c r="VQ24" s="1">
        <v>7</v>
      </c>
      <c r="VR24" s="1"/>
      <c r="VS24" s="1"/>
      <c r="VT24" s="1"/>
      <c r="VU24" s="1"/>
      <c r="VV24" s="1"/>
      <c r="VW24" s="1"/>
      <c r="VX24" s="1"/>
      <c r="VY24" s="1"/>
      <c r="VZ24" s="1"/>
      <c r="WA24" s="1"/>
      <c r="WB24" s="1"/>
      <c r="WC24" s="1">
        <v>7</v>
      </c>
      <c r="WD24" s="1">
        <v>7</v>
      </c>
      <c r="WE24" s="1">
        <v>7</v>
      </c>
      <c r="WF24" s="1">
        <v>10</v>
      </c>
      <c r="WG24" s="1"/>
      <c r="WH24" s="1"/>
      <c r="WI24" s="1"/>
      <c r="WJ24" s="1">
        <v>7</v>
      </c>
      <c r="WK24" s="1">
        <v>7</v>
      </c>
      <c r="WL24" s="1">
        <v>7</v>
      </c>
      <c r="WM24" s="1">
        <v>9</v>
      </c>
      <c r="WN24" s="1">
        <v>14</v>
      </c>
      <c r="WO24" s="1">
        <v>11</v>
      </c>
      <c r="WP24" s="1">
        <v>11</v>
      </c>
      <c r="WQ24" s="1"/>
      <c r="WR24" s="1"/>
      <c r="WS24" s="1"/>
      <c r="WT24" s="1">
        <v>7</v>
      </c>
      <c r="WU24" s="1">
        <v>7</v>
      </c>
      <c r="WV24" s="1">
        <v>7</v>
      </c>
      <c r="WW24" s="1">
        <v>7</v>
      </c>
      <c r="WX24" s="1"/>
      <c r="WY24" s="1">
        <v>7</v>
      </c>
      <c r="WZ24" s="1">
        <v>9</v>
      </c>
      <c r="XA24" s="1">
        <v>7</v>
      </c>
      <c r="XB24" s="1">
        <v>7</v>
      </c>
      <c r="XC24" s="1"/>
      <c r="XD24" s="1"/>
      <c r="XE24" s="1"/>
      <c r="XF24" s="1"/>
      <c r="XG24" s="1"/>
      <c r="XH24" s="1"/>
      <c r="XI24" s="1"/>
      <c r="XJ24" s="1"/>
      <c r="XK24" s="1"/>
      <c r="XL24" s="1"/>
      <c r="XM24" s="1"/>
      <c r="XN24" s="1"/>
      <c r="XO24" s="1">
        <v>7</v>
      </c>
      <c r="XP24" s="1">
        <v>7</v>
      </c>
      <c r="XQ24" s="1">
        <v>11</v>
      </c>
      <c r="XR24" s="1">
        <v>9</v>
      </c>
      <c r="XS24" s="1">
        <v>7</v>
      </c>
      <c r="XT24" s="1"/>
      <c r="XU24" s="1"/>
      <c r="XV24" s="1"/>
      <c r="XW24" s="1">
        <v>11</v>
      </c>
      <c r="XX24" s="1">
        <v>9</v>
      </c>
      <c r="XY24" s="1">
        <v>10</v>
      </c>
      <c r="XZ24" s="1">
        <v>12</v>
      </c>
      <c r="YA24" s="1">
        <v>9</v>
      </c>
      <c r="YB24" s="1"/>
      <c r="YC24" s="1">
        <v>7</v>
      </c>
      <c r="YD24" s="1">
        <v>7</v>
      </c>
      <c r="YE24" s="1">
        <v>7</v>
      </c>
      <c r="YF24" s="1">
        <v>10</v>
      </c>
      <c r="YG24" s="1">
        <v>10</v>
      </c>
      <c r="YH24" s="1"/>
      <c r="YI24" s="1"/>
      <c r="YJ24" s="1"/>
      <c r="YK24" s="1"/>
      <c r="YL24" s="1"/>
      <c r="YM24" s="1"/>
      <c r="YN24" s="1"/>
      <c r="YO24" s="1">
        <v>7</v>
      </c>
      <c r="YP24" s="1">
        <v>8</v>
      </c>
      <c r="YQ24" s="1"/>
      <c r="YR24" s="1"/>
      <c r="YS24" s="1"/>
      <c r="YT24" s="1">
        <v>7</v>
      </c>
      <c r="YU24" s="1">
        <v>7</v>
      </c>
      <c r="YV24" s="1"/>
      <c r="YW24" s="1"/>
      <c r="YX24" s="1"/>
      <c r="YY24" s="1"/>
      <c r="YZ24" s="1"/>
      <c r="ZA24" s="1"/>
      <c r="ZB24" s="1"/>
      <c r="ZC24" s="1"/>
      <c r="ZD24" s="1">
        <v>8</v>
      </c>
      <c r="ZE24" s="1">
        <v>10</v>
      </c>
      <c r="ZF24" s="1"/>
      <c r="ZG24" s="1"/>
      <c r="ZH24" s="1"/>
      <c r="ZI24" s="1"/>
      <c r="ZJ24" s="1"/>
      <c r="ZK24" s="1"/>
      <c r="ZL24" s="1"/>
      <c r="ZM24" s="1"/>
      <c r="ZN24" s="1"/>
      <c r="ZO24" s="1">
        <v>7</v>
      </c>
      <c r="ZP24" s="1">
        <v>7</v>
      </c>
      <c r="ZQ24" s="1"/>
      <c r="ZR24" s="1"/>
      <c r="ZS24" s="1"/>
      <c r="ZT24" s="1"/>
      <c r="ZU24" s="1">
        <v>7</v>
      </c>
      <c r="ZV24" s="1">
        <v>7</v>
      </c>
      <c r="ZW24" s="1">
        <v>7</v>
      </c>
      <c r="ZX24" s="1">
        <v>10</v>
      </c>
      <c r="ZY24" s="1">
        <v>12</v>
      </c>
      <c r="ZZ24" s="1"/>
      <c r="AAA24" s="1"/>
      <c r="AAB24" s="1"/>
      <c r="AAC24" s="1">
        <v>7</v>
      </c>
      <c r="AAD24" s="1">
        <v>9</v>
      </c>
      <c r="AAE24" s="1">
        <v>11</v>
      </c>
      <c r="AAF24" s="1"/>
      <c r="AAG24" s="1">
        <v>7</v>
      </c>
      <c r="AAH24" s="1">
        <v>7</v>
      </c>
      <c r="AAI24" s="1">
        <v>10</v>
      </c>
      <c r="AAJ24" s="1">
        <v>10</v>
      </c>
      <c r="AAK24" s="1"/>
      <c r="AAL24" s="1"/>
      <c r="AAM24" s="1"/>
      <c r="AAN24" s="1"/>
      <c r="AAO24" s="1">
        <v>7</v>
      </c>
      <c r="AAP24" s="1">
        <v>7</v>
      </c>
      <c r="AAQ24" s="1"/>
      <c r="AAR24" s="1"/>
      <c r="AAS24" s="1">
        <v>7</v>
      </c>
      <c r="AAT24" s="1">
        <v>7</v>
      </c>
      <c r="AAU24" s="1">
        <v>7</v>
      </c>
      <c r="AAV24" s="1">
        <v>7</v>
      </c>
      <c r="AAW24" s="1">
        <v>7</v>
      </c>
      <c r="AAX24" s="1">
        <v>8</v>
      </c>
      <c r="AAY24" s="1">
        <v>11</v>
      </c>
      <c r="AAZ24" s="1">
        <v>9</v>
      </c>
      <c r="ABA24" s="1"/>
      <c r="ABB24" s="1"/>
      <c r="ABC24" s="1">
        <v>7</v>
      </c>
      <c r="ABD24" s="1">
        <v>7</v>
      </c>
      <c r="ABE24" s="1">
        <v>7</v>
      </c>
      <c r="ABF24" s="1">
        <v>7</v>
      </c>
      <c r="ABG24" s="1">
        <v>10</v>
      </c>
      <c r="ABH24" s="1">
        <v>7</v>
      </c>
      <c r="ABI24" s="1">
        <v>11</v>
      </c>
      <c r="ABJ24" s="1"/>
      <c r="ABK24" s="1"/>
      <c r="ABL24" s="1"/>
      <c r="ABM24" s="1">
        <v>7</v>
      </c>
      <c r="ABN24" s="1">
        <v>9</v>
      </c>
      <c r="ABO24" s="1">
        <v>9</v>
      </c>
      <c r="ABP24" s="1">
        <v>12</v>
      </c>
      <c r="ABQ24" s="1"/>
      <c r="ABR24" s="1"/>
      <c r="ABS24" s="1"/>
      <c r="ABT24" s="1"/>
      <c r="ABU24" s="1">
        <v>7</v>
      </c>
      <c r="ABV24" s="1">
        <v>7</v>
      </c>
      <c r="ABW24" s="1">
        <v>7</v>
      </c>
      <c r="ABX24" s="1">
        <v>7</v>
      </c>
      <c r="ABY24" s="1">
        <v>9</v>
      </c>
      <c r="ABZ24" s="1">
        <v>7</v>
      </c>
      <c r="ACA24" s="1">
        <v>7</v>
      </c>
      <c r="ACB24" s="1">
        <v>9</v>
      </c>
      <c r="ACC24" s="1">
        <v>9</v>
      </c>
      <c r="ACD24" s="1">
        <v>8</v>
      </c>
      <c r="ACE24" s="1">
        <v>12</v>
      </c>
      <c r="ACF24" s="1">
        <v>7</v>
      </c>
      <c r="ACG24" s="1">
        <v>7</v>
      </c>
      <c r="ACH24" s="1">
        <v>10</v>
      </c>
      <c r="ACI24" s="1"/>
      <c r="ACJ24" s="1">
        <v>9</v>
      </c>
      <c r="ACK24" s="1">
        <v>7</v>
      </c>
      <c r="ACL24" s="1">
        <v>9</v>
      </c>
      <c r="ACM24" s="1">
        <v>9</v>
      </c>
      <c r="ACN24" s="1">
        <v>9</v>
      </c>
      <c r="ACO24" s="1">
        <v>10</v>
      </c>
      <c r="ACP24" s="1">
        <v>16</v>
      </c>
      <c r="ACQ24" s="1">
        <v>8</v>
      </c>
      <c r="ACR24" s="1">
        <v>11</v>
      </c>
      <c r="ACS24" s="1">
        <v>7</v>
      </c>
      <c r="ACT24" s="1"/>
      <c r="ACU24" s="1">
        <v>7</v>
      </c>
      <c r="ACV24" s="1">
        <v>8</v>
      </c>
      <c r="ACW24" s="1"/>
      <c r="ACX24" s="1"/>
      <c r="ACY24" s="1">
        <v>9</v>
      </c>
      <c r="ACZ24" s="1">
        <v>9</v>
      </c>
      <c r="ADA24" s="1">
        <v>9</v>
      </c>
      <c r="ADB24" s="1">
        <v>7</v>
      </c>
      <c r="ADC24" s="1">
        <v>9</v>
      </c>
      <c r="ADD24" s="1"/>
      <c r="ADE24" s="1"/>
      <c r="ADF24" s="1">
        <v>9</v>
      </c>
      <c r="ADG24" s="1">
        <v>10</v>
      </c>
      <c r="ADH24" s="1"/>
      <c r="ADI24" s="1">
        <v>12</v>
      </c>
      <c r="ADJ24" s="1"/>
      <c r="ADK24" s="1">
        <v>7</v>
      </c>
      <c r="ADL24" s="1">
        <v>9</v>
      </c>
      <c r="ADM24" s="1">
        <v>8</v>
      </c>
      <c r="ADN24" s="1">
        <v>8</v>
      </c>
      <c r="ADO24" s="1">
        <v>7</v>
      </c>
      <c r="ADP24" s="1">
        <v>7</v>
      </c>
      <c r="ADQ24" s="1">
        <v>11</v>
      </c>
      <c r="ADR24" s="1">
        <v>7</v>
      </c>
      <c r="ADS24" s="1">
        <v>7</v>
      </c>
      <c r="ADT24" s="1">
        <v>9</v>
      </c>
      <c r="ADU24" s="1">
        <v>7</v>
      </c>
      <c r="ADV24" s="1">
        <v>8</v>
      </c>
      <c r="ADW24" s="1"/>
      <c r="ADX24" s="1">
        <v>7</v>
      </c>
      <c r="ADY24" s="1">
        <v>8</v>
      </c>
      <c r="ADZ24" s="1">
        <v>11</v>
      </c>
      <c r="AEA24" s="1">
        <v>10</v>
      </c>
      <c r="AEB24" s="1">
        <v>13</v>
      </c>
      <c r="AEC24" s="1"/>
      <c r="AED24" s="1"/>
      <c r="AEE24" s="1">
        <v>8</v>
      </c>
      <c r="AEF24" s="1">
        <v>11</v>
      </c>
      <c r="AEG24" s="1"/>
      <c r="AEH24" s="1"/>
      <c r="AEI24" s="1">
        <v>7</v>
      </c>
      <c r="AEJ24" s="1">
        <v>10</v>
      </c>
      <c r="AEK24" s="1">
        <v>12</v>
      </c>
      <c r="AEL24" s="1">
        <v>8</v>
      </c>
      <c r="AEM24" s="1">
        <v>9</v>
      </c>
      <c r="AEN24" s="1">
        <v>10</v>
      </c>
      <c r="AEO24" s="1">
        <v>8</v>
      </c>
      <c r="AEP24" s="1">
        <v>10</v>
      </c>
      <c r="AEQ24" s="1">
        <v>9</v>
      </c>
      <c r="AER24" s="1">
        <v>7</v>
      </c>
      <c r="AES24" s="1">
        <v>7</v>
      </c>
      <c r="AET24" s="1">
        <v>10</v>
      </c>
      <c r="AEU24" s="1">
        <v>12</v>
      </c>
      <c r="AEV24" s="1"/>
      <c r="AEW24" s="1"/>
      <c r="AEX24" s="1">
        <v>9</v>
      </c>
      <c r="AEY24" s="1">
        <v>8</v>
      </c>
      <c r="AEZ24" s="1">
        <v>7</v>
      </c>
      <c r="AFA24" s="1">
        <v>7</v>
      </c>
      <c r="AFB24" s="1">
        <v>8</v>
      </c>
      <c r="AFC24" s="1">
        <v>8</v>
      </c>
      <c r="AFD24" s="1">
        <v>8</v>
      </c>
      <c r="AFE24" s="1">
        <v>7</v>
      </c>
      <c r="AFF24" s="1">
        <v>11</v>
      </c>
      <c r="AFG24" s="1">
        <v>11</v>
      </c>
      <c r="AFH24" s="1">
        <v>12</v>
      </c>
      <c r="AFI24" s="1">
        <v>9</v>
      </c>
      <c r="AFJ24" s="1"/>
      <c r="AFK24" s="1">
        <v>7</v>
      </c>
      <c r="AFL24" s="1">
        <v>7</v>
      </c>
      <c r="AFM24" s="1">
        <v>9</v>
      </c>
      <c r="AFN24" s="1">
        <v>13</v>
      </c>
      <c r="AFO24" s="1"/>
      <c r="AFP24" s="1">
        <v>7</v>
      </c>
      <c r="AFQ24" s="1">
        <v>8</v>
      </c>
      <c r="AFR24" s="1">
        <v>7</v>
      </c>
      <c r="AFS24" s="1">
        <v>7</v>
      </c>
      <c r="AFT24" s="1">
        <v>8</v>
      </c>
      <c r="AFU24" s="1">
        <v>14</v>
      </c>
      <c r="AFV24" s="1">
        <v>7</v>
      </c>
      <c r="AFW24" s="1">
        <v>9</v>
      </c>
      <c r="AFX24" s="1">
        <v>10</v>
      </c>
      <c r="AFY24" s="1">
        <v>9</v>
      </c>
      <c r="AFZ24" s="1">
        <v>11</v>
      </c>
      <c r="AGA24" s="1">
        <v>13</v>
      </c>
      <c r="AGB24" s="1"/>
      <c r="AGC24" s="1"/>
      <c r="AGD24" s="1">
        <v>9</v>
      </c>
      <c r="AGE24" s="1">
        <v>10</v>
      </c>
      <c r="AGF24" s="1">
        <v>14</v>
      </c>
      <c r="AGG24" s="1">
        <v>9</v>
      </c>
      <c r="AGH24" s="1">
        <v>7</v>
      </c>
      <c r="AGI24" s="1"/>
      <c r="AGJ24" s="1">
        <v>13</v>
      </c>
      <c r="AGK24" s="1"/>
      <c r="AGL24" s="1"/>
      <c r="AGM24" s="1">
        <v>8</v>
      </c>
      <c r="AGN24" s="1">
        <v>12</v>
      </c>
      <c r="AGO24" s="1">
        <v>9</v>
      </c>
      <c r="AGP24" s="1">
        <v>7</v>
      </c>
      <c r="AGQ24" s="1">
        <v>7</v>
      </c>
      <c r="AGR24" s="1">
        <v>12</v>
      </c>
      <c r="AGS24" s="1">
        <v>12</v>
      </c>
      <c r="AGT24" s="1">
        <v>9</v>
      </c>
      <c r="AGU24" s="1">
        <v>12</v>
      </c>
      <c r="AGV24" s="1">
        <v>13</v>
      </c>
      <c r="AGW24" s="1">
        <v>8</v>
      </c>
      <c r="AGX24" s="1">
        <v>15</v>
      </c>
      <c r="AGY24" s="1">
        <v>12</v>
      </c>
      <c r="AGZ24" s="1">
        <v>13</v>
      </c>
      <c r="AHA24" s="1">
        <v>7</v>
      </c>
      <c r="AHB24" s="1">
        <v>10</v>
      </c>
      <c r="AHC24" s="1">
        <v>13</v>
      </c>
      <c r="AHD24" s="1">
        <v>13</v>
      </c>
      <c r="AHE24" s="1">
        <v>11</v>
      </c>
      <c r="AHF24" s="1">
        <v>7</v>
      </c>
      <c r="AHG24" s="1">
        <v>7</v>
      </c>
      <c r="AHH24" s="1">
        <v>10</v>
      </c>
      <c r="AHI24" s="1">
        <v>12</v>
      </c>
      <c r="AHJ24" s="1">
        <v>17</v>
      </c>
      <c r="AHK24" s="1">
        <v>13</v>
      </c>
      <c r="AHL24" s="1"/>
      <c r="AHM24" s="1">
        <v>7</v>
      </c>
      <c r="AHN24" s="1">
        <v>7</v>
      </c>
      <c r="AHO24" s="1">
        <v>7</v>
      </c>
      <c r="AHP24" s="1">
        <v>7</v>
      </c>
      <c r="AHQ24" s="1">
        <v>7</v>
      </c>
      <c r="AHR24" s="1">
        <v>7</v>
      </c>
      <c r="AHS24" s="1">
        <v>9</v>
      </c>
      <c r="AHT24" s="1">
        <v>7</v>
      </c>
      <c r="AHU24" s="1">
        <v>15</v>
      </c>
      <c r="AHV24" s="1"/>
      <c r="AHW24" s="1">
        <v>8</v>
      </c>
      <c r="AHX24" s="1">
        <v>8</v>
      </c>
      <c r="AHY24" s="1">
        <v>10</v>
      </c>
      <c r="AHZ24" s="1">
        <v>11</v>
      </c>
      <c r="AIA24" s="1">
        <v>12</v>
      </c>
      <c r="AIB24" s="1">
        <v>9</v>
      </c>
      <c r="AIC24" s="1">
        <v>7</v>
      </c>
      <c r="AID24" s="1">
        <v>14</v>
      </c>
      <c r="AIE24" s="1">
        <v>13</v>
      </c>
      <c r="AIF24" s="1">
        <v>11</v>
      </c>
      <c r="AIG24" s="1"/>
      <c r="AIH24" s="1">
        <v>7</v>
      </c>
      <c r="AII24" s="1">
        <v>8</v>
      </c>
      <c r="AIJ24" s="1">
        <v>8</v>
      </c>
      <c r="AIK24" s="1">
        <v>7</v>
      </c>
      <c r="AIL24" s="1">
        <v>12</v>
      </c>
      <c r="AIM24" s="1">
        <v>8</v>
      </c>
      <c r="AIN24" s="1">
        <v>8</v>
      </c>
      <c r="AIO24" s="1">
        <v>12</v>
      </c>
      <c r="AIP24" s="1">
        <v>7</v>
      </c>
      <c r="AIQ24" s="1">
        <v>8</v>
      </c>
      <c r="AIR24" s="1">
        <v>14</v>
      </c>
      <c r="AIS24" s="1"/>
      <c r="AIT24" s="1">
        <v>7</v>
      </c>
      <c r="AIU24" s="1">
        <v>8</v>
      </c>
      <c r="AIV24" s="1">
        <v>7</v>
      </c>
      <c r="AIW24" s="1">
        <v>9</v>
      </c>
      <c r="AIX24" s="1">
        <v>13</v>
      </c>
      <c r="AIY24" s="1">
        <v>13</v>
      </c>
      <c r="AIZ24" s="1">
        <v>12</v>
      </c>
      <c r="AJA24" s="1">
        <v>7</v>
      </c>
      <c r="AJB24" s="1">
        <v>8</v>
      </c>
      <c r="AJC24" s="1">
        <v>8</v>
      </c>
      <c r="AJD24" s="1">
        <v>7</v>
      </c>
      <c r="AJE24" s="1">
        <v>12</v>
      </c>
      <c r="AJF24" s="1">
        <v>10</v>
      </c>
      <c r="AJG24" s="1">
        <v>8</v>
      </c>
      <c r="AJH24" s="1">
        <v>16</v>
      </c>
      <c r="AJI24" s="1">
        <v>11</v>
      </c>
      <c r="AJJ24" s="1">
        <v>8</v>
      </c>
      <c r="AJK24" s="1">
        <v>7</v>
      </c>
      <c r="AJL24" s="1">
        <v>7</v>
      </c>
      <c r="AJM24" s="1">
        <v>9</v>
      </c>
      <c r="AJN24" s="1">
        <v>7</v>
      </c>
      <c r="AJO24" s="1">
        <v>12</v>
      </c>
      <c r="AJP24" s="1">
        <v>7</v>
      </c>
      <c r="AJQ24" s="1">
        <v>15</v>
      </c>
      <c r="AJR24" s="1">
        <v>13</v>
      </c>
      <c r="AJS24" s="1">
        <v>13</v>
      </c>
      <c r="AJT24" s="1">
        <v>8</v>
      </c>
      <c r="AJU24" s="1">
        <v>12</v>
      </c>
      <c r="AJV24" s="1">
        <v>12</v>
      </c>
      <c r="AJW24" s="1">
        <v>11</v>
      </c>
      <c r="AJX24" s="1">
        <v>9</v>
      </c>
      <c r="AJY24" s="1">
        <v>12</v>
      </c>
      <c r="AJZ24" s="1">
        <v>10</v>
      </c>
      <c r="AKA24" s="1">
        <v>11</v>
      </c>
      <c r="AKB24" s="1">
        <v>10</v>
      </c>
      <c r="AKC24" s="1"/>
      <c r="AKD24" s="1">
        <v>7</v>
      </c>
      <c r="AKE24" s="1">
        <v>7</v>
      </c>
      <c r="AKF24" s="1">
        <v>7</v>
      </c>
      <c r="AKG24" s="1">
        <v>7</v>
      </c>
      <c r="AKH24" s="1">
        <v>8</v>
      </c>
      <c r="AKI24" s="1">
        <v>9</v>
      </c>
      <c r="AKJ24" s="1">
        <v>11</v>
      </c>
      <c r="AKK24" s="1">
        <v>10</v>
      </c>
      <c r="AKL24" s="1"/>
      <c r="AKM24" s="1">
        <v>7</v>
      </c>
      <c r="AKN24" s="1">
        <v>7</v>
      </c>
      <c r="AKO24" s="1">
        <v>7</v>
      </c>
      <c r="AKP24" s="1">
        <v>12</v>
      </c>
      <c r="AKQ24" s="1">
        <v>12</v>
      </c>
      <c r="AKR24" s="1">
        <v>12</v>
      </c>
      <c r="AKS24" s="1">
        <v>12</v>
      </c>
      <c r="AKT24" s="1">
        <v>11</v>
      </c>
      <c r="AKU24" s="1">
        <v>7</v>
      </c>
      <c r="AKV24" s="1">
        <v>8</v>
      </c>
      <c r="AKW24" s="1">
        <v>9</v>
      </c>
      <c r="AKX24" s="1">
        <v>13</v>
      </c>
      <c r="AKY24" s="1">
        <v>11</v>
      </c>
      <c r="AKZ24" s="1">
        <v>13</v>
      </c>
      <c r="ALA24" s="1">
        <v>7</v>
      </c>
      <c r="ALB24" s="1">
        <v>14</v>
      </c>
      <c r="ALC24" s="1">
        <v>7</v>
      </c>
      <c r="ALD24" s="1">
        <v>13</v>
      </c>
      <c r="ALE24" s="1">
        <v>12</v>
      </c>
      <c r="ALF24" s="1">
        <v>12</v>
      </c>
      <c r="ALG24" s="1">
        <v>13</v>
      </c>
      <c r="ALH24" s="1"/>
      <c r="ALI24" s="1">
        <v>7</v>
      </c>
      <c r="ALJ24" s="1">
        <v>7</v>
      </c>
      <c r="ALK24" s="1">
        <v>10</v>
      </c>
      <c r="ALL24" s="1">
        <v>12</v>
      </c>
      <c r="ALM24" s="1">
        <v>7</v>
      </c>
      <c r="ALN24" s="1">
        <v>11</v>
      </c>
      <c r="ALO24" s="1">
        <v>8</v>
      </c>
      <c r="ALP24" s="1">
        <v>13</v>
      </c>
      <c r="ALQ24" s="1">
        <v>12</v>
      </c>
      <c r="ALR24" s="1">
        <v>12</v>
      </c>
      <c r="ALS24" s="1">
        <v>7</v>
      </c>
      <c r="ALT24" s="1">
        <v>10</v>
      </c>
      <c r="ALU24" s="1">
        <v>9</v>
      </c>
      <c r="ALV24" s="1">
        <v>8</v>
      </c>
      <c r="ALW24" s="1">
        <v>10</v>
      </c>
      <c r="ALX24" s="1">
        <v>8</v>
      </c>
      <c r="ALY24" s="1">
        <v>8</v>
      </c>
      <c r="ALZ24" s="1">
        <v>12</v>
      </c>
      <c r="AMA24" s="1">
        <v>12</v>
      </c>
      <c r="AMB24" s="1">
        <v>8</v>
      </c>
      <c r="AMC24" s="1">
        <v>9</v>
      </c>
      <c r="AMD24" s="1">
        <v>8</v>
      </c>
      <c r="AME24" s="1">
        <v>12</v>
      </c>
      <c r="AMF24" s="1">
        <v>12</v>
      </c>
      <c r="AMG24" s="1">
        <v>12</v>
      </c>
      <c r="AMH24" s="1"/>
      <c r="AMI24" s="1"/>
      <c r="AMJ24" s="1"/>
      <c r="AMK24" s="1">
        <v>7</v>
      </c>
      <c r="AML24" s="1">
        <v>9</v>
      </c>
      <c r="AMM24" s="1">
        <v>9</v>
      </c>
      <c r="AMN24" s="1">
        <v>7</v>
      </c>
      <c r="AMO24" s="1">
        <v>9</v>
      </c>
      <c r="AMP24" s="1">
        <v>9</v>
      </c>
      <c r="AMQ24" s="1">
        <v>12</v>
      </c>
      <c r="AMR24" s="1">
        <v>12</v>
      </c>
      <c r="AMS24" s="1">
        <v>13</v>
      </c>
      <c r="AMT24" s="1"/>
      <c r="AMU24" s="1">
        <v>7</v>
      </c>
      <c r="AMV24" s="1">
        <v>8</v>
      </c>
      <c r="AMW24" s="1">
        <v>8</v>
      </c>
      <c r="AMX24" s="1">
        <v>14</v>
      </c>
      <c r="AMY24" s="1">
        <v>13</v>
      </c>
      <c r="AMZ24" s="1">
        <v>12</v>
      </c>
      <c r="ANA24" s="1">
        <v>12</v>
      </c>
      <c r="ANB24" s="1">
        <v>9</v>
      </c>
      <c r="ANC24" s="1">
        <v>8</v>
      </c>
      <c r="AND24" s="1">
        <v>12</v>
      </c>
      <c r="ANE24" s="1">
        <v>8</v>
      </c>
      <c r="ANF24" s="1">
        <v>12</v>
      </c>
      <c r="ANG24" s="1">
        <v>12</v>
      </c>
      <c r="ANH24" s="1">
        <v>13</v>
      </c>
      <c r="ANI24" s="1">
        <v>9</v>
      </c>
      <c r="ANJ24" s="1"/>
      <c r="ANK24" s="1"/>
      <c r="ANL24" s="1">
        <v>10</v>
      </c>
      <c r="ANM24" s="1">
        <v>9</v>
      </c>
      <c r="ANN24" s="1">
        <v>8</v>
      </c>
      <c r="ANO24" s="1">
        <v>14</v>
      </c>
      <c r="ANP24" s="1">
        <v>12</v>
      </c>
      <c r="ANQ24" s="1"/>
      <c r="ANR24" s="1"/>
      <c r="ANS24" s="1">
        <v>8</v>
      </c>
      <c r="ANT24" s="1">
        <v>8</v>
      </c>
      <c r="ANU24" s="1">
        <v>7</v>
      </c>
      <c r="ANV24" s="1">
        <v>7</v>
      </c>
      <c r="ANW24" s="1">
        <v>13</v>
      </c>
      <c r="ANX24" s="1">
        <v>13</v>
      </c>
      <c r="ANY24" s="1">
        <v>12</v>
      </c>
      <c r="ANZ24" s="1">
        <v>12</v>
      </c>
      <c r="AOA24" s="1">
        <v>13</v>
      </c>
      <c r="AOB24" s="1">
        <v>13</v>
      </c>
      <c r="AOC24" s="1">
        <v>9</v>
      </c>
      <c r="AOD24" s="1">
        <v>7</v>
      </c>
      <c r="AOE24" s="1">
        <v>12</v>
      </c>
      <c r="AOF24" s="1">
        <v>9</v>
      </c>
      <c r="AOG24" s="1">
        <v>9</v>
      </c>
      <c r="AOH24" s="1">
        <v>8</v>
      </c>
      <c r="AOI24" s="1">
        <v>9</v>
      </c>
      <c r="AOJ24" s="1">
        <v>12</v>
      </c>
      <c r="AOK24" s="1">
        <v>14</v>
      </c>
      <c r="AOL24" s="1">
        <v>13</v>
      </c>
      <c r="AOM24" s="1">
        <v>8</v>
      </c>
      <c r="AON24" s="1">
        <v>8</v>
      </c>
      <c r="AOO24" s="1"/>
      <c r="AOP24" s="1">
        <v>7</v>
      </c>
      <c r="AOQ24" s="1">
        <v>7</v>
      </c>
      <c r="AOR24" s="1">
        <v>10</v>
      </c>
      <c r="AOS24" s="1">
        <v>14</v>
      </c>
      <c r="AOT24" s="1">
        <v>12</v>
      </c>
      <c r="AOU24" s="1">
        <v>9</v>
      </c>
      <c r="AOV24" s="1">
        <v>13</v>
      </c>
      <c r="AOW24" s="1">
        <v>8</v>
      </c>
      <c r="AOX24" s="1">
        <v>11</v>
      </c>
      <c r="AOY24" s="1">
        <v>10</v>
      </c>
      <c r="AOZ24" s="1">
        <v>10</v>
      </c>
      <c r="APA24" s="1">
        <v>9</v>
      </c>
      <c r="APB24" s="1">
        <v>7</v>
      </c>
      <c r="APC24" s="1">
        <v>10</v>
      </c>
      <c r="APD24" s="1">
        <v>8</v>
      </c>
      <c r="APE24" s="1">
        <v>12</v>
      </c>
      <c r="APF24" s="1">
        <v>13</v>
      </c>
      <c r="APG24" s="1">
        <v>11</v>
      </c>
      <c r="APH24" s="1">
        <v>12</v>
      </c>
      <c r="API24" s="1">
        <v>11</v>
      </c>
      <c r="APJ24" s="1">
        <v>8</v>
      </c>
      <c r="APK24" s="1">
        <v>9</v>
      </c>
      <c r="APL24" s="1">
        <v>13</v>
      </c>
      <c r="APM24" s="1">
        <v>12</v>
      </c>
      <c r="APN24" s="1">
        <v>12</v>
      </c>
      <c r="APO24" s="1">
        <v>11</v>
      </c>
      <c r="APP24" s="1">
        <v>7</v>
      </c>
      <c r="APQ24" s="1">
        <v>10</v>
      </c>
      <c r="APR24" s="1"/>
      <c r="APS24" s="1">
        <v>12</v>
      </c>
      <c r="APT24" s="1">
        <v>8</v>
      </c>
      <c r="APU24" s="1">
        <v>12</v>
      </c>
      <c r="APV24" s="1">
        <v>13</v>
      </c>
      <c r="APW24" s="1">
        <v>13</v>
      </c>
      <c r="APX24" s="1">
        <v>13</v>
      </c>
      <c r="APY24" s="1">
        <v>13</v>
      </c>
      <c r="APZ24" s="1">
        <v>13</v>
      </c>
      <c r="AQA24" s="1">
        <v>13</v>
      </c>
      <c r="AQB24" s="1">
        <v>9</v>
      </c>
      <c r="AQC24" s="1"/>
      <c r="AQD24" s="1">
        <v>10</v>
      </c>
      <c r="AQE24" s="1">
        <v>8</v>
      </c>
      <c r="AQF24" s="1">
        <v>13</v>
      </c>
      <c r="AQG24" s="1">
        <v>12</v>
      </c>
      <c r="AQH24" s="1">
        <v>12</v>
      </c>
      <c r="AQI24" s="1">
        <v>10</v>
      </c>
      <c r="AQJ24" s="1"/>
      <c r="AQK24" s="1">
        <v>7</v>
      </c>
      <c r="AQL24" s="1">
        <v>12</v>
      </c>
      <c r="AQM24" s="1">
        <v>12</v>
      </c>
      <c r="AQN24" s="1">
        <v>10</v>
      </c>
      <c r="AQO24" s="1">
        <v>13</v>
      </c>
      <c r="AQP24" s="1">
        <v>10</v>
      </c>
      <c r="AQQ24" s="1">
        <v>11</v>
      </c>
      <c r="AQR24" s="1"/>
      <c r="AQS24" s="1">
        <v>8</v>
      </c>
      <c r="AQT24" s="1">
        <v>8</v>
      </c>
      <c r="AQU24" s="1">
        <v>12</v>
      </c>
      <c r="AQV24" s="1">
        <v>13</v>
      </c>
      <c r="AQW24" s="1">
        <v>12</v>
      </c>
      <c r="AQX24" s="1">
        <v>10</v>
      </c>
      <c r="AQY24" s="1">
        <v>10</v>
      </c>
      <c r="AQZ24" s="1">
        <v>11</v>
      </c>
      <c r="ARA24" s="1"/>
      <c r="ARB24" s="1">
        <v>10</v>
      </c>
      <c r="ARC24" s="1">
        <v>10</v>
      </c>
      <c r="ARD24" s="1">
        <v>14</v>
      </c>
      <c r="ARE24" s="1">
        <v>12</v>
      </c>
      <c r="ARF24" s="1">
        <v>13</v>
      </c>
      <c r="ARG24" s="1">
        <v>10</v>
      </c>
      <c r="ARH24" s="1">
        <v>10</v>
      </c>
      <c r="ARI24" s="1">
        <v>10</v>
      </c>
      <c r="ARJ24" s="1"/>
      <c r="ARK24" s="1">
        <v>8</v>
      </c>
      <c r="ARL24" s="1">
        <v>13</v>
      </c>
      <c r="ARM24" s="1">
        <v>12</v>
      </c>
      <c r="ARN24" s="1">
        <v>11</v>
      </c>
      <c r="ARO24" s="1">
        <v>11</v>
      </c>
      <c r="ARP24" s="1">
        <v>12</v>
      </c>
      <c r="ARQ24" s="1">
        <v>13</v>
      </c>
      <c r="ARR24" s="1">
        <v>12</v>
      </c>
      <c r="ARS24" s="1">
        <v>12</v>
      </c>
      <c r="ART24" s="1">
        <v>10</v>
      </c>
      <c r="ARU24" s="1">
        <v>11</v>
      </c>
      <c r="ARV24" s="1">
        <v>8</v>
      </c>
      <c r="ARW24" s="1">
        <v>9</v>
      </c>
      <c r="ARX24" s="1">
        <v>7</v>
      </c>
      <c r="ARY24" s="1">
        <v>12</v>
      </c>
      <c r="ARZ24" s="1">
        <v>12</v>
      </c>
      <c r="ASA24" s="1">
        <v>9</v>
      </c>
      <c r="ASB24" s="1">
        <v>7</v>
      </c>
      <c r="ASC24" s="1">
        <v>9</v>
      </c>
      <c r="ASD24" s="1">
        <v>9</v>
      </c>
      <c r="ASE24" s="1">
        <v>8</v>
      </c>
      <c r="ASF24" s="1">
        <v>10</v>
      </c>
      <c r="ASG24" s="1">
        <v>12</v>
      </c>
      <c r="ASH24" s="1">
        <v>9</v>
      </c>
      <c r="ASI24" s="1">
        <v>8</v>
      </c>
      <c r="ASJ24" s="1">
        <v>8</v>
      </c>
      <c r="ASK24" s="1">
        <v>10</v>
      </c>
      <c r="ASL24" s="1">
        <v>7</v>
      </c>
      <c r="ASM24" s="1">
        <v>12</v>
      </c>
      <c r="ASN24" s="1">
        <v>12</v>
      </c>
      <c r="ASO24" s="1">
        <v>14</v>
      </c>
      <c r="ASP24" s="1">
        <v>13</v>
      </c>
      <c r="ASQ24" s="1">
        <v>13</v>
      </c>
      <c r="ASR24" s="1">
        <v>11</v>
      </c>
      <c r="ASS24" s="1">
        <v>12</v>
      </c>
      <c r="AST24" s="1">
        <v>13</v>
      </c>
      <c r="ASU24" s="1">
        <v>12</v>
      </c>
      <c r="ASV24" s="1">
        <v>13</v>
      </c>
      <c r="ASW24" s="1">
        <v>12</v>
      </c>
      <c r="ASX24" s="1">
        <v>13</v>
      </c>
      <c r="ASY24" s="1"/>
      <c r="ASZ24" s="1">
        <v>8</v>
      </c>
      <c r="ATA24" s="1">
        <v>7</v>
      </c>
      <c r="ATB24" s="1">
        <v>13</v>
      </c>
      <c r="ATC24" s="1">
        <v>9</v>
      </c>
      <c r="ATD24" s="1">
        <v>7</v>
      </c>
      <c r="ATE24" s="1">
        <v>8</v>
      </c>
      <c r="ATF24" s="1">
        <v>10</v>
      </c>
      <c r="ATG24" s="1">
        <v>7</v>
      </c>
      <c r="ATH24" s="1">
        <v>7</v>
      </c>
      <c r="ATI24" s="1">
        <v>12</v>
      </c>
      <c r="ATJ24" s="1">
        <v>12</v>
      </c>
      <c r="ATK24" s="1">
        <v>7</v>
      </c>
      <c r="ATL24" s="1">
        <v>7</v>
      </c>
      <c r="ATM24" s="1">
        <v>10</v>
      </c>
      <c r="ATN24" s="1">
        <v>13</v>
      </c>
      <c r="ATO24" s="1">
        <v>13</v>
      </c>
      <c r="ATP24" s="1">
        <v>7</v>
      </c>
      <c r="ATQ24" s="1">
        <v>7</v>
      </c>
      <c r="ATR24" s="1">
        <v>9</v>
      </c>
      <c r="ATS24" s="1">
        <v>10</v>
      </c>
      <c r="ATT24" s="1">
        <v>10</v>
      </c>
      <c r="ATU24" s="1">
        <v>12</v>
      </c>
      <c r="ATV24" s="1">
        <v>12</v>
      </c>
      <c r="ATW24" s="1">
        <v>13</v>
      </c>
      <c r="ATX24" s="1">
        <v>12</v>
      </c>
      <c r="ATY24" s="1">
        <v>11</v>
      </c>
      <c r="ATZ24" s="1">
        <v>9</v>
      </c>
      <c r="AUA24" s="1">
        <v>7</v>
      </c>
      <c r="AUB24" s="1">
        <v>8</v>
      </c>
      <c r="AUC24" s="1">
        <v>8</v>
      </c>
      <c r="AUD24" s="1">
        <v>11</v>
      </c>
      <c r="AUE24" s="1">
        <v>12</v>
      </c>
      <c r="AUF24" s="1">
        <v>13</v>
      </c>
      <c r="AUG24" s="1">
        <v>7</v>
      </c>
      <c r="AUH24" s="1">
        <v>13</v>
      </c>
      <c r="AUI24" s="1">
        <v>13</v>
      </c>
      <c r="AUJ24" s="1">
        <v>12</v>
      </c>
      <c r="AUK24" s="1">
        <v>11</v>
      </c>
      <c r="AUL24" s="1">
        <v>10</v>
      </c>
      <c r="AUM24" s="1">
        <v>8</v>
      </c>
      <c r="AUN24" s="1">
        <v>12</v>
      </c>
      <c r="AUO24" s="1">
        <v>12</v>
      </c>
      <c r="AUP24" s="1">
        <v>12</v>
      </c>
      <c r="AUQ24" s="1"/>
      <c r="AUR24" s="1">
        <v>7</v>
      </c>
      <c r="AUS24" s="1">
        <v>8</v>
      </c>
      <c r="AUT24" s="1">
        <v>11</v>
      </c>
      <c r="AUU24" s="1">
        <v>12</v>
      </c>
      <c r="AUV24" s="1">
        <v>12</v>
      </c>
      <c r="AUW24" s="1">
        <v>7</v>
      </c>
      <c r="AUX24" s="1">
        <v>13</v>
      </c>
      <c r="AUY24" s="1">
        <v>12</v>
      </c>
      <c r="AUZ24" s="1">
        <v>12</v>
      </c>
      <c r="AVA24" s="1">
        <v>13</v>
      </c>
      <c r="AVB24" s="1">
        <v>10</v>
      </c>
      <c r="AVC24" s="1">
        <v>7</v>
      </c>
      <c r="AVD24" s="1">
        <v>10</v>
      </c>
      <c r="AVE24" s="1">
        <v>12</v>
      </c>
      <c r="AVF24" s="1">
        <v>12</v>
      </c>
      <c r="AVG24" s="1">
        <v>11</v>
      </c>
      <c r="AVH24" s="1">
        <v>12</v>
      </c>
      <c r="AVI24" s="1">
        <v>8</v>
      </c>
      <c r="AVJ24" s="1">
        <v>10</v>
      </c>
      <c r="AVK24" s="1">
        <v>13</v>
      </c>
      <c r="AVL24" s="1">
        <v>13</v>
      </c>
      <c r="AVM24" s="1">
        <v>8</v>
      </c>
      <c r="AVN24" s="1">
        <v>7</v>
      </c>
      <c r="AVO24" s="1">
        <v>13</v>
      </c>
      <c r="AVP24" s="1">
        <v>11</v>
      </c>
      <c r="AVQ24" s="1">
        <v>9</v>
      </c>
      <c r="AVR24" s="1">
        <v>11</v>
      </c>
      <c r="AVS24" s="1">
        <v>10</v>
      </c>
      <c r="AVT24" s="1">
        <v>10</v>
      </c>
      <c r="AVU24" s="1">
        <v>12</v>
      </c>
      <c r="AVV24" s="1">
        <v>13</v>
      </c>
      <c r="AVW24" s="1">
        <v>12</v>
      </c>
      <c r="AVX24" s="1">
        <v>13</v>
      </c>
      <c r="AVY24" s="1">
        <v>13</v>
      </c>
      <c r="AVZ24" s="1">
        <v>13</v>
      </c>
      <c r="AWA24" s="1">
        <v>12</v>
      </c>
      <c r="AWB24" s="1">
        <v>15</v>
      </c>
      <c r="AWC24" s="1">
        <v>12</v>
      </c>
      <c r="AWD24" s="1">
        <v>12</v>
      </c>
      <c r="AWE24" s="1">
        <v>13</v>
      </c>
      <c r="AWF24" s="1">
        <v>9</v>
      </c>
      <c r="AWG24" s="1">
        <v>9</v>
      </c>
      <c r="AWH24" s="1">
        <v>8</v>
      </c>
      <c r="AWI24" s="1">
        <v>13</v>
      </c>
      <c r="AWJ24" s="1">
        <v>12</v>
      </c>
      <c r="AWK24" s="1">
        <v>12</v>
      </c>
      <c r="AWL24" s="1">
        <v>13</v>
      </c>
      <c r="AWM24" s="1">
        <v>12</v>
      </c>
      <c r="AWN24" s="1">
        <v>13</v>
      </c>
      <c r="AWO24" s="1">
        <v>13</v>
      </c>
      <c r="AWP24" s="1">
        <v>12</v>
      </c>
      <c r="AWQ24" s="1">
        <v>13</v>
      </c>
      <c r="AWR24" s="1">
        <v>12</v>
      </c>
      <c r="AWS24" s="1">
        <v>10</v>
      </c>
      <c r="AWT24" s="1">
        <v>10</v>
      </c>
      <c r="AWU24" s="1">
        <v>8</v>
      </c>
      <c r="AWV24" s="1">
        <v>11</v>
      </c>
      <c r="AWW24" s="1">
        <v>13</v>
      </c>
      <c r="AWX24" s="1">
        <v>8</v>
      </c>
      <c r="AWY24" s="1"/>
      <c r="AWZ24" s="1">
        <v>9</v>
      </c>
      <c r="AXA24" s="1">
        <v>7</v>
      </c>
      <c r="AXB24" s="1">
        <v>8</v>
      </c>
      <c r="AXC24" s="1">
        <v>13</v>
      </c>
      <c r="AXD24" s="1">
        <v>12</v>
      </c>
      <c r="AXE24" s="1">
        <v>9</v>
      </c>
      <c r="AXF24" s="1"/>
      <c r="AXG24" s="1">
        <v>8</v>
      </c>
      <c r="AXH24" s="1">
        <v>13</v>
      </c>
      <c r="AXI24" s="1">
        <v>12</v>
      </c>
      <c r="AXJ24" s="1">
        <v>12</v>
      </c>
      <c r="AXK24" s="1">
        <v>9</v>
      </c>
      <c r="AXL24" s="1">
        <v>10</v>
      </c>
      <c r="AXM24" s="1">
        <v>12</v>
      </c>
      <c r="AXN24" s="1">
        <v>12</v>
      </c>
      <c r="AXO24" s="1">
        <v>13</v>
      </c>
      <c r="AXP24" s="1">
        <v>13</v>
      </c>
      <c r="AXQ24" s="1">
        <v>13</v>
      </c>
      <c r="AXR24" s="1">
        <v>13</v>
      </c>
      <c r="AXS24" s="1">
        <v>8</v>
      </c>
      <c r="AXT24" s="1">
        <v>10</v>
      </c>
      <c r="AXU24" s="1"/>
      <c r="AXV24" s="1">
        <v>7</v>
      </c>
      <c r="AXW24" s="1">
        <v>7</v>
      </c>
      <c r="AXX24" s="1">
        <v>13</v>
      </c>
      <c r="AXY24" s="1">
        <v>12</v>
      </c>
      <c r="AXZ24" s="1">
        <v>13</v>
      </c>
      <c r="AYA24" s="1">
        <v>9</v>
      </c>
      <c r="AYB24" s="1">
        <v>13</v>
      </c>
      <c r="AYC24" s="1">
        <v>9</v>
      </c>
      <c r="AYD24" s="1">
        <v>9</v>
      </c>
      <c r="AYE24" s="1">
        <v>13</v>
      </c>
      <c r="AYF24" s="1">
        <v>12</v>
      </c>
      <c r="AYG24" s="1">
        <v>12</v>
      </c>
      <c r="AYH24" s="1">
        <v>13</v>
      </c>
      <c r="AYI24" s="1">
        <v>13</v>
      </c>
      <c r="AYJ24" s="1">
        <v>12</v>
      </c>
      <c r="AYK24" s="1">
        <v>13</v>
      </c>
      <c r="AYL24" s="1">
        <v>13</v>
      </c>
      <c r="AYM24" s="1">
        <v>13</v>
      </c>
      <c r="AYN24" s="1">
        <v>13</v>
      </c>
      <c r="AYO24" s="1">
        <v>13</v>
      </c>
      <c r="AYP24" s="1">
        <v>13</v>
      </c>
      <c r="AYQ24" s="1">
        <v>11</v>
      </c>
      <c r="AYR24" s="1">
        <v>10</v>
      </c>
      <c r="AYS24" s="1"/>
      <c r="AYT24" s="1">
        <v>13</v>
      </c>
      <c r="AYU24" s="1">
        <v>13</v>
      </c>
      <c r="AYV24" s="1">
        <v>12</v>
      </c>
      <c r="AYW24" s="1">
        <v>13</v>
      </c>
      <c r="AYX24" s="1">
        <v>12</v>
      </c>
      <c r="AYY24" s="1">
        <v>12</v>
      </c>
      <c r="AYZ24" s="1">
        <v>12</v>
      </c>
      <c r="AZA24" s="1">
        <v>12</v>
      </c>
      <c r="AZB24" s="1">
        <v>13</v>
      </c>
      <c r="AZC24" s="1">
        <v>15</v>
      </c>
      <c r="AZD24" s="1">
        <v>11</v>
      </c>
      <c r="AZE24" s="1">
        <v>13</v>
      </c>
      <c r="AZF24" s="1">
        <v>13</v>
      </c>
      <c r="AZG24" s="1">
        <v>13</v>
      </c>
      <c r="AZH24" s="1">
        <v>13</v>
      </c>
      <c r="AZI24" s="1">
        <v>12</v>
      </c>
      <c r="AZJ24" s="1">
        <v>9</v>
      </c>
      <c r="AZK24" s="1">
        <v>12</v>
      </c>
      <c r="AZL24" s="1">
        <v>12</v>
      </c>
      <c r="AZM24" s="1">
        <v>12</v>
      </c>
      <c r="AZN24" s="1">
        <v>12</v>
      </c>
      <c r="AZO24" s="1">
        <v>8</v>
      </c>
      <c r="AZP24" s="1">
        <v>8</v>
      </c>
      <c r="AZQ24" s="1">
        <v>8</v>
      </c>
      <c r="AZR24" s="1">
        <v>11</v>
      </c>
      <c r="AZS24" s="1">
        <v>12</v>
      </c>
      <c r="AZT24" s="1">
        <v>13</v>
      </c>
      <c r="AZU24" s="1">
        <v>13</v>
      </c>
      <c r="AZV24" s="1">
        <v>11</v>
      </c>
      <c r="AZW24" s="1">
        <v>12</v>
      </c>
      <c r="AZX24" s="1">
        <v>8</v>
      </c>
      <c r="AZY24" s="1">
        <v>8</v>
      </c>
      <c r="AZZ24" s="1">
        <v>9</v>
      </c>
      <c r="BAA24" s="1">
        <v>13</v>
      </c>
      <c r="BAB24" s="1">
        <v>12</v>
      </c>
      <c r="BAC24" s="1">
        <v>13</v>
      </c>
      <c r="BAD24" s="1">
        <v>9</v>
      </c>
      <c r="BAE24" s="1">
        <v>8</v>
      </c>
      <c r="BAF24" s="1">
        <v>12</v>
      </c>
      <c r="BAG24" s="1">
        <v>13</v>
      </c>
      <c r="BAH24" s="1">
        <v>12</v>
      </c>
      <c r="BAI24" s="1">
        <v>12</v>
      </c>
      <c r="BAJ24" s="1">
        <v>12</v>
      </c>
      <c r="BAK24" s="1">
        <v>12</v>
      </c>
      <c r="BAL24" s="1">
        <v>13</v>
      </c>
      <c r="BAM24" s="1">
        <v>9</v>
      </c>
      <c r="BAN24" s="1">
        <v>11</v>
      </c>
      <c r="BAO24" s="1">
        <v>12</v>
      </c>
      <c r="BAP24" s="1">
        <v>12</v>
      </c>
      <c r="BAQ24" s="1">
        <v>11</v>
      </c>
      <c r="BAR24" s="1">
        <v>12</v>
      </c>
      <c r="BAS24" s="1">
        <v>12</v>
      </c>
      <c r="BAT24" s="1">
        <v>12</v>
      </c>
      <c r="BAU24" s="1">
        <v>12</v>
      </c>
      <c r="BAV24" s="1">
        <v>13</v>
      </c>
      <c r="BAW24" s="1">
        <v>13</v>
      </c>
      <c r="BAX24" s="1">
        <v>7</v>
      </c>
      <c r="BAY24" s="1">
        <v>10</v>
      </c>
      <c r="BAZ24" s="1">
        <v>11</v>
      </c>
      <c r="BBA24" s="1">
        <v>12</v>
      </c>
      <c r="BBB24" s="1">
        <v>13</v>
      </c>
      <c r="BBC24" s="1">
        <v>8</v>
      </c>
      <c r="BBD24" s="1">
        <v>13</v>
      </c>
      <c r="BBE24" s="1">
        <v>10</v>
      </c>
      <c r="BBF24" s="1">
        <v>12</v>
      </c>
      <c r="BBG24" s="1">
        <v>12</v>
      </c>
      <c r="BBH24" s="1">
        <v>14</v>
      </c>
      <c r="BBI24" s="1">
        <v>13</v>
      </c>
      <c r="BBJ24" s="1">
        <v>13</v>
      </c>
      <c r="BBK24" s="1">
        <v>12</v>
      </c>
      <c r="BBL24" s="1">
        <v>13</v>
      </c>
      <c r="BBM24" s="1">
        <v>13</v>
      </c>
      <c r="BBN24" s="1">
        <v>12</v>
      </c>
      <c r="BBO24" s="1">
        <v>13</v>
      </c>
      <c r="BBP24" s="1">
        <v>13</v>
      </c>
      <c r="BBQ24" s="1">
        <v>13</v>
      </c>
      <c r="BBR24" s="1">
        <v>13</v>
      </c>
      <c r="BBS24" s="1">
        <v>12</v>
      </c>
      <c r="BBT24" s="1">
        <v>14</v>
      </c>
      <c r="BBU24" s="1">
        <v>12</v>
      </c>
      <c r="BBV24" s="1">
        <v>11</v>
      </c>
      <c r="BBW24" s="1">
        <v>12</v>
      </c>
      <c r="BBX24" s="1">
        <v>12</v>
      </c>
      <c r="BBY24" s="1">
        <v>13</v>
      </c>
      <c r="BBZ24" s="1">
        <v>8</v>
      </c>
      <c r="BCA24" s="1">
        <v>9</v>
      </c>
      <c r="BCB24" s="1">
        <v>12</v>
      </c>
      <c r="BCC24" s="1">
        <v>13</v>
      </c>
      <c r="BCD24" s="1">
        <v>13</v>
      </c>
      <c r="BCE24" s="1">
        <v>13</v>
      </c>
      <c r="BCF24" s="1">
        <v>13</v>
      </c>
      <c r="BCG24" s="1">
        <v>14</v>
      </c>
      <c r="BCH24" s="1">
        <v>8</v>
      </c>
      <c r="BCI24" s="1">
        <v>10</v>
      </c>
      <c r="BCJ24" s="1">
        <v>12</v>
      </c>
      <c r="BCK24" s="1">
        <v>8</v>
      </c>
      <c r="BCL24" s="1">
        <v>16</v>
      </c>
      <c r="BCM24" s="1">
        <v>13</v>
      </c>
      <c r="BCN24" s="1">
        <v>13</v>
      </c>
      <c r="BCO24" s="1">
        <v>13</v>
      </c>
      <c r="BCP24" s="1">
        <v>8</v>
      </c>
      <c r="BCQ24" s="1">
        <v>8</v>
      </c>
      <c r="BCR24" s="1">
        <v>13</v>
      </c>
      <c r="BCS24" s="1">
        <v>12</v>
      </c>
      <c r="BCT24" s="1">
        <v>13</v>
      </c>
      <c r="BCU24" s="1">
        <v>13</v>
      </c>
      <c r="BCV24" s="1">
        <v>12</v>
      </c>
      <c r="BCW24" s="1">
        <v>13</v>
      </c>
      <c r="BCX24" s="1">
        <v>10</v>
      </c>
      <c r="BCY24" s="1">
        <v>12</v>
      </c>
      <c r="BCZ24" s="1">
        <v>12</v>
      </c>
      <c r="BDA24" s="1">
        <v>12</v>
      </c>
      <c r="BDB24" s="1">
        <v>12</v>
      </c>
      <c r="BDC24" s="1">
        <v>11</v>
      </c>
      <c r="BDD24" s="1">
        <v>12</v>
      </c>
      <c r="BDE24" s="1">
        <v>9</v>
      </c>
      <c r="BDF24" s="1">
        <v>9</v>
      </c>
      <c r="BDG24" s="1">
        <v>8</v>
      </c>
      <c r="BDH24" s="1">
        <v>7</v>
      </c>
      <c r="BDI24" s="1">
        <v>7</v>
      </c>
      <c r="BDJ24" s="1">
        <v>7</v>
      </c>
      <c r="BDK24" s="1">
        <v>7</v>
      </c>
      <c r="BDL24" s="1">
        <v>7</v>
      </c>
      <c r="BDM24" s="1">
        <v>13</v>
      </c>
      <c r="BDN24" s="1">
        <v>7</v>
      </c>
      <c r="BDO24" s="1">
        <v>13</v>
      </c>
      <c r="BDP24" s="1">
        <v>13</v>
      </c>
      <c r="BDQ24" s="1">
        <v>13</v>
      </c>
      <c r="BDR24" s="1">
        <v>12</v>
      </c>
      <c r="BDS24" s="1">
        <v>12</v>
      </c>
      <c r="BDT24" s="1">
        <v>14</v>
      </c>
      <c r="BDU24" s="1">
        <v>13</v>
      </c>
      <c r="BDV24" s="1">
        <v>13</v>
      </c>
      <c r="BDW24" s="1">
        <v>11</v>
      </c>
      <c r="BDX24" s="1">
        <v>12</v>
      </c>
      <c r="BDY24" s="1">
        <v>13</v>
      </c>
      <c r="BDZ24" s="1">
        <v>13</v>
      </c>
      <c r="BEA24" s="1">
        <v>12</v>
      </c>
      <c r="BEB24" s="1">
        <v>12</v>
      </c>
      <c r="BEC24" s="1">
        <v>12</v>
      </c>
      <c r="BED24" s="1">
        <v>12</v>
      </c>
      <c r="BEE24" s="1">
        <v>13</v>
      </c>
      <c r="BEF24" s="1">
        <v>12</v>
      </c>
      <c r="BEG24" s="1">
        <v>13</v>
      </c>
    </row>
    <row r="25" spans="1:1489" x14ac:dyDescent="0.25">
      <c r="A25" s="3" t="s">
        <v>32</v>
      </c>
      <c r="B25" s="1">
        <v>8</v>
      </c>
      <c r="C25" s="1">
        <v>10</v>
      </c>
      <c r="D25" s="1">
        <v>10</v>
      </c>
      <c r="E25" s="1"/>
      <c r="F25" s="1"/>
      <c r="G25" s="1">
        <v>9</v>
      </c>
      <c r="H25" s="1">
        <v>10</v>
      </c>
      <c r="I25" s="1">
        <v>7</v>
      </c>
      <c r="J25" s="1"/>
      <c r="K25" s="1">
        <v>9</v>
      </c>
      <c r="L25" s="1">
        <v>8</v>
      </c>
      <c r="M25" s="1"/>
      <c r="N25" s="1"/>
      <c r="O25" s="1">
        <v>7</v>
      </c>
      <c r="P25" s="1"/>
      <c r="Q25" s="1">
        <v>7</v>
      </c>
      <c r="R25" s="1"/>
      <c r="S25" s="1">
        <v>7</v>
      </c>
      <c r="T25" s="1">
        <v>7</v>
      </c>
      <c r="U25" s="1">
        <v>7</v>
      </c>
      <c r="V25" s="1"/>
      <c r="W25" s="1"/>
      <c r="X25" s="1"/>
      <c r="Y25" s="1">
        <v>7</v>
      </c>
      <c r="Z25" s="1">
        <v>8</v>
      </c>
      <c r="AA25" s="1"/>
      <c r="AB25" s="1">
        <v>7</v>
      </c>
      <c r="AC25" s="1">
        <v>7</v>
      </c>
      <c r="AD25" s="1">
        <v>7</v>
      </c>
      <c r="AE25" s="1">
        <v>7</v>
      </c>
      <c r="AF25" s="1">
        <v>7</v>
      </c>
      <c r="AG25" s="1"/>
      <c r="AH25" s="1">
        <v>8</v>
      </c>
      <c r="AI25" s="1">
        <v>11</v>
      </c>
      <c r="AJ25" s="1">
        <v>9</v>
      </c>
      <c r="AK25" s="1">
        <v>7</v>
      </c>
      <c r="AL25" s="1">
        <v>7</v>
      </c>
      <c r="AM25" s="1">
        <v>7</v>
      </c>
      <c r="AN25" s="1">
        <v>7</v>
      </c>
      <c r="AO25" s="1">
        <v>7</v>
      </c>
      <c r="AP25" s="1">
        <v>9</v>
      </c>
      <c r="AQ25" s="1"/>
      <c r="AR25" s="1"/>
      <c r="AS25" s="1">
        <v>7</v>
      </c>
      <c r="AT25" s="1">
        <v>8</v>
      </c>
      <c r="AU25" s="1"/>
      <c r="AV25" s="1"/>
      <c r="AW25" s="1">
        <v>8</v>
      </c>
      <c r="AX25" s="1">
        <v>7</v>
      </c>
      <c r="AY25" s="1"/>
      <c r="AZ25" s="1"/>
      <c r="BA25" s="1"/>
      <c r="BB25" s="1"/>
      <c r="BC25" s="1"/>
      <c r="BD25" s="1"/>
      <c r="BE25" s="1">
        <v>7</v>
      </c>
      <c r="BF25" s="1">
        <v>7</v>
      </c>
      <c r="BG25" s="1">
        <v>7</v>
      </c>
      <c r="BH25" s="1">
        <v>7</v>
      </c>
      <c r="BI25" s="1"/>
      <c r="BJ25" s="1">
        <v>7</v>
      </c>
      <c r="BK25" s="1">
        <v>7</v>
      </c>
      <c r="BL25" s="1">
        <v>7</v>
      </c>
      <c r="BM25" s="1">
        <v>7</v>
      </c>
      <c r="BN25" s="1"/>
      <c r="BO25" s="1"/>
      <c r="BP25" s="1"/>
      <c r="BQ25" s="1"/>
      <c r="BR25" s="1"/>
      <c r="BS25" s="1">
        <v>7</v>
      </c>
      <c r="BT25" s="1">
        <v>7</v>
      </c>
      <c r="BU25" s="1">
        <v>7</v>
      </c>
      <c r="BV25" s="1">
        <v>8</v>
      </c>
      <c r="BW25" s="1"/>
      <c r="BX25" s="1"/>
      <c r="BY25" s="1"/>
      <c r="BZ25" s="1">
        <v>7</v>
      </c>
      <c r="CA25" s="1">
        <v>7</v>
      </c>
      <c r="CB25" s="1">
        <v>7</v>
      </c>
      <c r="CC25" s="1">
        <v>7</v>
      </c>
      <c r="CD25" s="1">
        <v>7</v>
      </c>
      <c r="CE25" s="1"/>
      <c r="CF25" s="1"/>
      <c r="CG25" s="1"/>
      <c r="CH25" s="1"/>
      <c r="CI25" s="1"/>
      <c r="CJ25" s="1"/>
      <c r="CK25" s="1"/>
      <c r="CL25" s="1"/>
      <c r="CM25" s="1"/>
      <c r="CN25" s="1"/>
      <c r="CO25" s="1"/>
      <c r="CP25" s="1">
        <v>7</v>
      </c>
      <c r="CQ25" s="1">
        <v>7</v>
      </c>
      <c r="CR25" s="1"/>
      <c r="CS25" s="1"/>
      <c r="CT25" s="1"/>
      <c r="CU25" s="1"/>
      <c r="CV25" s="1"/>
      <c r="CW25" s="1"/>
      <c r="CX25" s="1"/>
      <c r="CY25" s="1"/>
      <c r="CZ25" s="1"/>
      <c r="DA25" s="1">
        <v>7</v>
      </c>
      <c r="DB25" s="1"/>
      <c r="DC25" s="1"/>
      <c r="DD25" s="1"/>
      <c r="DE25" s="1">
        <v>7</v>
      </c>
      <c r="DF25" s="1">
        <v>7</v>
      </c>
      <c r="DG25" s="1">
        <v>7</v>
      </c>
      <c r="DH25" s="1">
        <v>7</v>
      </c>
      <c r="DI25" s="1"/>
      <c r="DJ25" s="1"/>
      <c r="DK25" s="1"/>
      <c r="DL25" s="1">
        <v>7</v>
      </c>
      <c r="DM25" s="1">
        <v>7</v>
      </c>
      <c r="DN25" s="1"/>
      <c r="DO25" s="1"/>
      <c r="DP25" s="1"/>
      <c r="DQ25" s="1"/>
      <c r="DR25" s="1"/>
      <c r="DS25" s="1"/>
      <c r="DT25" s="1"/>
      <c r="DU25" s="1"/>
      <c r="DV25" s="1"/>
      <c r="DW25" s="1"/>
      <c r="DX25" s="1"/>
      <c r="DY25" s="1"/>
      <c r="DZ25" s="1"/>
      <c r="EA25" s="1"/>
      <c r="EB25" s="1"/>
      <c r="EC25" s="1"/>
      <c r="ED25" s="1"/>
      <c r="EE25" s="1">
        <v>7</v>
      </c>
      <c r="EF25" s="1">
        <v>7</v>
      </c>
      <c r="EG25" s="1"/>
      <c r="EH25" s="1"/>
      <c r="EI25" s="1"/>
      <c r="EJ25" s="1">
        <v>7</v>
      </c>
      <c r="EK25" s="1">
        <v>7</v>
      </c>
      <c r="EL25" s="1">
        <v>7</v>
      </c>
      <c r="EM25" s="1">
        <v>7</v>
      </c>
      <c r="EN25" s="1">
        <v>7</v>
      </c>
      <c r="EO25" s="1"/>
      <c r="EP25" s="1"/>
      <c r="EQ25" s="1"/>
      <c r="ER25" s="1"/>
      <c r="ES25" s="1">
        <v>7</v>
      </c>
      <c r="ET25" s="1"/>
      <c r="EU25" s="1"/>
      <c r="EV25" s="1"/>
      <c r="EW25" s="1"/>
      <c r="EX25" s="1"/>
      <c r="EY25" s="1"/>
      <c r="EZ25" s="1"/>
      <c r="FA25" s="1">
        <v>7</v>
      </c>
      <c r="FB25" s="1">
        <v>10</v>
      </c>
      <c r="FC25" s="1">
        <v>8</v>
      </c>
      <c r="FD25" s="1"/>
      <c r="FE25" s="1"/>
      <c r="FF25" s="1"/>
      <c r="FG25" s="1"/>
      <c r="FH25" s="1"/>
      <c r="FI25" s="1">
        <v>7</v>
      </c>
      <c r="FJ25" s="1"/>
      <c r="FK25" s="1">
        <v>7</v>
      </c>
      <c r="FL25" s="1"/>
      <c r="FM25" s="1"/>
      <c r="FN25" s="1">
        <v>7</v>
      </c>
      <c r="FO25" s="1">
        <v>7</v>
      </c>
      <c r="FP25" s="1">
        <v>10</v>
      </c>
      <c r="FQ25" s="1">
        <v>8</v>
      </c>
      <c r="FR25" s="1">
        <v>7</v>
      </c>
      <c r="FS25" s="1">
        <v>8</v>
      </c>
      <c r="FT25" s="1">
        <v>12</v>
      </c>
      <c r="FU25" s="1">
        <v>7</v>
      </c>
      <c r="FV25" s="1">
        <v>7</v>
      </c>
      <c r="FW25" s="1">
        <v>8</v>
      </c>
      <c r="FX25" s="1">
        <v>7</v>
      </c>
      <c r="FY25" s="1">
        <v>9</v>
      </c>
      <c r="FZ25" s="1">
        <v>9</v>
      </c>
      <c r="GA25" s="1">
        <v>7</v>
      </c>
      <c r="GB25" s="1"/>
      <c r="GC25" s="1"/>
      <c r="GD25" s="1"/>
      <c r="GE25" s="1"/>
      <c r="GF25" s="1"/>
      <c r="GG25" s="1">
        <v>7</v>
      </c>
      <c r="GH25" s="1"/>
      <c r="GI25" s="1"/>
      <c r="GJ25" s="1"/>
      <c r="GK25" s="1"/>
      <c r="GL25" s="1"/>
      <c r="GM25" s="1"/>
      <c r="GN25" s="1"/>
      <c r="GO25" s="1"/>
      <c r="GP25" s="1"/>
      <c r="GQ25" s="1"/>
      <c r="GR25" s="1"/>
      <c r="GS25" s="1">
        <v>7</v>
      </c>
      <c r="GT25" s="1">
        <v>7</v>
      </c>
      <c r="GU25" s="1"/>
      <c r="GV25" s="1"/>
      <c r="GW25" s="1">
        <v>7</v>
      </c>
      <c r="GX25" s="1">
        <v>7</v>
      </c>
      <c r="GY25" s="1">
        <v>7</v>
      </c>
      <c r="GZ25" s="1">
        <v>7</v>
      </c>
      <c r="HA25" s="1">
        <v>7</v>
      </c>
      <c r="HB25" s="1">
        <v>10</v>
      </c>
      <c r="HC25" s="1">
        <v>7</v>
      </c>
      <c r="HD25" s="1">
        <v>7</v>
      </c>
      <c r="HE25" s="1">
        <v>9</v>
      </c>
      <c r="HF25" s="1">
        <v>8</v>
      </c>
      <c r="HG25" s="1">
        <v>7</v>
      </c>
      <c r="HH25" s="1">
        <v>7</v>
      </c>
      <c r="HI25" s="1"/>
      <c r="HJ25" s="1"/>
      <c r="HK25" s="1"/>
      <c r="HL25" s="1"/>
      <c r="HM25" s="1"/>
      <c r="HN25" s="1">
        <v>7</v>
      </c>
      <c r="HO25" s="1">
        <v>7</v>
      </c>
      <c r="HP25" s="1">
        <v>7</v>
      </c>
      <c r="HQ25" s="1">
        <v>7</v>
      </c>
      <c r="HR25" s="1">
        <v>7</v>
      </c>
      <c r="HS25" s="1">
        <v>7</v>
      </c>
      <c r="HT25" s="1"/>
      <c r="HU25" s="1"/>
      <c r="HV25" s="1"/>
      <c r="HW25" s="1"/>
      <c r="HX25" s="1"/>
      <c r="HY25" s="1"/>
      <c r="HZ25" s="1">
        <v>8</v>
      </c>
      <c r="IA25" s="1">
        <v>7</v>
      </c>
      <c r="IB25" s="1">
        <v>8</v>
      </c>
      <c r="IC25" s="1"/>
      <c r="ID25" s="1"/>
      <c r="IE25" s="1"/>
      <c r="IF25" s="1"/>
      <c r="IG25" s="1"/>
      <c r="IH25" s="1"/>
      <c r="II25" s="1"/>
      <c r="IJ25" s="1">
        <v>7</v>
      </c>
      <c r="IK25" s="1">
        <v>7</v>
      </c>
      <c r="IL25" s="1">
        <v>7</v>
      </c>
      <c r="IM25" s="1"/>
      <c r="IN25" s="1"/>
      <c r="IO25" s="1"/>
      <c r="IP25" s="1"/>
      <c r="IQ25" s="1"/>
      <c r="IR25" s="1"/>
      <c r="IS25" s="1"/>
      <c r="IT25" s="1"/>
      <c r="IU25" s="1"/>
      <c r="IV25" s="1"/>
      <c r="IW25" s="1"/>
      <c r="IX25" s="1"/>
      <c r="IY25" s="1"/>
      <c r="IZ25" s="1">
        <v>7</v>
      </c>
      <c r="JA25" s="1">
        <v>7</v>
      </c>
      <c r="JB25" s="1"/>
      <c r="JC25" s="1"/>
      <c r="JD25" s="1">
        <v>7</v>
      </c>
      <c r="JE25" s="1">
        <v>7</v>
      </c>
      <c r="JF25" s="1">
        <v>7</v>
      </c>
      <c r="JG25" s="1"/>
      <c r="JH25" s="1"/>
      <c r="JI25" s="1"/>
      <c r="JJ25" s="1"/>
      <c r="JK25" s="1">
        <v>7</v>
      </c>
      <c r="JL25" s="1">
        <v>7</v>
      </c>
      <c r="JM25" s="1"/>
      <c r="JN25" s="1"/>
      <c r="JO25" s="1"/>
      <c r="JP25" s="1"/>
      <c r="JQ25" s="1">
        <v>7</v>
      </c>
      <c r="JR25" s="1">
        <v>7</v>
      </c>
      <c r="JS25" s="1">
        <v>7</v>
      </c>
      <c r="JT25" s="1">
        <v>7</v>
      </c>
      <c r="JU25" s="1">
        <v>7</v>
      </c>
      <c r="JV25" s="1">
        <v>9</v>
      </c>
      <c r="JW25" s="1"/>
      <c r="JX25" s="1"/>
      <c r="JY25" s="1"/>
      <c r="JZ25" s="1"/>
      <c r="KA25" s="1">
        <v>7</v>
      </c>
      <c r="KB25" s="1">
        <v>7</v>
      </c>
      <c r="KC25" s="1">
        <v>7</v>
      </c>
      <c r="KD25" s="1">
        <v>7</v>
      </c>
      <c r="KE25" s="1"/>
      <c r="KF25" s="1"/>
      <c r="KG25" s="1"/>
      <c r="KH25" s="1"/>
      <c r="KI25" s="1"/>
      <c r="KJ25" s="1"/>
      <c r="KK25" s="1">
        <v>7</v>
      </c>
      <c r="KL25" s="1">
        <v>7</v>
      </c>
      <c r="KM25" s="1">
        <v>7</v>
      </c>
      <c r="KN25" s="1">
        <v>7</v>
      </c>
      <c r="KO25" s="1">
        <v>7</v>
      </c>
      <c r="KP25" s="1">
        <v>7</v>
      </c>
      <c r="KQ25" s="1">
        <v>7</v>
      </c>
      <c r="KR25" s="1">
        <v>8</v>
      </c>
      <c r="KS25" s="1"/>
      <c r="KT25" s="1"/>
      <c r="KU25" s="1"/>
      <c r="KV25" s="1"/>
      <c r="KW25" s="1">
        <v>7</v>
      </c>
      <c r="KX25" s="1">
        <v>7</v>
      </c>
      <c r="KY25" s="1">
        <v>7</v>
      </c>
      <c r="KZ25" s="1">
        <v>7</v>
      </c>
      <c r="LA25" s="1">
        <v>7</v>
      </c>
      <c r="LB25" s="1">
        <v>7</v>
      </c>
      <c r="LC25" s="1">
        <v>7</v>
      </c>
      <c r="LD25" s="1">
        <v>7</v>
      </c>
      <c r="LE25" s="1">
        <v>10</v>
      </c>
      <c r="LF25" s="1">
        <v>9</v>
      </c>
      <c r="LG25" s="1"/>
      <c r="LH25" s="1">
        <v>7</v>
      </c>
      <c r="LI25" s="1">
        <v>7</v>
      </c>
      <c r="LJ25" s="1">
        <v>7</v>
      </c>
      <c r="LK25" s="1">
        <v>7</v>
      </c>
      <c r="LL25" s="1">
        <v>7</v>
      </c>
      <c r="LM25" s="1"/>
      <c r="LN25" s="1"/>
      <c r="LO25" s="1"/>
      <c r="LP25" s="1"/>
      <c r="LQ25" s="1"/>
      <c r="LR25" s="1"/>
      <c r="LS25" s="1">
        <v>7</v>
      </c>
      <c r="LT25" s="1">
        <v>7</v>
      </c>
      <c r="LU25" s="1">
        <v>10</v>
      </c>
      <c r="LV25" s="1">
        <v>8</v>
      </c>
      <c r="LW25" s="1"/>
      <c r="LX25" s="1"/>
      <c r="LY25" s="1"/>
      <c r="LZ25" s="1"/>
      <c r="MA25" s="1"/>
      <c r="MB25" s="1"/>
      <c r="MC25" s="1">
        <v>7</v>
      </c>
      <c r="MD25" s="1">
        <v>7</v>
      </c>
      <c r="ME25" s="1"/>
      <c r="MF25" s="1"/>
      <c r="MG25" s="1">
        <v>7</v>
      </c>
      <c r="MH25" s="1">
        <v>7</v>
      </c>
      <c r="MI25" s="1"/>
      <c r="MJ25" s="1"/>
      <c r="MK25" s="1"/>
      <c r="ML25" s="1"/>
      <c r="MM25" s="1"/>
      <c r="MN25" s="1"/>
      <c r="MO25" s="1"/>
      <c r="MP25" s="1"/>
      <c r="MQ25" s="1">
        <v>7</v>
      </c>
      <c r="MR25" s="1">
        <v>7</v>
      </c>
      <c r="MS25" s="1">
        <v>7</v>
      </c>
      <c r="MT25" s="1">
        <v>7</v>
      </c>
      <c r="MU25" s="1">
        <v>9</v>
      </c>
      <c r="MV25" s="1"/>
      <c r="MW25" s="1"/>
      <c r="MX25" s="1"/>
      <c r="MY25" s="1"/>
      <c r="MZ25" s="1"/>
      <c r="NA25" s="1"/>
      <c r="NB25" s="1"/>
      <c r="NC25" s="1"/>
      <c r="ND25" s="1"/>
      <c r="NE25" s="1">
        <v>7</v>
      </c>
      <c r="NF25" s="1"/>
      <c r="NG25" s="1"/>
      <c r="NH25" s="1"/>
      <c r="NI25" s="1">
        <v>7</v>
      </c>
      <c r="NJ25" s="1"/>
      <c r="NK25" s="1"/>
      <c r="NL25" s="1"/>
      <c r="NM25" s="1"/>
      <c r="NN25" s="1"/>
      <c r="NO25" s="1">
        <v>7</v>
      </c>
      <c r="NP25" s="1">
        <v>7</v>
      </c>
      <c r="NQ25" s="1">
        <v>7</v>
      </c>
      <c r="NR25" s="1">
        <v>7</v>
      </c>
      <c r="NS25" s="1">
        <v>7</v>
      </c>
      <c r="NT25" s="1"/>
      <c r="NU25" s="1"/>
      <c r="NV25" s="1"/>
      <c r="NW25" s="1"/>
      <c r="NX25" s="1"/>
      <c r="NY25" s="1"/>
      <c r="NZ25" s="1"/>
      <c r="OA25" s="1"/>
      <c r="OB25" s="1"/>
      <c r="OC25" s="1"/>
      <c r="OD25" s="1"/>
      <c r="OE25" s="1"/>
      <c r="OF25" s="1">
        <v>8</v>
      </c>
      <c r="OG25" s="1"/>
      <c r="OH25" s="1"/>
      <c r="OI25" s="1"/>
      <c r="OJ25" s="1"/>
      <c r="OK25" s="1"/>
      <c r="OL25" s="1"/>
      <c r="OM25" s="1"/>
      <c r="ON25" s="1"/>
      <c r="OO25" s="1"/>
      <c r="OP25" s="1"/>
      <c r="OQ25" s="1"/>
      <c r="OR25" s="1"/>
      <c r="OS25" s="1"/>
      <c r="OT25" s="1"/>
      <c r="OU25" s="1"/>
      <c r="OV25" s="1"/>
      <c r="OW25" s="1"/>
      <c r="OX25" s="1">
        <v>7</v>
      </c>
      <c r="OY25" s="1">
        <v>7</v>
      </c>
      <c r="OZ25" s="1">
        <v>11</v>
      </c>
      <c r="PA25" s="1">
        <v>7</v>
      </c>
      <c r="PB25" s="1"/>
      <c r="PC25" s="1"/>
      <c r="PD25" s="1"/>
      <c r="PE25" s="1"/>
      <c r="PF25" s="1"/>
      <c r="PG25" s="1"/>
      <c r="PH25" s="1"/>
      <c r="PI25" s="1"/>
      <c r="PJ25" s="1"/>
      <c r="PK25" s="1"/>
      <c r="PL25" s="1"/>
      <c r="PM25" s="1"/>
      <c r="PN25" s="1"/>
      <c r="PO25" s="1"/>
      <c r="PP25" s="1"/>
      <c r="PQ25" s="1">
        <v>7</v>
      </c>
      <c r="PR25" s="1">
        <v>7</v>
      </c>
      <c r="PS25" s="1">
        <v>7</v>
      </c>
      <c r="PT25" s="1">
        <v>7</v>
      </c>
      <c r="PU25" s="1">
        <v>9</v>
      </c>
      <c r="PV25" s="1">
        <v>9</v>
      </c>
      <c r="PW25" s="1">
        <v>7</v>
      </c>
      <c r="PX25" s="1"/>
      <c r="PY25" s="1"/>
      <c r="PZ25" s="1"/>
      <c r="QA25" s="1"/>
      <c r="QB25" s="1"/>
      <c r="QC25" s="1"/>
      <c r="QD25" s="1"/>
      <c r="QE25" s="1">
        <v>7</v>
      </c>
      <c r="QF25" s="1">
        <v>7</v>
      </c>
      <c r="QG25" s="1">
        <v>7</v>
      </c>
      <c r="QH25" s="1">
        <v>7</v>
      </c>
      <c r="QI25" s="1">
        <v>7</v>
      </c>
      <c r="QJ25" s="1"/>
      <c r="QK25" s="1"/>
      <c r="QL25" s="1"/>
      <c r="QM25" s="1"/>
      <c r="QN25" s="1"/>
      <c r="QO25" s="1"/>
      <c r="QP25" s="1"/>
      <c r="QQ25" s="1"/>
      <c r="QR25" s="1">
        <v>7</v>
      </c>
      <c r="QS25" s="1">
        <v>7</v>
      </c>
      <c r="QT25" s="1">
        <v>7</v>
      </c>
      <c r="QU25" s="1">
        <v>8</v>
      </c>
      <c r="QV25" s="1"/>
      <c r="QW25" s="1"/>
      <c r="QX25" s="1"/>
      <c r="QY25" s="1"/>
      <c r="QZ25" s="1"/>
      <c r="RA25" s="1"/>
      <c r="RB25" s="1"/>
      <c r="RC25" s="1"/>
      <c r="RD25" s="1">
        <v>7</v>
      </c>
      <c r="RE25" s="1">
        <v>7</v>
      </c>
      <c r="RF25" s="1">
        <v>7</v>
      </c>
      <c r="RG25" s="1"/>
      <c r="RH25" s="1"/>
      <c r="RI25" s="1"/>
      <c r="RJ25" s="1"/>
      <c r="RK25" s="1"/>
      <c r="RL25" s="1"/>
      <c r="RM25" s="1"/>
      <c r="RN25" s="1"/>
      <c r="RO25" s="1"/>
      <c r="RP25" s="1"/>
      <c r="RQ25" s="1"/>
      <c r="RR25" s="1"/>
      <c r="RS25" s="1">
        <v>7</v>
      </c>
      <c r="RT25" s="1">
        <v>7</v>
      </c>
      <c r="RU25" s="1">
        <v>7</v>
      </c>
      <c r="RV25" s="1">
        <v>7</v>
      </c>
      <c r="RW25" s="1"/>
      <c r="RX25" s="1"/>
      <c r="RY25" s="1"/>
      <c r="RZ25" s="1"/>
      <c r="SA25" s="1"/>
      <c r="SB25" s="1"/>
      <c r="SC25" s="1"/>
      <c r="SD25" s="1"/>
      <c r="SE25" s="1"/>
      <c r="SF25" s="1"/>
      <c r="SG25" s="1"/>
      <c r="SH25" s="1"/>
      <c r="SI25" s="1">
        <v>7</v>
      </c>
      <c r="SJ25" s="1">
        <v>7</v>
      </c>
      <c r="SK25" s="1">
        <v>7</v>
      </c>
      <c r="SL25" s="1">
        <v>7</v>
      </c>
      <c r="SM25" s="1">
        <v>7</v>
      </c>
      <c r="SN25" s="1">
        <v>9</v>
      </c>
      <c r="SO25" s="1"/>
      <c r="SP25" s="1"/>
      <c r="SQ25" s="1"/>
      <c r="SR25" s="1"/>
      <c r="SS25" s="1">
        <v>7</v>
      </c>
      <c r="ST25" s="1">
        <v>7</v>
      </c>
      <c r="SU25" s="1">
        <v>7</v>
      </c>
      <c r="SV25" s="1">
        <v>7</v>
      </c>
      <c r="SW25" s="1"/>
      <c r="SX25" s="1"/>
      <c r="SY25" s="1"/>
      <c r="SZ25" s="1"/>
      <c r="TA25" s="1"/>
      <c r="TB25" s="1">
        <v>7</v>
      </c>
      <c r="TC25" s="1">
        <v>7</v>
      </c>
      <c r="TD25" s="1">
        <v>7</v>
      </c>
      <c r="TE25" s="1">
        <v>7</v>
      </c>
      <c r="TF25" s="1"/>
      <c r="TG25" s="1"/>
      <c r="TH25" s="1"/>
      <c r="TI25" s="1"/>
      <c r="TJ25" s="1"/>
      <c r="TK25" s="1"/>
      <c r="TL25" s="1"/>
      <c r="TM25" s="1"/>
      <c r="TN25" s="1"/>
      <c r="TO25" s="1"/>
      <c r="TP25" s="1"/>
      <c r="TQ25" s="1"/>
      <c r="TR25" s="1"/>
      <c r="TS25" s="1">
        <v>7</v>
      </c>
      <c r="TT25" s="1">
        <v>7</v>
      </c>
      <c r="TU25" s="1"/>
      <c r="TV25" s="1"/>
      <c r="TW25" s="1"/>
      <c r="TX25" s="1"/>
      <c r="TY25" s="1"/>
      <c r="TZ25" s="1"/>
      <c r="UA25" s="1"/>
      <c r="UB25" s="1"/>
      <c r="UC25" s="1">
        <v>7</v>
      </c>
      <c r="UD25" s="1">
        <v>7</v>
      </c>
      <c r="UE25" s="1">
        <v>7</v>
      </c>
      <c r="UF25" s="1">
        <v>7</v>
      </c>
      <c r="UG25" s="1">
        <v>7</v>
      </c>
      <c r="UH25" s="1">
        <v>7</v>
      </c>
      <c r="UI25" s="1">
        <v>7</v>
      </c>
      <c r="UJ25" s="1">
        <v>7</v>
      </c>
      <c r="UK25" s="1">
        <v>8</v>
      </c>
      <c r="UL25" s="1"/>
      <c r="UM25" s="1"/>
      <c r="UN25" s="1"/>
      <c r="UO25" s="1"/>
      <c r="UP25" s="1">
        <v>7</v>
      </c>
      <c r="UQ25" s="1">
        <v>7</v>
      </c>
      <c r="UR25" s="1">
        <v>7</v>
      </c>
      <c r="US25" s="1">
        <v>7</v>
      </c>
      <c r="UT25" s="1">
        <v>7</v>
      </c>
      <c r="UU25" s="1"/>
      <c r="UV25" s="1"/>
      <c r="UW25" s="1"/>
      <c r="UX25" s="1"/>
      <c r="UY25" s="1"/>
      <c r="UZ25" s="1"/>
      <c r="VA25" s="1">
        <v>7</v>
      </c>
      <c r="VB25" s="1">
        <v>7</v>
      </c>
      <c r="VC25" s="1">
        <v>7</v>
      </c>
      <c r="VD25" s="1">
        <v>7</v>
      </c>
      <c r="VE25" s="1">
        <v>7</v>
      </c>
      <c r="VF25" s="1"/>
      <c r="VG25" s="1"/>
      <c r="VH25" s="1"/>
      <c r="VI25" s="1"/>
      <c r="VJ25" s="1"/>
      <c r="VK25" s="1"/>
      <c r="VL25" s="1"/>
      <c r="VM25" s="1"/>
      <c r="VN25" s="1"/>
      <c r="VO25" s="1"/>
      <c r="VP25" s="1"/>
      <c r="VQ25" s="1">
        <v>7</v>
      </c>
      <c r="VR25" s="1"/>
      <c r="VS25" s="1"/>
      <c r="VT25" s="1"/>
      <c r="VU25" s="1"/>
      <c r="VV25" s="1"/>
      <c r="VW25" s="1"/>
      <c r="VX25" s="1"/>
      <c r="VY25" s="1"/>
      <c r="VZ25" s="1"/>
      <c r="WA25" s="1"/>
      <c r="WB25" s="1"/>
      <c r="WC25" s="1">
        <v>7</v>
      </c>
      <c r="WD25" s="1">
        <v>7</v>
      </c>
      <c r="WE25" s="1">
        <v>7</v>
      </c>
      <c r="WF25" s="1">
        <v>8</v>
      </c>
      <c r="WG25" s="1"/>
      <c r="WH25" s="1"/>
      <c r="WI25" s="1"/>
      <c r="WJ25" s="1">
        <v>7</v>
      </c>
      <c r="WK25" s="1">
        <v>7</v>
      </c>
      <c r="WL25" s="1">
        <v>7</v>
      </c>
      <c r="WM25" s="1">
        <v>7</v>
      </c>
      <c r="WN25" s="1">
        <v>12</v>
      </c>
      <c r="WO25" s="1">
        <v>9</v>
      </c>
      <c r="WP25" s="1">
        <v>9</v>
      </c>
      <c r="WQ25" s="1"/>
      <c r="WR25" s="1"/>
      <c r="WS25" s="1"/>
      <c r="WT25" s="1">
        <v>7</v>
      </c>
      <c r="WU25" s="1">
        <v>7</v>
      </c>
      <c r="WV25" s="1">
        <v>7</v>
      </c>
      <c r="WW25" s="1">
        <v>7</v>
      </c>
      <c r="WX25" s="1"/>
      <c r="WY25" s="1">
        <v>7</v>
      </c>
      <c r="WZ25" s="1">
        <v>7</v>
      </c>
      <c r="XA25" s="1">
        <v>7</v>
      </c>
      <c r="XB25" s="1">
        <v>7</v>
      </c>
      <c r="XC25" s="1"/>
      <c r="XD25" s="1"/>
      <c r="XE25" s="1"/>
      <c r="XF25" s="1"/>
      <c r="XG25" s="1"/>
      <c r="XH25" s="1"/>
      <c r="XI25" s="1"/>
      <c r="XJ25" s="1"/>
      <c r="XK25" s="1"/>
      <c r="XL25" s="1"/>
      <c r="XM25" s="1"/>
      <c r="XN25" s="1"/>
      <c r="XO25" s="1">
        <v>7</v>
      </c>
      <c r="XP25" s="1">
        <v>7</v>
      </c>
      <c r="XQ25" s="1">
        <v>9</v>
      </c>
      <c r="XR25" s="1">
        <v>7</v>
      </c>
      <c r="XS25" s="1">
        <v>7</v>
      </c>
      <c r="XT25" s="1"/>
      <c r="XU25" s="1"/>
      <c r="XV25" s="1"/>
      <c r="XW25" s="1">
        <v>8</v>
      </c>
      <c r="XX25" s="1">
        <v>7</v>
      </c>
      <c r="XY25" s="1">
        <v>7</v>
      </c>
      <c r="XZ25" s="1">
        <v>10</v>
      </c>
      <c r="YA25" s="1">
        <v>7</v>
      </c>
      <c r="YB25" s="1"/>
      <c r="YC25" s="1">
        <v>7</v>
      </c>
      <c r="YD25" s="1">
        <v>7</v>
      </c>
      <c r="YE25" s="1">
        <v>7</v>
      </c>
      <c r="YF25" s="1">
        <v>8</v>
      </c>
      <c r="YG25" s="1">
        <v>8</v>
      </c>
      <c r="YH25" s="1"/>
      <c r="YI25" s="1"/>
      <c r="YJ25" s="1"/>
      <c r="YK25" s="1"/>
      <c r="YL25" s="1"/>
      <c r="YM25" s="1"/>
      <c r="YN25" s="1"/>
      <c r="YO25" s="1">
        <v>7</v>
      </c>
      <c r="YP25" s="1">
        <v>7</v>
      </c>
      <c r="YQ25" s="1"/>
      <c r="YR25" s="1"/>
      <c r="YS25" s="1"/>
      <c r="YT25" s="1">
        <v>7</v>
      </c>
      <c r="YU25" s="1">
        <v>7</v>
      </c>
      <c r="YV25" s="1"/>
      <c r="YW25" s="1"/>
      <c r="YX25" s="1"/>
      <c r="YY25" s="1"/>
      <c r="YZ25" s="1"/>
      <c r="ZA25" s="1"/>
      <c r="ZB25" s="1"/>
      <c r="ZC25" s="1"/>
      <c r="ZD25" s="1">
        <v>7</v>
      </c>
      <c r="ZE25" s="1">
        <v>7</v>
      </c>
      <c r="ZF25" s="1"/>
      <c r="ZG25" s="1"/>
      <c r="ZH25" s="1"/>
      <c r="ZI25" s="1"/>
      <c r="ZJ25" s="1"/>
      <c r="ZK25" s="1"/>
      <c r="ZL25" s="1"/>
      <c r="ZM25" s="1"/>
      <c r="ZN25" s="1"/>
      <c r="ZO25" s="1">
        <v>7</v>
      </c>
      <c r="ZP25" s="1">
        <v>7</v>
      </c>
      <c r="ZQ25" s="1"/>
      <c r="ZR25" s="1"/>
      <c r="ZS25" s="1"/>
      <c r="ZT25" s="1"/>
      <c r="ZU25" s="1">
        <v>7</v>
      </c>
      <c r="ZV25" s="1">
        <v>7</v>
      </c>
      <c r="ZW25" s="1">
        <v>7</v>
      </c>
      <c r="ZX25" s="1">
        <v>8</v>
      </c>
      <c r="ZY25" s="1">
        <v>9</v>
      </c>
      <c r="ZZ25" s="1"/>
      <c r="AAA25" s="1"/>
      <c r="AAB25" s="1"/>
      <c r="AAC25" s="1">
        <v>7</v>
      </c>
      <c r="AAD25" s="1">
        <v>7</v>
      </c>
      <c r="AAE25" s="1">
        <v>8</v>
      </c>
      <c r="AAF25" s="1"/>
      <c r="AAG25" s="1">
        <v>7</v>
      </c>
      <c r="AAH25" s="1">
        <v>7</v>
      </c>
      <c r="AAI25" s="1">
        <v>7</v>
      </c>
      <c r="AAJ25" s="1">
        <v>7</v>
      </c>
      <c r="AAK25" s="1"/>
      <c r="AAL25" s="1"/>
      <c r="AAM25" s="1"/>
      <c r="AAN25" s="1"/>
      <c r="AAO25" s="1">
        <v>7</v>
      </c>
      <c r="AAP25" s="1">
        <v>7</v>
      </c>
      <c r="AAQ25" s="1"/>
      <c r="AAR25" s="1"/>
      <c r="AAS25" s="1">
        <v>7</v>
      </c>
      <c r="AAT25" s="1">
        <v>7</v>
      </c>
      <c r="AAU25" s="1">
        <v>7</v>
      </c>
      <c r="AAV25" s="1">
        <v>7</v>
      </c>
      <c r="AAW25" s="1">
        <v>7</v>
      </c>
      <c r="AAX25" s="1">
        <v>7</v>
      </c>
      <c r="AAY25" s="1">
        <v>9</v>
      </c>
      <c r="AAZ25" s="1">
        <v>7</v>
      </c>
      <c r="ABA25" s="1"/>
      <c r="ABB25" s="1"/>
      <c r="ABC25" s="1">
        <v>7</v>
      </c>
      <c r="ABD25" s="1">
        <v>7</v>
      </c>
      <c r="ABE25" s="1">
        <v>7</v>
      </c>
      <c r="ABF25" s="1">
        <v>7</v>
      </c>
      <c r="ABG25" s="1">
        <v>8</v>
      </c>
      <c r="ABH25" s="1">
        <v>7</v>
      </c>
      <c r="ABI25" s="1">
        <v>9</v>
      </c>
      <c r="ABJ25" s="1"/>
      <c r="ABK25" s="1"/>
      <c r="ABL25" s="1"/>
      <c r="ABM25" s="1">
        <v>7</v>
      </c>
      <c r="ABN25" s="1">
        <v>7</v>
      </c>
      <c r="ABO25" s="1">
        <v>7</v>
      </c>
      <c r="ABP25" s="1">
        <v>10</v>
      </c>
      <c r="ABQ25" s="1"/>
      <c r="ABR25" s="1"/>
      <c r="ABS25" s="1"/>
      <c r="ABT25" s="1"/>
      <c r="ABU25" s="1">
        <v>7</v>
      </c>
      <c r="ABV25" s="1">
        <v>7</v>
      </c>
      <c r="ABW25" s="1">
        <v>7</v>
      </c>
      <c r="ABX25" s="1">
        <v>7</v>
      </c>
      <c r="ABY25" s="1">
        <v>7</v>
      </c>
      <c r="ABZ25" s="1">
        <v>7</v>
      </c>
      <c r="ACA25" s="1">
        <v>7</v>
      </c>
      <c r="ACB25" s="1">
        <v>8</v>
      </c>
      <c r="ACC25" s="1">
        <v>8</v>
      </c>
      <c r="ACD25" s="1">
        <v>7</v>
      </c>
      <c r="ACE25" s="1">
        <v>9</v>
      </c>
      <c r="ACF25" s="1">
        <v>7</v>
      </c>
      <c r="ACG25" s="1">
        <v>7</v>
      </c>
      <c r="ACH25" s="1">
        <v>8</v>
      </c>
      <c r="ACI25" s="1"/>
      <c r="ACJ25" s="1">
        <v>8</v>
      </c>
      <c r="ACK25" s="1">
        <v>7</v>
      </c>
      <c r="ACL25" s="1">
        <v>7</v>
      </c>
      <c r="ACM25" s="1">
        <v>7</v>
      </c>
      <c r="ACN25" s="1">
        <v>7</v>
      </c>
      <c r="ACO25" s="1">
        <v>9</v>
      </c>
      <c r="ACP25" s="1">
        <v>13</v>
      </c>
      <c r="ACQ25" s="1">
        <v>7</v>
      </c>
      <c r="ACR25" s="1">
        <v>9</v>
      </c>
      <c r="ACS25" s="1">
        <v>7</v>
      </c>
      <c r="ACT25" s="1"/>
      <c r="ACU25" s="1">
        <v>7</v>
      </c>
      <c r="ACV25" s="1">
        <v>7</v>
      </c>
      <c r="ACW25" s="1"/>
      <c r="ACX25" s="1"/>
      <c r="ACY25" s="1">
        <v>8</v>
      </c>
      <c r="ACZ25" s="1">
        <v>7</v>
      </c>
      <c r="ADA25" s="1">
        <v>7</v>
      </c>
      <c r="ADB25" s="1">
        <v>7</v>
      </c>
      <c r="ADC25" s="1">
        <v>7</v>
      </c>
      <c r="ADD25" s="1"/>
      <c r="ADE25" s="1"/>
      <c r="ADF25" s="1">
        <v>7</v>
      </c>
      <c r="ADG25" s="1">
        <v>8</v>
      </c>
      <c r="ADH25" s="1"/>
      <c r="ADI25" s="1">
        <v>10</v>
      </c>
      <c r="ADJ25" s="1"/>
      <c r="ADK25" s="1">
        <v>7</v>
      </c>
      <c r="ADL25" s="1">
        <v>7</v>
      </c>
      <c r="ADM25" s="1">
        <v>7</v>
      </c>
      <c r="ADN25" s="1">
        <v>7</v>
      </c>
      <c r="ADO25" s="1">
        <v>7</v>
      </c>
      <c r="ADP25" s="1">
        <v>7</v>
      </c>
      <c r="ADQ25" s="1">
        <v>8</v>
      </c>
      <c r="ADR25" s="1">
        <v>7</v>
      </c>
      <c r="ADS25" s="1">
        <v>7</v>
      </c>
      <c r="ADT25" s="1">
        <v>7</v>
      </c>
      <c r="ADU25" s="1">
        <v>7</v>
      </c>
      <c r="ADV25" s="1">
        <v>7</v>
      </c>
      <c r="ADW25" s="1"/>
      <c r="ADX25" s="1">
        <v>7</v>
      </c>
      <c r="ADY25" s="1">
        <v>7</v>
      </c>
      <c r="ADZ25" s="1">
        <v>8</v>
      </c>
      <c r="AEA25" s="1">
        <v>7</v>
      </c>
      <c r="AEB25" s="1">
        <v>11</v>
      </c>
      <c r="AEC25" s="1"/>
      <c r="AED25" s="1"/>
      <c r="AEE25" s="1">
        <v>7</v>
      </c>
      <c r="AEF25" s="1">
        <v>7</v>
      </c>
      <c r="AEG25" s="1"/>
      <c r="AEH25" s="1"/>
      <c r="AEI25" s="1">
        <v>7</v>
      </c>
      <c r="AEJ25" s="1">
        <v>8</v>
      </c>
      <c r="AEK25" s="1">
        <v>10</v>
      </c>
      <c r="AEL25" s="1">
        <v>7</v>
      </c>
      <c r="AEM25" s="1">
        <v>7</v>
      </c>
      <c r="AEN25" s="1">
        <v>9</v>
      </c>
      <c r="AEO25" s="1">
        <v>7</v>
      </c>
      <c r="AEP25" s="1">
        <v>7</v>
      </c>
      <c r="AEQ25" s="1">
        <v>7</v>
      </c>
      <c r="AER25" s="1">
        <v>7</v>
      </c>
      <c r="AES25" s="1">
        <v>7</v>
      </c>
      <c r="AET25" s="1">
        <v>7</v>
      </c>
      <c r="AEU25" s="1">
        <v>9</v>
      </c>
      <c r="AEV25" s="1"/>
      <c r="AEW25" s="1"/>
      <c r="AEX25" s="1">
        <v>7</v>
      </c>
      <c r="AEY25" s="1">
        <v>7</v>
      </c>
      <c r="AEZ25" s="1">
        <v>7</v>
      </c>
      <c r="AFA25" s="1">
        <v>7</v>
      </c>
      <c r="AFB25" s="1">
        <v>7</v>
      </c>
      <c r="AFC25" s="1">
        <v>7</v>
      </c>
      <c r="AFD25" s="1">
        <v>7</v>
      </c>
      <c r="AFE25" s="1">
        <v>7</v>
      </c>
      <c r="AFF25" s="1">
        <v>8</v>
      </c>
      <c r="AFG25" s="1">
        <v>9</v>
      </c>
      <c r="AFH25" s="1">
        <v>11</v>
      </c>
      <c r="AFI25" s="1">
        <v>7</v>
      </c>
      <c r="AFJ25" s="1"/>
      <c r="AFK25" s="1">
        <v>7</v>
      </c>
      <c r="AFL25" s="1">
        <v>7</v>
      </c>
      <c r="AFM25" s="1">
        <v>7</v>
      </c>
      <c r="AFN25" s="1">
        <v>11</v>
      </c>
      <c r="AFO25" s="1"/>
      <c r="AFP25" s="1">
        <v>7</v>
      </c>
      <c r="AFQ25" s="1">
        <v>7</v>
      </c>
      <c r="AFR25" s="1">
        <v>7</v>
      </c>
      <c r="AFS25" s="1">
        <v>7</v>
      </c>
      <c r="AFT25" s="1">
        <v>7</v>
      </c>
      <c r="AFU25" s="1">
        <v>12</v>
      </c>
      <c r="AFV25" s="1">
        <v>7</v>
      </c>
      <c r="AFW25" s="1">
        <v>7</v>
      </c>
      <c r="AFX25" s="1">
        <v>8</v>
      </c>
      <c r="AFY25" s="1">
        <v>7</v>
      </c>
      <c r="AFZ25" s="1">
        <v>10</v>
      </c>
      <c r="AGA25" s="1">
        <v>11</v>
      </c>
      <c r="AGB25" s="1"/>
      <c r="AGC25" s="1"/>
      <c r="AGD25" s="1">
        <v>7</v>
      </c>
      <c r="AGE25" s="1">
        <v>9</v>
      </c>
      <c r="AGF25" s="1">
        <v>9</v>
      </c>
      <c r="AGG25" s="1">
        <v>7</v>
      </c>
      <c r="AGH25" s="1">
        <v>7</v>
      </c>
      <c r="AGI25" s="1"/>
      <c r="AGJ25" s="1">
        <v>12</v>
      </c>
      <c r="AGK25" s="1"/>
      <c r="AGL25" s="1"/>
      <c r="AGM25" s="1">
        <v>7</v>
      </c>
      <c r="AGN25" s="1">
        <v>9</v>
      </c>
      <c r="AGO25" s="1">
        <v>8</v>
      </c>
      <c r="AGP25" s="1">
        <v>7</v>
      </c>
      <c r="AGQ25" s="1">
        <v>7</v>
      </c>
      <c r="AGR25" s="1">
        <v>11</v>
      </c>
      <c r="AGS25" s="1">
        <v>10</v>
      </c>
      <c r="AGT25" s="1">
        <v>7</v>
      </c>
      <c r="AGU25" s="1">
        <v>10</v>
      </c>
      <c r="AGV25" s="1">
        <v>11</v>
      </c>
      <c r="AGW25" s="1">
        <v>7</v>
      </c>
      <c r="AGX25" s="1">
        <v>14</v>
      </c>
      <c r="AGY25" s="1">
        <v>10</v>
      </c>
      <c r="AGZ25" s="1">
        <v>12</v>
      </c>
      <c r="AHA25" s="1">
        <v>7</v>
      </c>
      <c r="AHB25" s="1">
        <v>7</v>
      </c>
      <c r="AHC25" s="1">
        <v>11</v>
      </c>
      <c r="AHD25" s="1">
        <v>11</v>
      </c>
      <c r="AHE25" s="1">
        <v>9</v>
      </c>
      <c r="AHF25" s="1">
        <v>7</v>
      </c>
      <c r="AHG25" s="1">
        <v>7</v>
      </c>
      <c r="AHH25" s="1">
        <v>8</v>
      </c>
      <c r="AHI25" s="1">
        <v>10</v>
      </c>
      <c r="AHJ25" s="1">
        <v>16</v>
      </c>
      <c r="AHK25" s="1">
        <v>11</v>
      </c>
      <c r="AHL25" s="1"/>
      <c r="AHM25" s="1">
        <v>7</v>
      </c>
      <c r="AHN25" s="1">
        <v>7</v>
      </c>
      <c r="AHO25" s="1">
        <v>7</v>
      </c>
      <c r="AHP25" s="1">
        <v>7</v>
      </c>
      <c r="AHQ25" s="1">
        <v>7</v>
      </c>
      <c r="AHR25" s="1">
        <v>7</v>
      </c>
      <c r="AHS25" s="1">
        <v>7</v>
      </c>
      <c r="AHT25" s="1">
        <v>7</v>
      </c>
      <c r="AHU25" s="1">
        <v>14</v>
      </c>
      <c r="AHV25" s="1"/>
      <c r="AHW25" s="1">
        <v>7</v>
      </c>
      <c r="AHX25" s="1">
        <v>7</v>
      </c>
      <c r="AHY25" s="1">
        <v>9</v>
      </c>
      <c r="AHZ25" s="1">
        <v>9</v>
      </c>
      <c r="AIA25" s="1">
        <v>10</v>
      </c>
      <c r="AIB25" s="1">
        <v>8</v>
      </c>
      <c r="AIC25" s="1">
        <v>7</v>
      </c>
      <c r="AID25" s="1">
        <v>12</v>
      </c>
      <c r="AIE25" s="1">
        <v>11</v>
      </c>
      <c r="AIF25" s="1">
        <v>8</v>
      </c>
      <c r="AIG25" s="1"/>
      <c r="AIH25" s="1">
        <v>7</v>
      </c>
      <c r="AII25" s="1">
        <v>7</v>
      </c>
      <c r="AIJ25" s="1">
        <v>7</v>
      </c>
      <c r="AIK25" s="1">
        <v>7</v>
      </c>
      <c r="AIL25" s="1">
        <v>11</v>
      </c>
      <c r="AIM25" s="1">
        <v>7</v>
      </c>
      <c r="AIN25" s="1">
        <v>7</v>
      </c>
      <c r="AIO25" s="1">
        <v>10</v>
      </c>
      <c r="AIP25" s="1">
        <v>7</v>
      </c>
      <c r="AIQ25" s="1">
        <v>7</v>
      </c>
      <c r="AIR25" s="1">
        <v>13</v>
      </c>
      <c r="AIS25" s="1"/>
      <c r="AIT25" s="1">
        <v>7</v>
      </c>
      <c r="AIU25" s="1">
        <v>7</v>
      </c>
      <c r="AIV25" s="1">
        <v>7</v>
      </c>
      <c r="AIW25" s="1">
        <v>7</v>
      </c>
      <c r="AIX25" s="1">
        <v>11</v>
      </c>
      <c r="AIY25" s="1">
        <v>12</v>
      </c>
      <c r="AIZ25" s="1">
        <v>11</v>
      </c>
      <c r="AJA25" s="1">
        <v>7</v>
      </c>
      <c r="AJB25" s="1">
        <v>7</v>
      </c>
      <c r="AJC25" s="1">
        <v>7</v>
      </c>
      <c r="AJD25" s="1">
        <v>7</v>
      </c>
      <c r="AJE25" s="1">
        <v>10</v>
      </c>
      <c r="AJF25" s="1">
        <v>9</v>
      </c>
      <c r="AJG25" s="1">
        <v>7</v>
      </c>
      <c r="AJH25" s="1">
        <v>15</v>
      </c>
      <c r="AJI25" s="1">
        <v>10</v>
      </c>
      <c r="AJJ25" s="1">
        <v>7</v>
      </c>
      <c r="AJK25" s="1">
        <v>7</v>
      </c>
      <c r="AJL25" s="1">
        <v>7</v>
      </c>
      <c r="AJM25" s="1">
        <v>7</v>
      </c>
      <c r="AJN25" s="1">
        <v>7</v>
      </c>
      <c r="AJO25" s="1">
        <v>8</v>
      </c>
      <c r="AJP25" s="1">
        <v>7</v>
      </c>
      <c r="AJQ25" s="1">
        <v>14</v>
      </c>
      <c r="AJR25" s="1">
        <v>11</v>
      </c>
      <c r="AJS25" s="1">
        <v>11</v>
      </c>
      <c r="AJT25" s="1">
        <v>7</v>
      </c>
      <c r="AJU25" s="1">
        <v>11</v>
      </c>
      <c r="AJV25" s="1">
        <v>10</v>
      </c>
      <c r="AJW25" s="1">
        <v>10</v>
      </c>
      <c r="AJX25" s="1">
        <v>7</v>
      </c>
      <c r="AJY25" s="1">
        <v>11</v>
      </c>
      <c r="AJZ25" s="1">
        <v>9</v>
      </c>
      <c r="AKA25" s="1">
        <v>9</v>
      </c>
      <c r="AKB25" s="1">
        <v>8</v>
      </c>
      <c r="AKC25" s="1"/>
      <c r="AKD25" s="1">
        <v>7</v>
      </c>
      <c r="AKE25" s="1">
        <v>7</v>
      </c>
      <c r="AKF25" s="1">
        <v>7</v>
      </c>
      <c r="AKG25" s="1">
        <v>7</v>
      </c>
      <c r="AKH25" s="1">
        <v>7</v>
      </c>
      <c r="AKI25" s="1">
        <v>7</v>
      </c>
      <c r="AKJ25" s="1">
        <v>9</v>
      </c>
      <c r="AKK25" s="1">
        <v>8</v>
      </c>
      <c r="AKL25" s="1"/>
      <c r="AKM25" s="1">
        <v>7</v>
      </c>
      <c r="AKN25" s="1">
        <v>7</v>
      </c>
      <c r="AKO25" s="1">
        <v>7</v>
      </c>
      <c r="AKP25" s="1">
        <v>10</v>
      </c>
      <c r="AKQ25" s="1">
        <v>10</v>
      </c>
      <c r="AKR25" s="1">
        <v>11</v>
      </c>
      <c r="AKS25" s="1">
        <v>10</v>
      </c>
      <c r="AKT25" s="1">
        <v>9</v>
      </c>
      <c r="AKU25" s="1">
        <v>7</v>
      </c>
      <c r="AKV25" s="1">
        <v>7</v>
      </c>
      <c r="AKW25" s="1">
        <v>7</v>
      </c>
      <c r="AKX25" s="1">
        <v>11</v>
      </c>
      <c r="AKY25" s="1">
        <v>10</v>
      </c>
      <c r="AKZ25" s="1">
        <v>12</v>
      </c>
      <c r="ALA25" s="1">
        <v>7</v>
      </c>
      <c r="ALB25" s="1">
        <v>11</v>
      </c>
      <c r="ALC25" s="1">
        <v>7</v>
      </c>
      <c r="ALD25" s="1">
        <v>10</v>
      </c>
      <c r="ALE25" s="1">
        <v>10</v>
      </c>
      <c r="ALF25" s="1">
        <v>10</v>
      </c>
      <c r="ALG25" s="1">
        <v>12</v>
      </c>
      <c r="ALH25" s="1"/>
      <c r="ALI25" s="1">
        <v>7</v>
      </c>
      <c r="ALJ25" s="1">
        <v>7</v>
      </c>
      <c r="ALK25" s="1">
        <v>8</v>
      </c>
      <c r="ALL25" s="1">
        <v>10</v>
      </c>
      <c r="ALM25" s="1">
        <v>7</v>
      </c>
      <c r="ALN25" s="1">
        <v>10</v>
      </c>
      <c r="ALO25" s="1">
        <v>7</v>
      </c>
      <c r="ALP25" s="1">
        <v>12</v>
      </c>
      <c r="ALQ25" s="1">
        <v>10</v>
      </c>
      <c r="ALR25" s="1">
        <v>11</v>
      </c>
      <c r="ALS25" s="1">
        <v>7</v>
      </c>
      <c r="ALT25" s="1">
        <v>9</v>
      </c>
      <c r="ALU25" s="1">
        <v>7</v>
      </c>
      <c r="ALV25" s="1">
        <v>7</v>
      </c>
      <c r="ALW25" s="1">
        <v>8</v>
      </c>
      <c r="ALX25" s="1">
        <v>7</v>
      </c>
      <c r="ALY25" s="1">
        <v>7</v>
      </c>
      <c r="ALZ25" s="1">
        <v>10</v>
      </c>
      <c r="AMA25" s="1">
        <v>10</v>
      </c>
      <c r="AMB25" s="1">
        <v>7</v>
      </c>
      <c r="AMC25" s="1">
        <v>7</v>
      </c>
      <c r="AMD25" s="1">
        <v>7</v>
      </c>
      <c r="AME25" s="1">
        <v>10</v>
      </c>
      <c r="AMF25" s="1">
        <v>10</v>
      </c>
      <c r="AMG25" s="1">
        <v>10</v>
      </c>
      <c r="AMH25" s="1"/>
      <c r="AMI25" s="1"/>
      <c r="AMJ25" s="1"/>
      <c r="AMK25" s="1">
        <v>7</v>
      </c>
      <c r="AML25" s="1">
        <v>7</v>
      </c>
      <c r="AMM25" s="1">
        <v>7</v>
      </c>
      <c r="AMN25" s="1">
        <v>7</v>
      </c>
      <c r="AMO25" s="1">
        <v>8</v>
      </c>
      <c r="AMP25" s="1">
        <v>7</v>
      </c>
      <c r="AMQ25" s="1">
        <v>10</v>
      </c>
      <c r="AMR25" s="1">
        <v>10</v>
      </c>
      <c r="AMS25" s="1">
        <v>12</v>
      </c>
      <c r="AMT25" s="1"/>
      <c r="AMU25" s="1">
        <v>7</v>
      </c>
      <c r="AMV25" s="1">
        <v>7</v>
      </c>
      <c r="AMW25" s="1">
        <v>7</v>
      </c>
      <c r="AMX25" s="1">
        <v>13</v>
      </c>
      <c r="AMY25" s="1">
        <v>12</v>
      </c>
      <c r="AMZ25" s="1">
        <v>10</v>
      </c>
      <c r="ANA25" s="1">
        <v>10</v>
      </c>
      <c r="ANB25" s="1">
        <v>8</v>
      </c>
      <c r="ANC25" s="1">
        <v>7</v>
      </c>
      <c r="AND25" s="1">
        <v>10</v>
      </c>
      <c r="ANE25" s="1">
        <v>7</v>
      </c>
      <c r="ANF25" s="1">
        <v>11</v>
      </c>
      <c r="ANG25" s="1">
        <v>10</v>
      </c>
      <c r="ANH25" s="1">
        <v>12</v>
      </c>
      <c r="ANI25" s="1">
        <v>7</v>
      </c>
      <c r="ANJ25" s="1"/>
      <c r="ANK25" s="1"/>
      <c r="ANL25" s="1">
        <v>10</v>
      </c>
      <c r="ANM25" s="1">
        <v>8</v>
      </c>
      <c r="ANN25" s="1">
        <v>7</v>
      </c>
      <c r="ANO25" s="1">
        <v>13</v>
      </c>
      <c r="ANP25" s="1">
        <v>10</v>
      </c>
      <c r="ANQ25" s="1"/>
      <c r="ANR25" s="1"/>
      <c r="ANS25" s="1">
        <v>7</v>
      </c>
      <c r="ANT25" s="1">
        <v>7</v>
      </c>
      <c r="ANU25" s="1">
        <v>7</v>
      </c>
      <c r="ANV25" s="1">
        <v>7</v>
      </c>
      <c r="ANW25" s="1">
        <v>11</v>
      </c>
      <c r="ANX25" s="1">
        <v>11</v>
      </c>
      <c r="ANY25" s="1">
        <v>10</v>
      </c>
      <c r="ANZ25" s="1">
        <v>11</v>
      </c>
      <c r="AOA25" s="1">
        <v>11</v>
      </c>
      <c r="AOB25" s="1">
        <v>11</v>
      </c>
      <c r="AOC25" s="1">
        <v>7</v>
      </c>
      <c r="AOD25" s="1">
        <v>7</v>
      </c>
      <c r="AOE25" s="1">
        <v>10</v>
      </c>
      <c r="AOF25" s="1">
        <v>7</v>
      </c>
      <c r="AOG25" s="1">
        <v>7</v>
      </c>
      <c r="AOH25" s="1">
        <v>7</v>
      </c>
      <c r="AOI25" s="1">
        <v>7</v>
      </c>
      <c r="AOJ25" s="1">
        <v>10</v>
      </c>
      <c r="AOK25" s="1">
        <v>12</v>
      </c>
      <c r="AOL25" s="1">
        <v>11</v>
      </c>
      <c r="AOM25" s="1">
        <v>7</v>
      </c>
      <c r="AON25" s="1">
        <v>7</v>
      </c>
      <c r="AOO25" s="1"/>
      <c r="AOP25" s="1">
        <v>7</v>
      </c>
      <c r="AOQ25" s="1">
        <v>7</v>
      </c>
      <c r="AOR25" s="1">
        <v>8</v>
      </c>
      <c r="AOS25" s="1">
        <v>13</v>
      </c>
      <c r="AOT25" s="1">
        <v>10</v>
      </c>
      <c r="AOU25" s="1">
        <v>7</v>
      </c>
      <c r="AOV25" s="1">
        <v>12</v>
      </c>
      <c r="AOW25" s="1">
        <v>7</v>
      </c>
      <c r="AOX25" s="1">
        <v>9</v>
      </c>
      <c r="AOY25" s="1">
        <v>8</v>
      </c>
      <c r="AOZ25" s="1">
        <v>9</v>
      </c>
      <c r="APA25" s="1">
        <v>7</v>
      </c>
      <c r="APB25" s="1">
        <v>7</v>
      </c>
      <c r="APC25" s="1">
        <v>7</v>
      </c>
      <c r="APD25" s="1">
        <v>7</v>
      </c>
      <c r="APE25" s="1">
        <v>10</v>
      </c>
      <c r="APF25" s="1">
        <v>11</v>
      </c>
      <c r="APG25" s="1">
        <v>9</v>
      </c>
      <c r="APH25" s="1">
        <v>10</v>
      </c>
      <c r="API25" s="1">
        <v>9</v>
      </c>
      <c r="APJ25" s="1">
        <v>7</v>
      </c>
      <c r="APK25" s="1">
        <v>7</v>
      </c>
      <c r="APL25" s="1">
        <v>12</v>
      </c>
      <c r="APM25" s="1">
        <v>9</v>
      </c>
      <c r="APN25" s="1">
        <v>11</v>
      </c>
      <c r="APO25" s="1">
        <v>9</v>
      </c>
      <c r="APP25" s="1">
        <v>7</v>
      </c>
      <c r="APQ25" s="1">
        <v>8</v>
      </c>
      <c r="APR25" s="1"/>
      <c r="APS25" s="1">
        <v>10</v>
      </c>
      <c r="APT25" s="1">
        <v>7</v>
      </c>
      <c r="APU25" s="1">
        <v>11</v>
      </c>
      <c r="APV25" s="1">
        <v>11</v>
      </c>
      <c r="APW25" s="1">
        <v>11</v>
      </c>
      <c r="APX25" s="1">
        <v>10</v>
      </c>
      <c r="APY25" s="1">
        <v>11</v>
      </c>
      <c r="APZ25" s="1">
        <v>11</v>
      </c>
      <c r="AQA25" s="1">
        <v>11</v>
      </c>
      <c r="AQB25" s="1">
        <v>8</v>
      </c>
      <c r="AQC25" s="1"/>
      <c r="AQD25" s="1">
        <v>9</v>
      </c>
      <c r="AQE25" s="1">
        <v>7</v>
      </c>
      <c r="AQF25" s="1">
        <v>11</v>
      </c>
      <c r="AQG25" s="1">
        <v>10</v>
      </c>
      <c r="AQH25" s="1">
        <v>10</v>
      </c>
      <c r="AQI25" s="1">
        <v>8</v>
      </c>
      <c r="AQJ25" s="1"/>
      <c r="AQK25" s="1">
        <v>7</v>
      </c>
      <c r="AQL25" s="1">
        <v>10</v>
      </c>
      <c r="AQM25" s="1">
        <v>10</v>
      </c>
      <c r="AQN25" s="1">
        <v>7</v>
      </c>
      <c r="AQO25" s="1">
        <v>11</v>
      </c>
      <c r="AQP25" s="1">
        <v>10</v>
      </c>
      <c r="AQQ25" s="1">
        <v>9</v>
      </c>
      <c r="AQR25" s="1"/>
      <c r="AQS25" s="1">
        <v>7</v>
      </c>
      <c r="AQT25" s="1">
        <v>7</v>
      </c>
      <c r="AQU25" s="1">
        <v>9</v>
      </c>
      <c r="AQV25" s="1">
        <v>11</v>
      </c>
      <c r="AQW25" s="1">
        <v>10</v>
      </c>
      <c r="AQX25" s="1">
        <v>8</v>
      </c>
      <c r="AQY25" s="1">
        <v>7</v>
      </c>
      <c r="AQZ25" s="1">
        <v>10</v>
      </c>
      <c r="ARA25" s="1"/>
      <c r="ARB25" s="1">
        <v>8</v>
      </c>
      <c r="ARC25" s="1">
        <v>7</v>
      </c>
      <c r="ARD25" s="1">
        <v>11</v>
      </c>
      <c r="ARE25" s="1">
        <v>10</v>
      </c>
      <c r="ARF25" s="1">
        <v>11</v>
      </c>
      <c r="ARG25" s="1">
        <v>8</v>
      </c>
      <c r="ARH25" s="1">
        <v>8</v>
      </c>
      <c r="ARI25" s="1">
        <v>8</v>
      </c>
      <c r="ARJ25" s="1"/>
      <c r="ARK25" s="1">
        <v>7</v>
      </c>
      <c r="ARL25" s="1">
        <v>11</v>
      </c>
      <c r="ARM25" s="1">
        <v>10</v>
      </c>
      <c r="ARN25" s="1">
        <v>8</v>
      </c>
      <c r="ARO25" s="1">
        <v>8</v>
      </c>
      <c r="ARP25" s="1">
        <v>10</v>
      </c>
      <c r="ARQ25" s="1">
        <v>11</v>
      </c>
      <c r="ARR25" s="1">
        <v>9</v>
      </c>
      <c r="ARS25" s="1">
        <v>9</v>
      </c>
      <c r="ART25" s="1">
        <v>8</v>
      </c>
      <c r="ARU25" s="1">
        <v>9</v>
      </c>
      <c r="ARV25" s="1">
        <v>7</v>
      </c>
      <c r="ARW25" s="1">
        <v>7</v>
      </c>
      <c r="ARX25" s="1">
        <v>7</v>
      </c>
      <c r="ARY25" s="1">
        <v>11</v>
      </c>
      <c r="ARZ25" s="1">
        <v>11</v>
      </c>
      <c r="ASA25" s="1">
        <v>8</v>
      </c>
      <c r="ASB25" s="1">
        <v>7</v>
      </c>
      <c r="ASC25" s="1">
        <v>7</v>
      </c>
      <c r="ASD25" s="1">
        <v>7</v>
      </c>
      <c r="ASE25" s="1">
        <v>7</v>
      </c>
      <c r="ASF25" s="1">
        <v>8</v>
      </c>
      <c r="ASG25" s="1">
        <v>10</v>
      </c>
      <c r="ASH25" s="1">
        <v>7</v>
      </c>
      <c r="ASI25" s="1">
        <v>7</v>
      </c>
      <c r="ASJ25" s="1">
        <v>7</v>
      </c>
      <c r="ASK25" s="1">
        <v>7</v>
      </c>
      <c r="ASL25" s="1">
        <v>7</v>
      </c>
      <c r="ASM25" s="1">
        <v>10</v>
      </c>
      <c r="ASN25" s="1">
        <v>10</v>
      </c>
      <c r="ASO25" s="1">
        <v>12</v>
      </c>
      <c r="ASP25" s="1">
        <v>11</v>
      </c>
      <c r="ASQ25" s="1">
        <v>11</v>
      </c>
      <c r="ASR25" s="1">
        <v>8</v>
      </c>
      <c r="ASS25" s="1">
        <v>10</v>
      </c>
      <c r="AST25" s="1">
        <v>11</v>
      </c>
      <c r="ASU25" s="1">
        <v>10</v>
      </c>
      <c r="ASV25" s="1">
        <v>11</v>
      </c>
      <c r="ASW25" s="1">
        <v>11</v>
      </c>
      <c r="ASX25" s="1">
        <v>12</v>
      </c>
      <c r="ASY25" s="1"/>
      <c r="ASZ25" s="1">
        <v>7</v>
      </c>
      <c r="ATA25" s="1">
        <v>7</v>
      </c>
      <c r="ATB25" s="1">
        <v>11</v>
      </c>
      <c r="ATC25" s="1">
        <v>7</v>
      </c>
      <c r="ATD25" s="1">
        <v>7</v>
      </c>
      <c r="ATE25" s="1">
        <v>7</v>
      </c>
      <c r="ATF25" s="1">
        <v>8</v>
      </c>
      <c r="ATG25" s="1">
        <v>7</v>
      </c>
      <c r="ATH25" s="1">
        <v>7</v>
      </c>
      <c r="ATI25" s="1">
        <v>11</v>
      </c>
      <c r="ATJ25" s="1">
        <v>10</v>
      </c>
      <c r="ATK25" s="1">
        <v>7</v>
      </c>
      <c r="ATL25" s="1">
        <v>7</v>
      </c>
      <c r="ATM25" s="1">
        <v>7</v>
      </c>
      <c r="ATN25" s="1">
        <v>12</v>
      </c>
      <c r="ATO25" s="1">
        <v>11</v>
      </c>
      <c r="ATP25" s="1">
        <v>7</v>
      </c>
      <c r="ATQ25" s="1">
        <v>7</v>
      </c>
      <c r="ATR25" s="1">
        <v>7</v>
      </c>
      <c r="ATS25" s="1">
        <v>9</v>
      </c>
      <c r="ATT25" s="1">
        <v>8</v>
      </c>
      <c r="ATU25" s="1">
        <v>11</v>
      </c>
      <c r="ATV25" s="1">
        <v>11</v>
      </c>
      <c r="ATW25" s="1">
        <v>12</v>
      </c>
      <c r="ATX25" s="1">
        <v>10</v>
      </c>
      <c r="ATY25" s="1">
        <v>9</v>
      </c>
      <c r="ATZ25" s="1">
        <v>7</v>
      </c>
      <c r="AUA25" s="1">
        <v>7</v>
      </c>
      <c r="AUB25" s="1">
        <v>7</v>
      </c>
      <c r="AUC25" s="1">
        <v>7</v>
      </c>
      <c r="AUD25" s="1">
        <v>9</v>
      </c>
      <c r="AUE25" s="1">
        <v>10</v>
      </c>
      <c r="AUF25" s="1">
        <v>10</v>
      </c>
      <c r="AUG25" s="1">
        <v>7</v>
      </c>
      <c r="AUH25" s="1">
        <v>11</v>
      </c>
      <c r="AUI25" s="1">
        <v>11</v>
      </c>
      <c r="AUJ25" s="1">
        <v>11</v>
      </c>
      <c r="AUK25" s="1">
        <v>8</v>
      </c>
      <c r="AUL25" s="1">
        <v>8</v>
      </c>
      <c r="AUM25" s="1">
        <v>7</v>
      </c>
      <c r="AUN25" s="1">
        <v>10</v>
      </c>
      <c r="AUO25" s="1">
        <v>10</v>
      </c>
      <c r="AUP25" s="1">
        <v>10</v>
      </c>
      <c r="AUQ25" s="1"/>
      <c r="AUR25" s="1">
        <v>7</v>
      </c>
      <c r="AUS25" s="1">
        <v>7</v>
      </c>
      <c r="AUT25" s="1">
        <v>9</v>
      </c>
      <c r="AUU25" s="1">
        <v>10</v>
      </c>
      <c r="AUV25" s="1">
        <v>10</v>
      </c>
      <c r="AUW25" s="1">
        <v>7</v>
      </c>
      <c r="AUX25" s="1">
        <v>11</v>
      </c>
      <c r="AUY25" s="1">
        <v>10</v>
      </c>
      <c r="AUZ25" s="1">
        <v>11</v>
      </c>
      <c r="AVA25" s="1">
        <v>10</v>
      </c>
      <c r="AVB25" s="1">
        <v>8</v>
      </c>
      <c r="AVC25" s="1">
        <v>7</v>
      </c>
      <c r="AVD25" s="1">
        <v>7</v>
      </c>
      <c r="AVE25" s="1">
        <v>10</v>
      </c>
      <c r="AVF25" s="1">
        <v>11</v>
      </c>
      <c r="AVG25" s="1">
        <v>9</v>
      </c>
      <c r="AVH25" s="1">
        <v>10</v>
      </c>
      <c r="AVI25" s="1">
        <v>7</v>
      </c>
      <c r="AVJ25" s="1">
        <v>7</v>
      </c>
      <c r="AVK25" s="1">
        <v>11</v>
      </c>
      <c r="AVL25" s="1">
        <v>11</v>
      </c>
      <c r="AVM25" s="1">
        <v>7</v>
      </c>
      <c r="AVN25" s="1">
        <v>7</v>
      </c>
      <c r="AVO25" s="1">
        <v>11</v>
      </c>
      <c r="AVP25" s="1">
        <v>9</v>
      </c>
      <c r="AVQ25" s="1">
        <v>8</v>
      </c>
      <c r="AVR25" s="1">
        <v>9</v>
      </c>
      <c r="AVS25" s="1">
        <v>8</v>
      </c>
      <c r="AVT25" s="1">
        <v>8</v>
      </c>
      <c r="AVU25" s="1">
        <v>10</v>
      </c>
      <c r="AVV25" s="1">
        <v>11</v>
      </c>
      <c r="AVW25" s="1">
        <v>10</v>
      </c>
      <c r="AVX25" s="1">
        <v>11</v>
      </c>
      <c r="AVY25" s="1">
        <v>11</v>
      </c>
      <c r="AVZ25" s="1">
        <v>11</v>
      </c>
      <c r="AWA25" s="1">
        <v>10</v>
      </c>
      <c r="AWB25" s="1">
        <v>14</v>
      </c>
      <c r="AWC25" s="1">
        <v>10</v>
      </c>
      <c r="AWD25" s="1">
        <v>10</v>
      </c>
      <c r="AWE25" s="1">
        <v>12</v>
      </c>
      <c r="AWF25" s="1">
        <v>7</v>
      </c>
      <c r="AWG25" s="1">
        <v>7</v>
      </c>
      <c r="AWH25" s="1">
        <v>7</v>
      </c>
      <c r="AWI25" s="1">
        <v>11</v>
      </c>
      <c r="AWJ25" s="1">
        <v>10</v>
      </c>
      <c r="AWK25" s="1">
        <v>10</v>
      </c>
      <c r="AWL25" s="1">
        <v>11</v>
      </c>
      <c r="AWM25" s="1">
        <v>11</v>
      </c>
      <c r="AWN25" s="1">
        <v>11</v>
      </c>
      <c r="AWO25" s="1">
        <v>11</v>
      </c>
      <c r="AWP25" s="1">
        <v>10</v>
      </c>
      <c r="AWQ25" s="1">
        <v>11</v>
      </c>
      <c r="AWR25" s="1">
        <v>11</v>
      </c>
      <c r="AWS25" s="1">
        <v>8</v>
      </c>
      <c r="AWT25" s="1">
        <v>8</v>
      </c>
      <c r="AWU25" s="1">
        <v>7</v>
      </c>
      <c r="AWV25" s="1">
        <v>9</v>
      </c>
      <c r="AWW25" s="1">
        <v>11</v>
      </c>
      <c r="AWX25" s="1">
        <v>7</v>
      </c>
      <c r="AWY25" s="1"/>
      <c r="AWZ25" s="1">
        <v>7</v>
      </c>
      <c r="AXA25" s="1">
        <v>7</v>
      </c>
      <c r="AXB25" s="1">
        <v>7</v>
      </c>
      <c r="AXC25" s="1">
        <v>11</v>
      </c>
      <c r="AXD25" s="1">
        <v>11</v>
      </c>
      <c r="AXE25" s="1">
        <v>8</v>
      </c>
      <c r="AXF25" s="1"/>
      <c r="AXG25" s="1">
        <v>7</v>
      </c>
      <c r="AXH25" s="1">
        <v>10</v>
      </c>
      <c r="AXI25" s="1">
        <v>10</v>
      </c>
      <c r="AXJ25" s="1">
        <v>10</v>
      </c>
      <c r="AXK25" s="1">
        <v>8</v>
      </c>
      <c r="AXL25" s="1">
        <v>8</v>
      </c>
      <c r="AXM25" s="1">
        <v>10</v>
      </c>
      <c r="AXN25" s="1">
        <v>11</v>
      </c>
      <c r="AXO25" s="1">
        <v>11</v>
      </c>
      <c r="AXP25" s="1">
        <v>11</v>
      </c>
      <c r="AXQ25" s="1">
        <v>11</v>
      </c>
      <c r="AXR25" s="1">
        <v>11</v>
      </c>
      <c r="AXS25" s="1">
        <v>7</v>
      </c>
      <c r="AXT25" s="1">
        <v>9</v>
      </c>
      <c r="AXU25" s="1"/>
      <c r="AXV25" s="1">
        <v>7</v>
      </c>
      <c r="AXW25" s="1">
        <v>7</v>
      </c>
      <c r="AXX25" s="1">
        <v>10</v>
      </c>
      <c r="AXY25" s="1">
        <v>9</v>
      </c>
      <c r="AXZ25" s="1">
        <v>11</v>
      </c>
      <c r="AYA25" s="1">
        <v>7</v>
      </c>
      <c r="AYB25" s="1">
        <v>11</v>
      </c>
      <c r="AYC25" s="1">
        <v>7</v>
      </c>
      <c r="AYD25" s="1">
        <v>7</v>
      </c>
      <c r="AYE25" s="1">
        <v>11</v>
      </c>
      <c r="AYF25" s="1">
        <v>10</v>
      </c>
      <c r="AYG25" s="1">
        <v>11</v>
      </c>
      <c r="AYH25" s="1">
        <v>11</v>
      </c>
      <c r="AYI25" s="1">
        <v>11</v>
      </c>
      <c r="AYJ25" s="1">
        <v>10</v>
      </c>
      <c r="AYK25" s="1">
        <v>11</v>
      </c>
      <c r="AYL25" s="1">
        <v>11</v>
      </c>
      <c r="AYM25" s="1">
        <v>11</v>
      </c>
      <c r="AYN25" s="1">
        <v>11</v>
      </c>
      <c r="AYO25" s="1">
        <v>11</v>
      </c>
      <c r="AYP25" s="1">
        <v>11</v>
      </c>
      <c r="AYQ25" s="1">
        <v>9</v>
      </c>
      <c r="AYR25" s="1">
        <v>8</v>
      </c>
      <c r="AYS25" s="1"/>
      <c r="AYT25" s="1">
        <v>11</v>
      </c>
      <c r="AYU25" s="1">
        <v>11</v>
      </c>
      <c r="AYV25" s="1">
        <v>10</v>
      </c>
      <c r="AYW25" s="1">
        <v>11</v>
      </c>
      <c r="AYX25" s="1">
        <v>11</v>
      </c>
      <c r="AYY25" s="1">
        <v>11</v>
      </c>
      <c r="AYZ25" s="1">
        <v>10</v>
      </c>
      <c r="AZA25" s="1">
        <v>11</v>
      </c>
      <c r="AZB25" s="1">
        <v>11</v>
      </c>
      <c r="AZC25" s="1">
        <v>10</v>
      </c>
      <c r="AZD25" s="1">
        <v>9</v>
      </c>
      <c r="AZE25" s="1">
        <v>11</v>
      </c>
      <c r="AZF25" s="1">
        <v>11</v>
      </c>
      <c r="AZG25" s="1">
        <v>11</v>
      </c>
      <c r="AZH25" s="1">
        <v>11</v>
      </c>
      <c r="AZI25" s="1">
        <v>10</v>
      </c>
      <c r="AZJ25" s="1">
        <v>7</v>
      </c>
      <c r="AZK25" s="1">
        <v>10</v>
      </c>
      <c r="AZL25" s="1">
        <v>10</v>
      </c>
      <c r="AZM25" s="1">
        <v>10</v>
      </c>
      <c r="AZN25" s="1">
        <v>10</v>
      </c>
      <c r="AZO25" s="1">
        <v>7</v>
      </c>
      <c r="AZP25" s="1">
        <v>7</v>
      </c>
      <c r="AZQ25" s="1">
        <v>7</v>
      </c>
      <c r="AZR25" s="1">
        <v>9</v>
      </c>
      <c r="AZS25" s="1">
        <v>10</v>
      </c>
      <c r="AZT25" s="1">
        <v>11</v>
      </c>
      <c r="AZU25" s="1">
        <v>11</v>
      </c>
      <c r="AZV25" s="1">
        <v>9</v>
      </c>
      <c r="AZW25" s="1">
        <v>11</v>
      </c>
      <c r="AZX25" s="1">
        <v>7</v>
      </c>
      <c r="AZY25" s="1">
        <v>7</v>
      </c>
      <c r="AZZ25" s="1">
        <v>7</v>
      </c>
      <c r="BAA25" s="1">
        <v>11</v>
      </c>
      <c r="BAB25" s="1">
        <v>11</v>
      </c>
      <c r="BAC25" s="1">
        <v>11</v>
      </c>
      <c r="BAD25" s="1">
        <v>7</v>
      </c>
      <c r="BAE25" s="1">
        <v>7</v>
      </c>
      <c r="BAF25" s="1">
        <v>10</v>
      </c>
      <c r="BAG25" s="1">
        <v>11</v>
      </c>
      <c r="BAH25" s="1">
        <v>10</v>
      </c>
      <c r="BAI25" s="1">
        <v>10</v>
      </c>
      <c r="BAJ25" s="1">
        <v>10</v>
      </c>
      <c r="BAK25" s="1">
        <v>10</v>
      </c>
      <c r="BAL25" s="1">
        <v>12</v>
      </c>
      <c r="BAM25" s="1">
        <v>7</v>
      </c>
      <c r="BAN25" s="1">
        <v>9</v>
      </c>
      <c r="BAO25" s="1">
        <v>9</v>
      </c>
      <c r="BAP25" s="1">
        <v>10</v>
      </c>
      <c r="BAQ25" s="1">
        <v>10</v>
      </c>
      <c r="BAR25" s="1">
        <v>11</v>
      </c>
      <c r="BAS25" s="1">
        <v>10</v>
      </c>
      <c r="BAT25" s="1">
        <v>11</v>
      </c>
      <c r="BAU25" s="1">
        <v>10</v>
      </c>
      <c r="BAV25" s="1">
        <v>11</v>
      </c>
      <c r="BAW25" s="1">
        <v>11</v>
      </c>
      <c r="BAX25" s="1">
        <v>7</v>
      </c>
      <c r="BAY25" s="1">
        <v>7</v>
      </c>
      <c r="BAZ25" s="1">
        <v>9</v>
      </c>
      <c r="BBA25" s="1">
        <v>11</v>
      </c>
      <c r="BBB25" s="1">
        <v>11</v>
      </c>
      <c r="BBC25" s="1">
        <v>7</v>
      </c>
      <c r="BBD25" s="1">
        <v>11</v>
      </c>
      <c r="BBE25" s="1">
        <v>7</v>
      </c>
      <c r="BBF25" s="1">
        <v>10</v>
      </c>
      <c r="BBG25" s="1">
        <v>10</v>
      </c>
      <c r="BBH25" s="1">
        <v>13</v>
      </c>
      <c r="BBI25" s="1">
        <v>11</v>
      </c>
      <c r="BBJ25" s="1">
        <v>11</v>
      </c>
      <c r="BBK25" s="1">
        <v>10</v>
      </c>
      <c r="BBL25" s="1">
        <v>11</v>
      </c>
      <c r="BBM25" s="1">
        <v>11</v>
      </c>
      <c r="BBN25" s="1">
        <v>10</v>
      </c>
      <c r="BBO25" s="1">
        <v>11</v>
      </c>
      <c r="BBP25" s="1">
        <v>11</v>
      </c>
      <c r="BBQ25" s="1">
        <v>10</v>
      </c>
      <c r="BBR25" s="1">
        <v>11</v>
      </c>
      <c r="BBS25" s="1">
        <v>9</v>
      </c>
      <c r="BBT25" s="1">
        <v>13</v>
      </c>
      <c r="BBU25" s="1">
        <v>10</v>
      </c>
      <c r="BBV25" s="1">
        <v>9</v>
      </c>
      <c r="BBW25" s="1">
        <v>10</v>
      </c>
      <c r="BBX25" s="1">
        <v>10</v>
      </c>
      <c r="BBY25" s="1">
        <v>11</v>
      </c>
      <c r="BBZ25" s="1">
        <v>7</v>
      </c>
      <c r="BCA25" s="1">
        <v>7</v>
      </c>
      <c r="BCB25" s="1">
        <v>10</v>
      </c>
      <c r="BCC25" s="1">
        <v>10</v>
      </c>
      <c r="BCD25" s="1">
        <v>10</v>
      </c>
      <c r="BCE25" s="1">
        <v>11</v>
      </c>
      <c r="BCF25" s="1">
        <v>11</v>
      </c>
      <c r="BCG25" s="1">
        <v>13</v>
      </c>
      <c r="BCH25" s="1">
        <v>7</v>
      </c>
      <c r="BCI25" s="1">
        <v>9</v>
      </c>
      <c r="BCJ25" s="1">
        <v>10</v>
      </c>
      <c r="BCK25" s="1">
        <v>7</v>
      </c>
      <c r="BCL25" s="1">
        <v>14</v>
      </c>
      <c r="BCM25" s="1">
        <v>11</v>
      </c>
      <c r="BCN25" s="1">
        <v>11</v>
      </c>
      <c r="BCO25" s="1">
        <v>11</v>
      </c>
      <c r="BCP25" s="1">
        <v>7</v>
      </c>
      <c r="BCQ25" s="1">
        <v>7</v>
      </c>
      <c r="BCR25" s="1">
        <v>11</v>
      </c>
      <c r="BCS25" s="1">
        <v>10</v>
      </c>
      <c r="BCT25" s="1">
        <v>12</v>
      </c>
      <c r="BCU25" s="1">
        <v>10</v>
      </c>
      <c r="BCV25" s="1">
        <v>11</v>
      </c>
      <c r="BCW25" s="1">
        <v>10</v>
      </c>
      <c r="BCX25" s="1">
        <v>8</v>
      </c>
      <c r="BCY25" s="1">
        <v>9</v>
      </c>
      <c r="BCZ25" s="1">
        <v>10</v>
      </c>
      <c r="BDA25" s="1">
        <v>10</v>
      </c>
      <c r="BDB25" s="1">
        <v>10</v>
      </c>
      <c r="BDC25" s="1">
        <v>9</v>
      </c>
      <c r="BDD25" s="1">
        <v>10</v>
      </c>
      <c r="BDE25" s="1">
        <v>7</v>
      </c>
      <c r="BDF25" s="1">
        <v>7</v>
      </c>
      <c r="BDG25" s="1">
        <v>7</v>
      </c>
      <c r="BDH25" s="1">
        <v>7</v>
      </c>
      <c r="BDI25" s="1">
        <v>7</v>
      </c>
      <c r="BDJ25" s="1">
        <v>7</v>
      </c>
      <c r="BDK25" s="1">
        <v>7</v>
      </c>
      <c r="BDL25" s="1">
        <v>7</v>
      </c>
      <c r="BDM25" s="1">
        <v>11</v>
      </c>
      <c r="BDN25" s="1">
        <v>7</v>
      </c>
      <c r="BDO25" s="1">
        <v>11</v>
      </c>
      <c r="BDP25" s="1">
        <v>12</v>
      </c>
      <c r="BDQ25" s="1">
        <v>12</v>
      </c>
      <c r="BDR25" s="1">
        <v>10</v>
      </c>
      <c r="BDS25" s="1">
        <v>10</v>
      </c>
      <c r="BDT25" s="1">
        <v>13</v>
      </c>
      <c r="BDU25" s="1">
        <v>11</v>
      </c>
      <c r="BDV25" s="1">
        <v>11</v>
      </c>
      <c r="BDW25" s="1">
        <v>9</v>
      </c>
      <c r="BDX25" s="1">
        <v>12</v>
      </c>
      <c r="BDY25" s="1">
        <v>11</v>
      </c>
      <c r="BDZ25" s="1">
        <v>11</v>
      </c>
      <c r="BEA25" s="1">
        <v>10</v>
      </c>
      <c r="BEB25" s="1">
        <v>10</v>
      </c>
      <c r="BEC25" s="1">
        <v>10</v>
      </c>
      <c r="BED25" s="1">
        <v>11</v>
      </c>
      <c r="BEE25" s="1">
        <v>11</v>
      </c>
      <c r="BEF25" s="1">
        <v>10</v>
      </c>
      <c r="BEG25" s="1">
        <v>11</v>
      </c>
    </row>
    <row r="26" spans="1:1489" x14ac:dyDescent="0.25">
      <c r="A26" s="3" t="s">
        <v>33</v>
      </c>
      <c r="B26" s="1">
        <v>7</v>
      </c>
      <c r="C26" s="1">
        <v>9</v>
      </c>
      <c r="D26" s="1">
        <v>8</v>
      </c>
      <c r="E26" s="1"/>
      <c r="F26" s="1"/>
      <c r="G26" s="1">
        <v>8</v>
      </c>
      <c r="H26" s="1">
        <v>8</v>
      </c>
      <c r="I26" s="1">
        <v>7</v>
      </c>
      <c r="J26" s="1"/>
      <c r="K26" s="1">
        <v>7</v>
      </c>
      <c r="L26" s="1">
        <v>7</v>
      </c>
      <c r="M26" s="1"/>
      <c r="N26" s="1"/>
      <c r="O26" s="1">
        <v>7</v>
      </c>
      <c r="P26" s="1"/>
      <c r="Q26" s="1">
        <v>7</v>
      </c>
      <c r="R26" s="1"/>
      <c r="S26" s="1">
        <v>7</v>
      </c>
      <c r="T26" s="1">
        <v>7</v>
      </c>
      <c r="U26" s="1">
        <v>7</v>
      </c>
      <c r="V26" s="1"/>
      <c r="W26" s="1"/>
      <c r="X26" s="1"/>
      <c r="Y26" s="1">
        <v>7</v>
      </c>
      <c r="Z26" s="1">
        <v>7</v>
      </c>
      <c r="AA26" s="1"/>
      <c r="AB26" s="1">
        <v>7</v>
      </c>
      <c r="AC26" s="1">
        <v>7</v>
      </c>
      <c r="AD26" s="1">
        <v>7</v>
      </c>
      <c r="AE26" s="1">
        <v>7</v>
      </c>
      <c r="AF26" s="1">
        <v>7</v>
      </c>
      <c r="AG26" s="1"/>
      <c r="AH26" s="1">
        <v>7</v>
      </c>
      <c r="AI26" s="1">
        <v>10</v>
      </c>
      <c r="AJ26" s="1">
        <v>8</v>
      </c>
      <c r="AK26" s="1">
        <v>7</v>
      </c>
      <c r="AL26" s="1">
        <v>7</v>
      </c>
      <c r="AM26" s="1">
        <v>7</v>
      </c>
      <c r="AN26" s="1">
        <v>7</v>
      </c>
      <c r="AO26" s="1">
        <v>7</v>
      </c>
      <c r="AP26" s="1">
        <v>7</v>
      </c>
      <c r="AQ26" s="1"/>
      <c r="AR26" s="1"/>
      <c r="AS26" s="1">
        <v>7</v>
      </c>
      <c r="AT26" s="1">
        <v>7</v>
      </c>
      <c r="AU26" s="1"/>
      <c r="AV26" s="1"/>
      <c r="AW26" s="1">
        <v>7</v>
      </c>
      <c r="AX26" s="1">
        <v>7</v>
      </c>
      <c r="AY26" s="1"/>
      <c r="AZ26" s="1"/>
      <c r="BA26" s="1"/>
      <c r="BB26" s="1"/>
      <c r="BC26" s="1"/>
      <c r="BD26" s="1"/>
      <c r="BE26" s="1">
        <v>7</v>
      </c>
      <c r="BF26" s="1">
        <v>7</v>
      </c>
      <c r="BG26" s="1">
        <v>7</v>
      </c>
      <c r="BH26" s="1">
        <v>7</v>
      </c>
      <c r="BI26" s="1"/>
      <c r="BJ26" s="1">
        <v>7</v>
      </c>
      <c r="BK26" s="1">
        <v>7</v>
      </c>
      <c r="BL26" s="1">
        <v>7</v>
      </c>
      <c r="BM26" s="1">
        <v>7</v>
      </c>
      <c r="BN26" s="1"/>
      <c r="BO26" s="1"/>
      <c r="BP26" s="1"/>
      <c r="BQ26" s="1"/>
      <c r="BR26" s="1"/>
      <c r="BS26" s="1">
        <v>7</v>
      </c>
      <c r="BT26" s="1">
        <v>7</v>
      </c>
      <c r="BU26" s="1">
        <v>7</v>
      </c>
      <c r="BV26" s="1">
        <v>7</v>
      </c>
      <c r="BW26" s="1"/>
      <c r="BX26" s="1"/>
      <c r="BY26" s="1"/>
      <c r="BZ26" s="1">
        <v>7</v>
      </c>
      <c r="CA26" s="1">
        <v>7</v>
      </c>
      <c r="CB26" s="1">
        <v>7</v>
      </c>
      <c r="CC26" s="1">
        <v>7</v>
      </c>
      <c r="CD26" s="1">
        <v>7</v>
      </c>
      <c r="CE26" s="1"/>
      <c r="CF26" s="1"/>
      <c r="CG26" s="1"/>
      <c r="CH26" s="1"/>
      <c r="CI26" s="1"/>
      <c r="CJ26" s="1"/>
      <c r="CK26" s="1"/>
      <c r="CL26" s="1"/>
      <c r="CM26" s="1"/>
      <c r="CN26" s="1"/>
      <c r="CO26" s="1"/>
      <c r="CP26" s="1">
        <v>7</v>
      </c>
      <c r="CQ26" s="1">
        <v>7</v>
      </c>
      <c r="CR26" s="1"/>
      <c r="CS26" s="1"/>
      <c r="CT26" s="1"/>
      <c r="CU26" s="1"/>
      <c r="CV26" s="1"/>
      <c r="CW26" s="1"/>
      <c r="CX26" s="1"/>
      <c r="CY26" s="1"/>
      <c r="CZ26" s="1"/>
      <c r="DA26" s="1">
        <v>7</v>
      </c>
      <c r="DB26" s="1"/>
      <c r="DC26" s="1"/>
      <c r="DD26" s="1"/>
      <c r="DE26" s="1">
        <v>7</v>
      </c>
      <c r="DF26" s="1">
        <v>7</v>
      </c>
      <c r="DG26" s="1">
        <v>7</v>
      </c>
      <c r="DH26" s="1">
        <v>7</v>
      </c>
      <c r="DI26" s="1"/>
      <c r="DJ26" s="1"/>
      <c r="DK26" s="1"/>
      <c r="DL26" s="1">
        <v>7</v>
      </c>
      <c r="DM26" s="1">
        <v>7</v>
      </c>
      <c r="DN26" s="1"/>
      <c r="DO26" s="1"/>
      <c r="DP26" s="1"/>
      <c r="DQ26" s="1"/>
      <c r="DR26" s="1"/>
      <c r="DS26" s="1"/>
      <c r="DT26" s="1"/>
      <c r="DU26" s="1"/>
      <c r="DV26" s="1"/>
      <c r="DW26" s="1"/>
      <c r="DX26" s="1"/>
      <c r="DY26" s="1"/>
      <c r="DZ26" s="1"/>
      <c r="EA26" s="1"/>
      <c r="EB26" s="1"/>
      <c r="EC26" s="1"/>
      <c r="ED26" s="1"/>
      <c r="EE26" s="1">
        <v>7</v>
      </c>
      <c r="EF26" s="1">
        <v>7</v>
      </c>
      <c r="EG26" s="1"/>
      <c r="EH26" s="1"/>
      <c r="EI26" s="1"/>
      <c r="EJ26" s="1">
        <v>7</v>
      </c>
      <c r="EK26" s="1">
        <v>7</v>
      </c>
      <c r="EL26" s="1">
        <v>7</v>
      </c>
      <c r="EM26" s="1">
        <v>7</v>
      </c>
      <c r="EN26" s="1">
        <v>7</v>
      </c>
      <c r="EO26" s="1"/>
      <c r="EP26" s="1"/>
      <c r="EQ26" s="1"/>
      <c r="ER26" s="1"/>
      <c r="ES26" s="1">
        <v>7</v>
      </c>
      <c r="ET26" s="1"/>
      <c r="EU26" s="1"/>
      <c r="EV26" s="1"/>
      <c r="EW26" s="1"/>
      <c r="EX26" s="1"/>
      <c r="EY26" s="1"/>
      <c r="EZ26" s="1"/>
      <c r="FA26" s="1">
        <v>7</v>
      </c>
      <c r="FB26" s="1">
        <v>8</v>
      </c>
      <c r="FC26" s="1">
        <v>7</v>
      </c>
      <c r="FD26" s="1"/>
      <c r="FE26" s="1"/>
      <c r="FF26" s="1"/>
      <c r="FG26" s="1"/>
      <c r="FH26" s="1"/>
      <c r="FI26" s="1">
        <v>7</v>
      </c>
      <c r="FJ26" s="1"/>
      <c r="FK26" s="1">
        <v>7</v>
      </c>
      <c r="FL26" s="1"/>
      <c r="FM26" s="1"/>
      <c r="FN26" s="1">
        <v>7</v>
      </c>
      <c r="FO26" s="1">
        <v>7</v>
      </c>
      <c r="FP26" s="1">
        <v>8</v>
      </c>
      <c r="FQ26" s="1">
        <v>7</v>
      </c>
      <c r="FR26" s="1">
        <v>7</v>
      </c>
      <c r="FS26" s="1">
        <v>7</v>
      </c>
      <c r="FT26" s="1">
        <v>11</v>
      </c>
      <c r="FU26" s="1">
        <v>7</v>
      </c>
      <c r="FV26" s="1">
        <v>7</v>
      </c>
      <c r="FW26" s="1">
        <v>8</v>
      </c>
      <c r="FX26" s="1">
        <v>7</v>
      </c>
      <c r="FY26" s="1">
        <v>8</v>
      </c>
      <c r="FZ26" s="1">
        <v>8</v>
      </c>
      <c r="GA26" s="1">
        <v>7</v>
      </c>
      <c r="GB26" s="1"/>
      <c r="GC26" s="1"/>
      <c r="GD26" s="1"/>
      <c r="GE26" s="1"/>
      <c r="GF26" s="1"/>
      <c r="GG26" s="1">
        <v>7</v>
      </c>
      <c r="GH26" s="1"/>
      <c r="GI26" s="1"/>
      <c r="GJ26" s="1"/>
      <c r="GK26" s="1"/>
      <c r="GL26" s="1"/>
      <c r="GM26" s="1"/>
      <c r="GN26" s="1"/>
      <c r="GO26" s="1"/>
      <c r="GP26" s="1"/>
      <c r="GQ26" s="1"/>
      <c r="GR26" s="1"/>
      <c r="GS26" s="1">
        <v>7</v>
      </c>
      <c r="GT26" s="1">
        <v>7</v>
      </c>
      <c r="GU26" s="1"/>
      <c r="GV26" s="1"/>
      <c r="GW26" s="1">
        <v>7</v>
      </c>
      <c r="GX26" s="1">
        <v>7</v>
      </c>
      <c r="GY26" s="1">
        <v>7</v>
      </c>
      <c r="GZ26" s="1">
        <v>7</v>
      </c>
      <c r="HA26" s="1">
        <v>7</v>
      </c>
      <c r="HB26" s="1">
        <v>8</v>
      </c>
      <c r="HC26" s="1">
        <v>7</v>
      </c>
      <c r="HD26" s="1">
        <v>7</v>
      </c>
      <c r="HE26" s="1">
        <v>8</v>
      </c>
      <c r="HF26" s="1">
        <v>7</v>
      </c>
      <c r="HG26" s="1">
        <v>7</v>
      </c>
      <c r="HH26" s="1">
        <v>7</v>
      </c>
      <c r="HI26" s="1"/>
      <c r="HJ26" s="1"/>
      <c r="HK26" s="1"/>
      <c r="HL26" s="1"/>
      <c r="HM26" s="1"/>
      <c r="HN26" s="1">
        <v>7</v>
      </c>
      <c r="HO26" s="1">
        <v>7</v>
      </c>
      <c r="HP26" s="1">
        <v>7</v>
      </c>
      <c r="HQ26" s="1">
        <v>7</v>
      </c>
      <c r="HR26" s="1">
        <v>7</v>
      </c>
      <c r="HS26" s="1">
        <v>7</v>
      </c>
      <c r="HT26" s="1"/>
      <c r="HU26" s="1"/>
      <c r="HV26" s="1"/>
      <c r="HW26" s="1"/>
      <c r="HX26" s="1"/>
      <c r="HY26" s="1"/>
      <c r="HZ26" s="1">
        <v>7</v>
      </c>
      <c r="IA26" s="1">
        <v>7</v>
      </c>
      <c r="IB26" s="1">
        <v>7</v>
      </c>
      <c r="IC26" s="1"/>
      <c r="ID26" s="1"/>
      <c r="IE26" s="1"/>
      <c r="IF26" s="1"/>
      <c r="IG26" s="1"/>
      <c r="IH26" s="1"/>
      <c r="II26" s="1"/>
      <c r="IJ26" s="1">
        <v>7</v>
      </c>
      <c r="IK26" s="1">
        <v>7</v>
      </c>
      <c r="IL26" s="1">
        <v>7</v>
      </c>
      <c r="IM26" s="1"/>
      <c r="IN26" s="1"/>
      <c r="IO26" s="1"/>
      <c r="IP26" s="1"/>
      <c r="IQ26" s="1"/>
      <c r="IR26" s="1"/>
      <c r="IS26" s="1"/>
      <c r="IT26" s="1"/>
      <c r="IU26" s="1"/>
      <c r="IV26" s="1"/>
      <c r="IW26" s="1"/>
      <c r="IX26" s="1"/>
      <c r="IY26" s="1"/>
      <c r="IZ26" s="1">
        <v>7</v>
      </c>
      <c r="JA26" s="1">
        <v>7</v>
      </c>
      <c r="JB26" s="1"/>
      <c r="JC26" s="1"/>
      <c r="JD26" s="1">
        <v>7</v>
      </c>
      <c r="JE26" s="1">
        <v>7</v>
      </c>
      <c r="JF26" s="1">
        <v>7</v>
      </c>
      <c r="JG26" s="1"/>
      <c r="JH26" s="1"/>
      <c r="JI26" s="1"/>
      <c r="JJ26" s="1"/>
      <c r="JK26" s="1">
        <v>7</v>
      </c>
      <c r="JL26" s="1">
        <v>7</v>
      </c>
      <c r="JM26" s="1"/>
      <c r="JN26" s="1"/>
      <c r="JO26" s="1"/>
      <c r="JP26" s="1"/>
      <c r="JQ26" s="1">
        <v>7</v>
      </c>
      <c r="JR26" s="1">
        <v>7</v>
      </c>
      <c r="JS26" s="1">
        <v>7</v>
      </c>
      <c r="JT26" s="1">
        <v>7</v>
      </c>
      <c r="JU26" s="1">
        <v>7</v>
      </c>
      <c r="JV26" s="1">
        <v>7</v>
      </c>
      <c r="JW26" s="1"/>
      <c r="JX26" s="1"/>
      <c r="JY26" s="1"/>
      <c r="JZ26" s="1"/>
      <c r="KA26" s="1">
        <v>7</v>
      </c>
      <c r="KB26" s="1">
        <v>7</v>
      </c>
      <c r="KC26" s="1">
        <v>7</v>
      </c>
      <c r="KD26" s="1">
        <v>7</v>
      </c>
      <c r="KE26" s="1"/>
      <c r="KF26" s="1"/>
      <c r="KG26" s="1"/>
      <c r="KH26" s="1"/>
      <c r="KI26" s="1"/>
      <c r="KJ26" s="1"/>
      <c r="KK26" s="1">
        <v>7</v>
      </c>
      <c r="KL26" s="1">
        <v>7</v>
      </c>
      <c r="KM26" s="1">
        <v>7</v>
      </c>
      <c r="KN26" s="1">
        <v>7</v>
      </c>
      <c r="KO26" s="1">
        <v>7</v>
      </c>
      <c r="KP26" s="1">
        <v>7</v>
      </c>
      <c r="KQ26" s="1">
        <v>7</v>
      </c>
      <c r="KR26" s="1">
        <v>7</v>
      </c>
      <c r="KS26" s="1"/>
      <c r="KT26" s="1"/>
      <c r="KU26" s="1"/>
      <c r="KV26" s="1"/>
      <c r="KW26" s="1">
        <v>7</v>
      </c>
      <c r="KX26" s="1">
        <v>7</v>
      </c>
      <c r="KY26" s="1">
        <v>7</v>
      </c>
      <c r="KZ26" s="1">
        <v>7</v>
      </c>
      <c r="LA26" s="1">
        <v>7</v>
      </c>
      <c r="LB26" s="1">
        <v>7</v>
      </c>
      <c r="LC26" s="1">
        <v>7</v>
      </c>
      <c r="LD26" s="1">
        <v>7</v>
      </c>
      <c r="LE26" s="1">
        <v>10</v>
      </c>
      <c r="LF26" s="1">
        <v>8</v>
      </c>
      <c r="LG26" s="1"/>
      <c r="LH26" s="1">
        <v>7</v>
      </c>
      <c r="LI26" s="1">
        <v>7</v>
      </c>
      <c r="LJ26" s="1">
        <v>7</v>
      </c>
      <c r="LK26" s="1">
        <v>7</v>
      </c>
      <c r="LL26" s="1">
        <v>7</v>
      </c>
      <c r="LM26" s="1"/>
      <c r="LN26" s="1"/>
      <c r="LO26" s="1"/>
      <c r="LP26" s="1"/>
      <c r="LQ26" s="1"/>
      <c r="LR26" s="1"/>
      <c r="LS26" s="1">
        <v>7</v>
      </c>
      <c r="LT26" s="1">
        <v>7</v>
      </c>
      <c r="LU26" s="1">
        <v>9</v>
      </c>
      <c r="LV26" s="1">
        <v>7</v>
      </c>
      <c r="LW26" s="1"/>
      <c r="LX26" s="1"/>
      <c r="LY26" s="1"/>
      <c r="LZ26" s="1"/>
      <c r="MA26" s="1"/>
      <c r="MB26" s="1"/>
      <c r="MC26" s="1">
        <v>7</v>
      </c>
      <c r="MD26" s="1">
        <v>7</v>
      </c>
      <c r="ME26" s="1"/>
      <c r="MF26" s="1"/>
      <c r="MG26" s="1">
        <v>7</v>
      </c>
      <c r="MH26" s="1">
        <v>7</v>
      </c>
      <c r="MI26" s="1"/>
      <c r="MJ26" s="1"/>
      <c r="MK26" s="1"/>
      <c r="ML26" s="1"/>
      <c r="MM26" s="1"/>
      <c r="MN26" s="1"/>
      <c r="MO26" s="1"/>
      <c r="MP26" s="1"/>
      <c r="MQ26" s="1">
        <v>7</v>
      </c>
      <c r="MR26" s="1">
        <v>7</v>
      </c>
      <c r="MS26" s="1">
        <v>7</v>
      </c>
      <c r="MT26" s="1">
        <v>7</v>
      </c>
      <c r="MU26" s="1">
        <v>7</v>
      </c>
      <c r="MV26" s="1"/>
      <c r="MW26" s="1"/>
      <c r="MX26" s="1"/>
      <c r="MY26" s="1"/>
      <c r="MZ26" s="1"/>
      <c r="NA26" s="1"/>
      <c r="NB26" s="1"/>
      <c r="NC26" s="1"/>
      <c r="ND26" s="1"/>
      <c r="NE26" s="1">
        <v>7</v>
      </c>
      <c r="NF26" s="1"/>
      <c r="NG26" s="1"/>
      <c r="NH26" s="1"/>
      <c r="NI26" s="1">
        <v>7</v>
      </c>
      <c r="NJ26" s="1"/>
      <c r="NK26" s="1"/>
      <c r="NL26" s="1"/>
      <c r="NM26" s="1"/>
      <c r="NN26" s="1"/>
      <c r="NO26" s="1">
        <v>7</v>
      </c>
      <c r="NP26" s="1">
        <v>7</v>
      </c>
      <c r="NQ26" s="1">
        <v>7</v>
      </c>
      <c r="NR26" s="1">
        <v>7</v>
      </c>
      <c r="NS26" s="1">
        <v>7</v>
      </c>
      <c r="NT26" s="1"/>
      <c r="NU26" s="1"/>
      <c r="NV26" s="1"/>
      <c r="NW26" s="1"/>
      <c r="NX26" s="1"/>
      <c r="NY26" s="1"/>
      <c r="NZ26" s="1"/>
      <c r="OA26" s="1"/>
      <c r="OB26" s="1"/>
      <c r="OC26" s="1"/>
      <c r="OD26" s="1"/>
      <c r="OE26" s="1"/>
      <c r="OF26" s="1">
        <v>7</v>
      </c>
      <c r="OG26" s="1"/>
      <c r="OH26" s="1"/>
      <c r="OI26" s="1"/>
      <c r="OJ26" s="1"/>
      <c r="OK26" s="1"/>
      <c r="OL26" s="1"/>
      <c r="OM26" s="1"/>
      <c r="ON26" s="1"/>
      <c r="OO26" s="1"/>
      <c r="OP26" s="1"/>
      <c r="OQ26" s="1"/>
      <c r="OR26" s="1"/>
      <c r="OS26" s="1"/>
      <c r="OT26" s="1"/>
      <c r="OU26" s="1"/>
      <c r="OV26" s="1"/>
      <c r="OW26" s="1"/>
      <c r="OX26" s="1">
        <v>7</v>
      </c>
      <c r="OY26" s="1">
        <v>7</v>
      </c>
      <c r="OZ26" s="1">
        <v>8</v>
      </c>
      <c r="PA26" s="1">
        <v>7</v>
      </c>
      <c r="PB26" s="1"/>
      <c r="PC26" s="1"/>
      <c r="PD26" s="1"/>
      <c r="PE26" s="1"/>
      <c r="PF26" s="1"/>
      <c r="PG26" s="1"/>
      <c r="PH26" s="1"/>
      <c r="PI26" s="1"/>
      <c r="PJ26" s="1"/>
      <c r="PK26" s="1"/>
      <c r="PL26" s="1"/>
      <c r="PM26" s="1"/>
      <c r="PN26" s="1"/>
      <c r="PO26" s="1"/>
      <c r="PP26" s="1"/>
      <c r="PQ26" s="1">
        <v>7</v>
      </c>
      <c r="PR26" s="1">
        <v>7</v>
      </c>
      <c r="PS26" s="1">
        <v>7</v>
      </c>
      <c r="PT26" s="1">
        <v>7</v>
      </c>
      <c r="PU26" s="1">
        <v>7</v>
      </c>
      <c r="PV26" s="1">
        <v>8</v>
      </c>
      <c r="PW26" s="1">
        <v>7</v>
      </c>
      <c r="PX26" s="1"/>
      <c r="PY26" s="1"/>
      <c r="PZ26" s="1"/>
      <c r="QA26" s="1"/>
      <c r="QB26" s="1"/>
      <c r="QC26" s="1"/>
      <c r="QD26" s="1"/>
      <c r="QE26" s="1">
        <v>7</v>
      </c>
      <c r="QF26" s="1">
        <v>7</v>
      </c>
      <c r="QG26" s="1">
        <v>7</v>
      </c>
      <c r="QH26" s="1">
        <v>7</v>
      </c>
      <c r="QI26" s="1">
        <v>7</v>
      </c>
      <c r="QJ26" s="1"/>
      <c r="QK26" s="1"/>
      <c r="QL26" s="1"/>
      <c r="QM26" s="1"/>
      <c r="QN26" s="1"/>
      <c r="QO26" s="1"/>
      <c r="QP26" s="1"/>
      <c r="QQ26" s="1"/>
      <c r="QR26" s="1">
        <v>7</v>
      </c>
      <c r="QS26" s="1">
        <v>7</v>
      </c>
      <c r="QT26" s="1">
        <v>7</v>
      </c>
      <c r="QU26" s="1">
        <v>7</v>
      </c>
      <c r="QV26" s="1"/>
      <c r="QW26" s="1"/>
      <c r="QX26" s="1"/>
      <c r="QY26" s="1"/>
      <c r="QZ26" s="1"/>
      <c r="RA26" s="1"/>
      <c r="RB26" s="1"/>
      <c r="RC26" s="1"/>
      <c r="RD26" s="1">
        <v>7</v>
      </c>
      <c r="RE26" s="1">
        <v>7</v>
      </c>
      <c r="RF26" s="1">
        <v>7</v>
      </c>
      <c r="RG26" s="1"/>
      <c r="RH26" s="1"/>
      <c r="RI26" s="1"/>
      <c r="RJ26" s="1"/>
      <c r="RK26" s="1"/>
      <c r="RL26" s="1"/>
      <c r="RM26" s="1"/>
      <c r="RN26" s="1"/>
      <c r="RO26" s="1"/>
      <c r="RP26" s="1"/>
      <c r="RQ26" s="1"/>
      <c r="RR26" s="1"/>
      <c r="RS26" s="1">
        <v>7</v>
      </c>
      <c r="RT26" s="1">
        <v>7</v>
      </c>
      <c r="RU26" s="1">
        <v>7</v>
      </c>
      <c r="RV26" s="1">
        <v>7</v>
      </c>
      <c r="RW26" s="1"/>
      <c r="RX26" s="1"/>
      <c r="RY26" s="1"/>
      <c r="RZ26" s="1"/>
      <c r="SA26" s="1"/>
      <c r="SB26" s="1"/>
      <c r="SC26" s="1"/>
      <c r="SD26" s="1"/>
      <c r="SE26" s="1"/>
      <c r="SF26" s="1"/>
      <c r="SG26" s="1"/>
      <c r="SH26" s="1"/>
      <c r="SI26" s="1">
        <v>7</v>
      </c>
      <c r="SJ26" s="1">
        <v>7</v>
      </c>
      <c r="SK26" s="1">
        <v>7</v>
      </c>
      <c r="SL26" s="1">
        <v>7</v>
      </c>
      <c r="SM26" s="1">
        <v>7</v>
      </c>
      <c r="SN26" s="1">
        <v>8</v>
      </c>
      <c r="SO26" s="1"/>
      <c r="SP26" s="1"/>
      <c r="SQ26" s="1"/>
      <c r="SR26" s="1"/>
      <c r="SS26" s="1">
        <v>7</v>
      </c>
      <c r="ST26" s="1">
        <v>7</v>
      </c>
      <c r="SU26" s="1">
        <v>7</v>
      </c>
      <c r="SV26" s="1">
        <v>7</v>
      </c>
      <c r="SW26" s="1"/>
      <c r="SX26" s="1"/>
      <c r="SY26" s="1"/>
      <c r="SZ26" s="1"/>
      <c r="TA26" s="1"/>
      <c r="TB26" s="1">
        <v>7</v>
      </c>
      <c r="TC26" s="1">
        <v>7</v>
      </c>
      <c r="TD26" s="1">
        <v>7</v>
      </c>
      <c r="TE26" s="1">
        <v>7</v>
      </c>
      <c r="TF26" s="1"/>
      <c r="TG26" s="1"/>
      <c r="TH26" s="1"/>
      <c r="TI26" s="1"/>
      <c r="TJ26" s="1"/>
      <c r="TK26" s="1"/>
      <c r="TL26" s="1"/>
      <c r="TM26" s="1"/>
      <c r="TN26" s="1"/>
      <c r="TO26" s="1"/>
      <c r="TP26" s="1"/>
      <c r="TQ26" s="1"/>
      <c r="TR26" s="1"/>
      <c r="TS26" s="1">
        <v>7</v>
      </c>
      <c r="TT26" s="1">
        <v>7</v>
      </c>
      <c r="TU26" s="1"/>
      <c r="TV26" s="1"/>
      <c r="TW26" s="1"/>
      <c r="TX26" s="1"/>
      <c r="TY26" s="1"/>
      <c r="TZ26" s="1"/>
      <c r="UA26" s="1"/>
      <c r="UB26" s="1"/>
      <c r="UC26" s="1">
        <v>7</v>
      </c>
      <c r="UD26" s="1">
        <v>7</v>
      </c>
      <c r="UE26" s="1">
        <v>7</v>
      </c>
      <c r="UF26" s="1">
        <v>7</v>
      </c>
      <c r="UG26" s="1">
        <v>7</v>
      </c>
      <c r="UH26" s="1">
        <v>7</v>
      </c>
      <c r="UI26" s="1">
        <v>7</v>
      </c>
      <c r="UJ26" s="1">
        <v>7</v>
      </c>
      <c r="UK26" s="1">
        <v>7</v>
      </c>
      <c r="UL26" s="1"/>
      <c r="UM26" s="1"/>
      <c r="UN26" s="1"/>
      <c r="UO26" s="1"/>
      <c r="UP26" s="1">
        <v>7</v>
      </c>
      <c r="UQ26" s="1">
        <v>7</v>
      </c>
      <c r="UR26" s="1">
        <v>7</v>
      </c>
      <c r="US26" s="1">
        <v>7</v>
      </c>
      <c r="UT26" s="1">
        <v>7</v>
      </c>
      <c r="UU26" s="1"/>
      <c r="UV26" s="1"/>
      <c r="UW26" s="1"/>
      <c r="UX26" s="1"/>
      <c r="UY26" s="1"/>
      <c r="UZ26" s="1"/>
      <c r="VA26" s="1">
        <v>7</v>
      </c>
      <c r="VB26" s="1">
        <v>7</v>
      </c>
      <c r="VC26" s="1">
        <v>7</v>
      </c>
      <c r="VD26" s="1">
        <v>7</v>
      </c>
      <c r="VE26" s="1">
        <v>7</v>
      </c>
      <c r="VF26" s="1"/>
      <c r="VG26" s="1"/>
      <c r="VH26" s="1"/>
      <c r="VI26" s="1"/>
      <c r="VJ26" s="1"/>
      <c r="VK26" s="1"/>
      <c r="VL26" s="1"/>
      <c r="VM26" s="1"/>
      <c r="VN26" s="1"/>
      <c r="VO26" s="1"/>
      <c r="VP26" s="1"/>
      <c r="VQ26" s="1">
        <v>7</v>
      </c>
      <c r="VR26" s="1"/>
      <c r="VS26" s="1"/>
      <c r="VT26" s="1"/>
      <c r="VU26" s="1"/>
      <c r="VV26" s="1"/>
      <c r="VW26" s="1"/>
      <c r="VX26" s="1"/>
      <c r="VY26" s="1"/>
      <c r="VZ26" s="1"/>
      <c r="WA26" s="1"/>
      <c r="WB26" s="1"/>
      <c r="WC26" s="1">
        <v>7</v>
      </c>
      <c r="WD26" s="1">
        <v>7</v>
      </c>
      <c r="WE26" s="1">
        <v>7</v>
      </c>
      <c r="WF26" s="1">
        <v>7</v>
      </c>
      <c r="WG26" s="1"/>
      <c r="WH26" s="1"/>
      <c r="WI26" s="1"/>
      <c r="WJ26" s="1">
        <v>7</v>
      </c>
      <c r="WK26" s="1">
        <v>7</v>
      </c>
      <c r="WL26" s="1">
        <v>7</v>
      </c>
      <c r="WM26" s="1">
        <v>7</v>
      </c>
      <c r="WN26" s="1">
        <v>11</v>
      </c>
      <c r="WO26" s="1">
        <v>7</v>
      </c>
      <c r="WP26" s="1">
        <v>7</v>
      </c>
      <c r="WQ26" s="1"/>
      <c r="WR26" s="1"/>
      <c r="WS26" s="1"/>
      <c r="WT26" s="1">
        <v>7</v>
      </c>
      <c r="WU26" s="1">
        <v>7</v>
      </c>
      <c r="WV26" s="1">
        <v>7</v>
      </c>
      <c r="WW26" s="1">
        <v>7</v>
      </c>
      <c r="WX26" s="1"/>
      <c r="WY26" s="1">
        <v>7</v>
      </c>
      <c r="WZ26" s="1">
        <v>7</v>
      </c>
      <c r="XA26" s="1">
        <v>7</v>
      </c>
      <c r="XB26" s="1">
        <v>7</v>
      </c>
      <c r="XC26" s="1"/>
      <c r="XD26" s="1"/>
      <c r="XE26" s="1"/>
      <c r="XF26" s="1"/>
      <c r="XG26" s="1"/>
      <c r="XH26" s="1"/>
      <c r="XI26" s="1"/>
      <c r="XJ26" s="1"/>
      <c r="XK26" s="1"/>
      <c r="XL26" s="1"/>
      <c r="XM26" s="1"/>
      <c r="XN26" s="1"/>
      <c r="XO26" s="1">
        <v>7</v>
      </c>
      <c r="XP26" s="1">
        <v>7</v>
      </c>
      <c r="XQ26" s="1">
        <v>8</v>
      </c>
      <c r="XR26" s="1">
        <v>7</v>
      </c>
      <c r="XS26" s="1">
        <v>7</v>
      </c>
      <c r="XT26" s="1"/>
      <c r="XU26" s="1"/>
      <c r="XV26" s="1"/>
      <c r="XW26" s="1">
        <v>7</v>
      </c>
      <c r="XX26" s="1">
        <v>7</v>
      </c>
      <c r="XY26" s="1">
        <v>7</v>
      </c>
      <c r="XZ26" s="1">
        <v>10</v>
      </c>
      <c r="YA26" s="1">
        <v>7</v>
      </c>
      <c r="YB26" s="1"/>
      <c r="YC26" s="1">
        <v>7</v>
      </c>
      <c r="YD26" s="1">
        <v>7</v>
      </c>
      <c r="YE26" s="1">
        <v>7</v>
      </c>
      <c r="YF26" s="1">
        <v>7</v>
      </c>
      <c r="YG26" s="1">
        <v>7</v>
      </c>
      <c r="YH26" s="1"/>
      <c r="YI26" s="1"/>
      <c r="YJ26" s="1"/>
      <c r="YK26" s="1"/>
      <c r="YL26" s="1"/>
      <c r="YM26" s="1"/>
      <c r="YN26" s="1"/>
      <c r="YO26" s="1">
        <v>7</v>
      </c>
      <c r="YP26" s="1">
        <v>7</v>
      </c>
      <c r="YQ26" s="1"/>
      <c r="YR26" s="1"/>
      <c r="YS26" s="1"/>
      <c r="YT26" s="1">
        <v>7</v>
      </c>
      <c r="YU26" s="1">
        <v>7</v>
      </c>
      <c r="YV26" s="1"/>
      <c r="YW26" s="1"/>
      <c r="YX26" s="1"/>
      <c r="YY26" s="1"/>
      <c r="YZ26" s="1"/>
      <c r="ZA26" s="1"/>
      <c r="ZB26" s="1"/>
      <c r="ZC26" s="1"/>
      <c r="ZD26" s="1">
        <v>7</v>
      </c>
      <c r="ZE26" s="1">
        <v>7</v>
      </c>
      <c r="ZF26" s="1"/>
      <c r="ZG26" s="1"/>
      <c r="ZH26" s="1"/>
      <c r="ZI26" s="1"/>
      <c r="ZJ26" s="1"/>
      <c r="ZK26" s="1"/>
      <c r="ZL26" s="1"/>
      <c r="ZM26" s="1"/>
      <c r="ZN26" s="1"/>
      <c r="ZO26" s="1">
        <v>7</v>
      </c>
      <c r="ZP26" s="1">
        <v>7</v>
      </c>
      <c r="ZQ26" s="1"/>
      <c r="ZR26" s="1"/>
      <c r="ZS26" s="1"/>
      <c r="ZT26" s="1"/>
      <c r="ZU26" s="1">
        <v>7</v>
      </c>
      <c r="ZV26" s="1">
        <v>7</v>
      </c>
      <c r="ZW26" s="1">
        <v>7</v>
      </c>
      <c r="ZX26" s="1">
        <v>7</v>
      </c>
      <c r="ZY26" s="1">
        <v>8</v>
      </c>
      <c r="ZZ26" s="1"/>
      <c r="AAA26" s="1"/>
      <c r="AAB26" s="1"/>
      <c r="AAC26" s="1">
        <v>7</v>
      </c>
      <c r="AAD26" s="1">
        <v>7</v>
      </c>
      <c r="AAE26" s="1">
        <v>7</v>
      </c>
      <c r="AAF26" s="1"/>
      <c r="AAG26" s="1">
        <v>7</v>
      </c>
      <c r="AAH26" s="1">
        <v>7</v>
      </c>
      <c r="AAI26" s="1">
        <v>7</v>
      </c>
      <c r="AAJ26" s="1">
        <v>7</v>
      </c>
      <c r="AAK26" s="1"/>
      <c r="AAL26" s="1"/>
      <c r="AAM26" s="1"/>
      <c r="AAN26" s="1"/>
      <c r="AAO26" s="1">
        <v>7</v>
      </c>
      <c r="AAP26" s="1">
        <v>7</v>
      </c>
      <c r="AAQ26" s="1"/>
      <c r="AAR26" s="1"/>
      <c r="AAS26" s="1">
        <v>7</v>
      </c>
      <c r="AAT26" s="1">
        <v>7</v>
      </c>
      <c r="AAU26" s="1">
        <v>7</v>
      </c>
      <c r="AAV26" s="1">
        <v>7</v>
      </c>
      <c r="AAW26" s="1">
        <v>7</v>
      </c>
      <c r="AAX26" s="1">
        <v>7</v>
      </c>
      <c r="AAY26" s="1">
        <v>8</v>
      </c>
      <c r="AAZ26" s="1">
        <v>7</v>
      </c>
      <c r="ABA26" s="1"/>
      <c r="ABB26" s="1"/>
      <c r="ABC26" s="1">
        <v>7</v>
      </c>
      <c r="ABD26" s="1">
        <v>7</v>
      </c>
      <c r="ABE26" s="1">
        <v>7</v>
      </c>
      <c r="ABF26" s="1">
        <v>7</v>
      </c>
      <c r="ABG26" s="1">
        <v>7</v>
      </c>
      <c r="ABH26" s="1">
        <v>7</v>
      </c>
      <c r="ABI26" s="1">
        <v>8</v>
      </c>
      <c r="ABJ26" s="1"/>
      <c r="ABK26" s="1"/>
      <c r="ABL26" s="1"/>
      <c r="ABM26" s="1">
        <v>7</v>
      </c>
      <c r="ABN26" s="1">
        <v>7</v>
      </c>
      <c r="ABO26" s="1">
        <v>7</v>
      </c>
      <c r="ABP26" s="1">
        <v>8</v>
      </c>
      <c r="ABQ26" s="1"/>
      <c r="ABR26" s="1"/>
      <c r="ABS26" s="1"/>
      <c r="ABT26" s="1"/>
      <c r="ABU26" s="1">
        <v>7</v>
      </c>
      <c r="ABV26" s="1">
        <v>7</v>
      </c>
      <c r="ABW26" s="1">
        <v>7</v>
      </c>
      <c r="ABX26" s="1">
        <v>7</v>
      </c>
      <c r="ABY26" s="1">
        <v>7</v>
      </c>
      <c r="ABZ26" s="1">
        <v>7</v>
      </c>
      <c r="ACA26" s="1">
        <v>7</v>
      </c>
      <c r="ACB26" s="1">
        <v>7</v>
      </c>
      <c r="ACC26" s="1">
        <v>8</v>
      </c>
      <c r="ACD26" s="1">
        <v>7</v>
      </c>
      <c r="ACE26" s="1">
        <v>8</v>
      </c>
      <c r="ACF26" s="1">
        <v>7</v>
      </c>
      <c r="ACG26" s="1">
        <v>7</v>
      </c>
      <c r="ACH26" s="1">
        <v>7</v>
      </c>
      <c r="ACI26" s="1"/>
      <c r="ACJ26" s="1">
        <v>7</v>
      </c>
      <c r="ACK26" s="1">
        <v>7</v>
      </c>
      <c r="ACL26" s="1">
        <v>7</v>
      </c>
      <c r="ACM26" s="1">
        <v>7</v>
      </c>
      <c r="ACN26" s="1">
        <v>7</v>
      </c>
      <c r="ACO26" s="1">
        <v>8</v>
      </c>
      <c r="ACP26" s="1">
        <v>11</v>
      </c>
      <c r="ACQ26" s="1">
        <v>7</v>
      </c>
      <c r="ACR26" s="1">
        <v>9</v>
      </c>
      <c r="ACS26" s="1">
        <v>7</v>
      </c>
      <c r="ACT26" s="1"/>
      <c r="ACU26" s="1">
        <v>7</v>
      </c>
      <c r="ACV26" s="1">
        <v>7</v>
      </c>
      <c r="ACW26" s="1"/>
      <c r="ACX26" s="1"/>
      <c r="ACY26" s="1">
        <v>7</v>
      </c>
      <c r="ACZ26" s="1">
        <v>7</v>
      </c>
      <c r="ADA26" s="1">
        <v>7</v>
      </c>
      <c r="ADB26" s="1">
        <v>7</v>
      </c>
      <c r="ADC26" s="1">
        <v>7</v>
      </c>
      <c r="ADD26" s="1"/>
      <c r="ADE26" s="1"/>
      <c r="ADF26" s="1">
        <v>7</v>
      </c>
      <c r="ADG26" s="1">
        <v>7</v>
      </c>
      <c r="ADH26" s="1"/>
      <c r="ADI26" s="1">
        <v>9</v>
      </c>
      <c r="ADJ26" s="1"/>
      <c r="ADK26" s="1">
        <v>7</v>
      </c>
      <c r="ADL26" s="1">
        <v>7</v>
      </c>
      <c r="ADM26" s="1">
        <v>7</v>
      </c>
      <c r="ADN26" s="1">
        <v>7</v>
      </c>
      <c r="ADO26" s="1">
        <v>7</v>
      </c>
      <c r="ADP26" s="1">
        <v>7</v>
      </c>
      <c r="ADQ26" s="1">
        <v>7</v>
      </c>
      <c r="ADR26" s="1">
        <v>7</v>
      </c>
      <c r="ADS26" s="1">
        <v>7</v>
      </c>
      <c r="ADT26" s="1">
        <v>7</v>
      </c>
      <c r="ADU26" s="1">
        <v>7</v>
      </c>
      <c r="ADV26" s="1">
        <v>7</v>
      </c>
      <c r="ADW26" s="1"/>
      <c r="ADX26" s="1">
        <v>7</v>
      </c>
      <c r="ADY26" s="1">
        <v>7</v>
      </c>
      <c r="ADZ26" s="1">
        <v>7</v>
      </c>
      <c r="AEA26" s="1">
        <v>7</v>
      </c>
      <c r="AEB26" s="1">
        <v>9</v>
      </c>
      <c r="AEC26" s="1"/>
      <c r="AED26" s="1"/>
      <c r="AEE26" s="1">
        <v>7</v>
      </c>
      <c r="AEF26" s="1">
        <v>7</v>
      </c>
      <c r="AEG26" s="1"/>
      <c r="AEH26" s="1"/>
      <c r="AEI26" s="1">
        <v>7</v>
      </c>
      <c r="AEJ26" s="1">
        <v>7</v>
      </c>
      <c r="AEK26" s="1">
        <v>9</v>
      </c>
      <c r="AEL26" s="1">
        <v>7</v>
      </c>
      <c r="AEM26" s="1">
        <v>7</v>
      </c>
      <c r="AEN26" s="1">
        <v>8</v>
      </c>
      <c r="AEO26" s="1">
        <v>7</v>
      </c>
      <c r="AEP26" s="1">
        <v>7</v>
      </c>
      <c r="AEQ26" s="1">
        <v>7</v>
      </c>
      <c r="AER26" s="1">
        <v>7</v>
      </c>
      <c r="AES26" s="1">
        <v>7</v>
      </c>
      <c r="AET26" s="1">
        <v>7</v>
      </c>
      <c r="AEU26" s="1">
        <v>8</v>
      </c>
      <c r="AEV26" s="1"/>
      <c r="AEW26" s="1"/>
      <c r="AEX26" s="1">
        <v>7</v>
      </c>
      <c r="AEY26" s="1">
        <v>7</v>
      </c>
      <c r="AEZ26" s="1">
        <v>7</v>
      </c>
      <c r="AFA26" s="1">
        <v>7</v>
      </c>
      <c r="AFB26" s="1">
        <v>7</v>
      </c>
      <c r="AFC26" s="1">
        <v>7</v>
      </c>
      <c r="AFD26" s="1">
        <v>7</v>
      </c>
      <c r="AFE26" s="1">
        <v>7</v>
      </c>
      <c r="AFF26" s="1">
        <v>7</v>
      </c>
      <c r="AFG26" s="1">
        <v>8</v>
      </c>
      <c r="AFH26" s="1">
        <v>9</v>
      </c>
      <c r="AFI26" s="1">
        <v>7</v>
      </c>
      <c r="AFJ26" s="1"/>
      <c r="AFK26" s="1">
        <v>7</v>
      </c>
      <c r="AFL26" s="1">
        <v>7</v>
      </c>
      <c r="AFM26" s="1">
        <v>7</v>
      </c>
      <c r="AFN26" s="1">
        <v>9</v>
      </c>
      <c r="AFO26" s="1"/>
      <c r="AFP26" s="1">
        <v>7</v>
      </c>
      <c r="AFQ26" s="1">
        <v>7</v>
      </c>
      <c r="AFR26" s="1">
        <v>7</v>
      </c>
      <c r="AFS26" s="1">
        <v>7</v>
      </c>
      <c r="AFT26" s="1">
        <v>7</v>
      </c>
      <c r="AFU26" s="1">
        <v>10</v>
      </c>
      <c r="AFV26" s="1">
        <v>7</v>
      </c>
      <c r="AFW26" s="1">
        <v>7</v>
      </c>
      <c r="AFX26" s="1">
        <v>7</v>
      </c>
      <c r="AFY26" s="1">
        <v>7</v>
      </c>
      <c r="AFZ26" s="1">
        <v>10</v>
      </c>
      <c r="AGA26" s="1">
        <v>10</v>
      </c>
      <c r="AGB26" s="1"/>
      <c r="AGC26" s="1"/>
      <c r="AGD26" s="1">
        <v>7</v>
      </c>
      <c r="AGE26" s="1">
        <v>9</v>
      </c>
      <c r="AGF26" s="1">
        <v>8</v>
      </c>
      <c r="AGG26" s="1">
        <v>7</v>
      </c>
      <c r="AGH26" s="1">
        <v>7</v>
      </c>
      <c r="AGI26" s="1"/>
      <c r="AGJ26" s="1">
        <v>11</v>
      </c>
      <c r="AGK26" s="1"/>
      <c r="AGL26" s="1"/>
      <c r="AGM26" s="1">
        <v>7</v>
      </c>
      <c r="AGN26" s="1">
        <v>8</v>
      </c>
      <c r="AGO26" s="1">
        <v>7</v>
      </c>
      <c r="AGP26" s="1">
        <v>7</v>
      </c>
      <c r="AGQ26" s="1">
        <v>7</v>
      </c>
      <c r="AGR26" s="1">
        <v>10</v>
      </c>
      <c r="AGS26" s="1">
        <v>9</v>
      </c>
      <c r="AGT26" s="1">
        <v>7</v>
      </c>
      <c r="AGU26" s="1">
        <v>8</v>
      </c>
      <c r="AGV26" s="1">
        <v>10</v>
      </c>
      <c r="AGW26" s="1">
        <v>7</v>
      </c>
      <c r="AGX26" s="1">
        <v>13</v>
      </c>
      <c r="AGY26" s="1">
        <v>9</v>
      </c>
      <c r="AGZ26" s="1">
        <v>11</v>
      </c>
      <c r="AHA26" s="1">
        <v>7</v>
      </c>
      <c r="AHB26" s="1">
        <v>7</v>
      </c>
      <c r="AHC26" s="1">
        <v>10</v>
      </c>
      <c r="AHD26" s="1">
        <v>10</v>
      </c>
      <c r="AHE26" s="1">
        <v>8</v>
      </c>
      <c r="AHF26" s="1">
        <v>7</v>
      </c>
      <c r="AHG26" s="1">
        <v>7</v>
      </c>
      <c r="AHH26" s="1">
        <v>7</v>
      </c>
      <c r="AHI26" s="1">
        <v>9</v>
      </c>
      <c r="AHJ26" s="1">
        <v>15</v>
      </c>
      <c r="AHK26" s="1">
        <v>10</v>
      </c>
      <c r="AHL26" s="1"/>
      <c r="AHM26" s="1">
        <v>7</v>
      </c>
      <c r="AHN26" s="1">
        <v>7</v>
      </c>
      <c r="AHO26" s="1">
        <v>7</v>
      </c>
      <c r="AHP26" s="1">
        <v>7</v>
      </c>
      <c r="AHQ26" s="1">
        <v>7</v>
      </c>
      <c r="AHR26" s="1">
        <v>7</v>
      </c>
      <c r="AHS26" s="1">
        <v>7</v>
      </c>
      <c r="AHT26" s="1">
        <v>7</v>
      </c>
      <c r="AHU26" s="1">
        <v>14</v>
      </c>
      <c r="AHV26" s="1"/>
      <c r="AHW26" s="1">
        <v>7</v>
      </c>
      <c r="AHX26" s="1">
        <v>7</v>
      </c>
      <c r="AHY26" s="1">
        <v>8</v>
      </c>
      <c r="AHZ26" s="1">
        <v>7</v>
      </c>
      <c r="AIA26" s="1">
        <v>9</v>
      </c>
      <c r="AIB26" s="1">
        <v>7</v>
      </c>
      <c r="AIC26" s="1">
        <v>7</v>
      </c>
      <c r="AID26" s="1">
        <v>11</v>
      </c>
      <c r="AIE26" s="1">
        <v>10</v>
      </c>
      <c r="AIF26" s="1">
        <v>7</v>
      </c>
      <c r="AIG26" s="1"/>
      <c r="AIH26" s="1">
        <v>7</v>
      </c>
      <c r="AII26" s="1">
        <v>7</v>
      </c>
      <c r="AIJ26" s="1">
        <v>7</v>
      </c>
      <c r="AIK26" s="1">
        <v>7</v>
      </c>
      <c r="AIL26" s="1">
        <v>10</v>
      </c>
      <c r="AIM26" s="1">
        <v>7</v>
      </c>
      <c r="AIN26" s="1">
        <v>7</v>
      </c>
      <c r="AIO26" s="1">
        <v>8</v>
      </c>
      <c r="AIP26" s="1">
        <v>7</v>
      </c>
      <c r="AIQ26" s="1">
        <v>7</v>
      </c>
      <c r="AIR26" s="1">
        <v>12</v>
      </c>
      <c r="AIS26" s="1"/>
      <c r="AIT26" s="1">
        <v>7</v>
      </c>
      <c r="AIU26" s="1">
        <v>7</v>
      </c>
      <c r="AIV26" s="1">
        <v>7</v>
      </c>
      <c r="AIW26" s="1">
        <v>7</v>
      </c>
      <c r="AIX26" s="1">
        <v>10</v>
      </c>
      <c r="AIY26" s="1">
        <v>11</v>
      </c>
      <c r="AIZ26" s="1">
        <v>10</v>
      </c>
      <c r="AJA26" s="1">
        <v>7</v>
      </c>
      <c r="AJB26" s="1">
        <v>7</v>
      </c>
      <c r="AJC26" s="1">
        <v>7</v>
      </c>
      <c r="AJD26" s="1">
        <v>7</v>
      </c>
      <c r="AJE26" s="1">
        <v>9</v>
      </c>
      <c r="AJF26" s="1">
        <v>7</v>
      </c>
      <c r="AJG26" s="1">
        <v>7</v>
      </c>
      <c r="AJH26" s="1">
        <v>14</v>
      </c>
      <c r="AJI26" s="1">
        <v>9</v>
      </c>
      <c r="AJJ26" s="1">
        <v>7</v>
      </c>
      <c r="AJK26" s="1">
        <v>7</v>
      </c>
      <c r="AJL26" s="1">
        <v>7</v>
      </c>
      <c r="AJM26" s="1">
        <v>7</v>
      </c>
      <c r="AJN26" s="1">
        <v>7</v>
      </c>
      <c r="AJO26" s="1">
        <v>7</v>
      </c>
      <c r="AJP26" s="1">
        <v>7</v>
      </c>
      <c r="AJQ26" s="1">
        <v>12</v>
      </c>
      <c r="AJR26" s="1">
        <v>10</v>
      </c>
      <c r="AJS26" s="1">
        <v>10</v>
      </c>
      <c r="AJT26" s="1">
        <v>7</v>
      </c>
      <c r="AJU26" s="1">
        <v>10</v>
      </c>
      <c r="AJV26" s="1">
        <v>9</v>
      </c>
      <c r="AJW26" s="1">
        <v>9</v>
      </c>
      <c r="AJX26" s="1">
        <v>7</v>
      </c>
      <c r="AJY26" s="1">
        <v>11</v>
      </c>
      <c r="AJZ26" s="1">
        <v>8</v>
      </c>
      <c r="AKA26" s="1">
        <v>7</v>
      </c>
      <c r="AKB26" s="1">
        <v>7</v>
      </c>
      <c r="AKC26" s="1"/>
      <c r="AKD26" s="1">
        <v>7</v>
      </c>
      <c r="AKE26" s="1">
        <v>7</v>
      </c>
      <c r="AKF26" s="1">
        <v>7</v>
      </c>
      <c r="AKG26" s="1">
        <v>7</v>
      </c>
      <c r="AKH26" s="1">
        <v>7</v>
      </c>
      <c r="AKI26" s="1">
        <v>7</v>
      </c>
      <c r="AKJ26" s="1">
        <v>8</v>
      </c>
      <c r="AKK26" s="1">
        <v>7</v>
      </c>
      <c r="AKL26" s="1"/>
      <c r="AKM26" s="1">
        <v>7</v>
      </c>
      <c r="AKN26" s="1">
        <v>7</v>
      </c>
      <c r="AKO26" s="1">
        <v>7</v>
      </c>
      <c r="AKP26" s="1">
        <v>9</v>
      </c>
      <c r="AKQ26" s="1">
        <v>9</v>
      </c>
      <c r="AKR26" s="1">
        <v>10</v>
      </c>
      <c r="AKS26" s="1">
        <v>9</v>
      </c>
      <c r="AKT26" s="1">
        <v>8</v>
      </c>
      <c r="AKU26" s="1">
        <v>7</v>
      </c>
      <c r="AKV26" s="1">
        <v>7</v>
      </c>
      <c r="AKW26" s="1">
        <v>7</v>
      </c>
      <c r="AKX26" s="1">
        <v>9</v>
      </c>
      <c r="AKY26" s="1">
        <v>9</v>
      </c>
      <c r="AKZ26" s="1">
        <v>11</v>
      </c>
      <c r="ALA26" s="1">
        <v>7</v>
      </c>
      <c r="ALB26" s="1">
        <v>8</v>
      </c>
      <c r="ALC26" s="1">
        <v>7</v>
      </c>
      <c r="ALD26" s="1">
        <v>9</v>
      </c>
      <c r="ALE26" s="1">
        <v>9</v>
      </c>
      <c r="ALF26" s="1">
        <v>9</v>
      </c>
      <c r="ALG26" s="1">
        <v>11</v>
      </c>
      <c r="ALH26" s="1"/>
      <c r="ALI26" s="1">
        <v>7</v>
      </c>
      <c r="ALJ26" s="1">
        <v>7</v>
      </c>
      <c r="ALK26" s="1">
        <v>7</v>
      </c>
      <c r="ALL26" s="1">
        <v>9</v>
      </c>
      <c r="ALM26" s="1">
        <v>7</v>
      </c>
      <c r="ALN26" s="1">
        <v>9</v>
      </c>
      <c r="ALO26" s="1">
        <v>7</v>
      </c>
      <c r="ALP26" s="1">
        <v>11</v>
      </c>
      <c r="ALQ26" s="1">
        <v>9</v>
      </c>
      <c r="ALR26" s="1">
        <v>10</v>
      </c>
      <c r="ALS26" s="1">
        <v>7</v>
      </c>
      <c r="ALT26" s="1">
        <v>8</v>
      </c>
      <c r="ALU26" s="1">
        <v>7</v>
      </c>
      <c r="ALV26" s="1">
        <v>7</v>
      </c>
      <c r="ALW26" s="1">
        <v>7</v>
      </c>
      <c r="ALX26" s="1">
        <v>7</v>
      </c>
      <c r="ALY26" s="1">
        <v>7</v>
      </c>
      <c r="ALZ26" s="1">
        <v>9</v>
      </c>
      <c r="AMA26" s="1">
        <v>9</v>
      </c>
      <c r="AMB26" s="1">
        <v>7</v>
      </c>
      <c r="AMC26" s="1">
        <v>7</v>
      </c>
      <c r="AMD26" s="1">
        <v>7</v>
      </c>
      <c r="AME26" s="1">
        <v>9</v>
      </c>
      <c r="AMF26" s="1">
        <v>9</v>
      </c>
      <c r="AMG26" s="1">
        <v>9</v>
      </c>
      <c r="AMH26" s="1"/>
      <c r="AMI26" s="1"/>
      <c r="AMJ26" s="1"/>
      <c r="AMK26" s="1">
        <v>7</v>
      </c>
      <c r="AML26" s="1">
        <v>7</v>
      </c>
      <c r="AMM26" s="1">
        <v>7</v>
      </c>
      <c r="AMN26" s="1">
        <v>7</v>
      </c>
      <c r="AMO26" s="1">
        <v>9</v>
      </c>
      <c r="AMP26" s="1">
        <v>7</v>
      </c>
      <c r="AMQ26" s="1">
        <v>10</v>
      </c>
      <c r="AMR26" s="1">
        <v>10</v>
      </c>
      <c r="AMS26" s="1">
        <v>11</v>
      </c>
      <c r="AMT26" s="1"/>
      <c r="AMU26" s="1">
        <v>7</v>
      </c>
      <c r="AMV26" s="1">
        <v>7</v>
      </c>
      <c r="AMW26" s="1">
        <v>7</v>
      </c>
      <c r="AMX26" s="1">
        <v>12</v>
      </c>
      <c r="AMY26" s="1">
        <v>11</v>
      </c>
      <c r="AMZ26" s="1">
        <v>9</v>
      </c>
      <c r="ANA26" s="1">
        <v>9</v>
      </c>
      <c r="ANB26" s="1">
        <v>7</v>
      </c>
      <c r="ANC26" s="1">
        <v>7</v>
      </c>
      <c r="AND26" s="1">
        <v>9</v>
      </c>
      <c r="ANE26" s="1">
        <v>7</v>
      </c>
      <c r="ANF26" s="1">
        <v>10</v>
      </c>
      <c r="ANG26" s="1">
        <v>9</v>
      </c>
      <c r="ANH26" s="1">
        <v>11</v>
      </c>
      <c r="ANI26" s="1">
        <v>7</v>
      </c>
      <c r="ANJ26" s="1"/>
      <c r="ANK26" s="1"/>
      <c r="ANL26" s="1">
        <v>9</v>
      </c>
      <c r="ANM26" s="1">
        <v>7</v>
      </c>
      <c r="ANN26" s="1">
        <v>7</v>
      </c>
      <c r="ANO26" s="1">
        <v>12</v>
      </c>
      <c r="ANP26" s="1">
        <v>9</v>
      </c>
      <c r="ANQ26" s="1"/>
      <c r="ANR26" s="1"/>
      <c r="ANS26" s="1">
        <v>7</v>
      </c>
      <c r="ANT26" s="1">
        <v>7</v>
      </c>
      <c r="ANU26" s="1">
        <v>7</v>
      </c>
      <c r="ANV26" s="1">
        <v>7</v>
      </c>
      <c r="ANW26" s="1">
        <v>10</v>
      </c>
      <c r="ANX26" s="1">
        <v>10</v>
      </c>
      <c r="ANY26" s="1">
        <v>9</v>
      </c>
      <c r="ANZ26" s="1">
        <v>11</v>
      </c>
      <c r="AOA26" s="1">
        <v>9</v>
      </c>
      <c r="AOB26" s="1">
        <v>9</v>
      </c>
      <c r="AOC26" s="1">
        <v>7</v>
      </c>
      <c r="AOD26" s="1">
        <v>7</v>
      </c>
      <c r="AOE26" s="1">
        <v>9</v>
      </c>
      <c r="AOF26" s="1">
        <v>7</v>
      </c>
      <c r="AOG26" s="1">
        <v>7</v>
      </c>
      <c r="AOH26" s="1">
        <v>7</v>
      </c>
      <c r="AOI26" s="1">
        <v>7</v>
      </c>
      <c r="AOJ26" s="1">
        <v>9</v>
      </c>
      <c r="AOK26" s="1">
        <v>11</v>
      </c>
      <c r="AOL26" s="1">
        <v>10</v>
      </c>
      <c r="AOM26" s="1">
        <v>7</v>
      </c>
      <c r="AON26" s="1">
        <v>7</v>
      </c>
      <c r="AOO26" s="1"/>
      <c r="AOP26" s="1">
        <v>7</v>
      </c>
      <c r="AOQ26" s="1">
        <v>7</v>
      </c>
      <c r="AOR26" s="1">
        <v>7</v>
      </c>
      <c r="AOS26" s="1">
        <v>13</v>
      </c>
      <c r="AOT26" s="1">
        <v>9</v>
      </c>
      <c r="AOU26" s="1">
        <v>7</v>
      </c>
      <c r="AOV26" s="1">
        <v>11</v>
      </c>
      <c r="AOW26" s="1">
        <v>7</v>
      </c>
      <c r="AOX26" s="1">
        <v>8</v>
      </c>
      <c r="AOY26" s="1">
        <v>7</v>
      </c>
      <c r="AOZ26" s="1">
        <v>7</v>
      </c>
      <c r="APA26" s="1">
        <v>7</v>
      </c>
      <c r="APB26" s="1">
        <v>7</v>
      </c>
      <c r="APC26" s="1">
        <v>7</v>
      </c>
      <c r="APD26" s="1">
        <v>7</v>
      </c>
      <c r="APE26" s="1">
        <v>8</v>
      </c>
      <c r="APF26" s="1">
        <v>10</v>
      </c>
      <c r="APG26" s="1">
        <v>9</v>
      </c>
      <c r="APH26" s="1">
        <v>9</v>
      </c>
      <c r="API26" s="1">
        <v>7</v>
      </c>
      <c r="APJ26" s="1">
        <v>7</v>
      </c>
      <c r="APK26" s="1">
        <v>7</v>
      </c>
      <c r="APL26" s="1">
        <v>11</v>
      </c>
      <c r="APM26" s="1">
        <v>8</v>
      </c>
      <c r="APN26" s="1">
        <v>10</v>
      </c>
      <c r="APO26" s="1">
        <v>8</v>
      </c>
      <c r="APP26" s="1">
        <v>7</v>
      </c>
      <c r="APQ26" s="1">
        <v>7</v>
      </c>
      <c r="APR26" s="1"/>
      <c r="APS26" s="1">
        <v>9</v>
      </c>
      <c r="APT26" s="1">
        <v>7</v>
      </c>
      <c r="APU26" s="1">
        <v>10</v>
      </c>
      <c r="APV26" s="1">
        <v>10</v>
      </c>
      <c r="APW26" s="1">
        <v>10</v>
      </c>
      <c r="APX26" s="1">
        <v>9</v>
      </c>
      <c r="APY26" s="1">
        <v>11</v>
      </c>
      <c r="APZ26" s="1">
        <v>10</v>
      </c>
      <c r="AQA26" s="1">
        <v>10</v>
      </c>
      <c r="AQB26" s="1">
        <v>7</v>
      </c>
      <c r="AQC26" s="1"/>
      <c r="AQD26" s="1">
        <v>9</v>
      </c>
      <c r="AQE26" s="1">
        <v>7</v>
      </c>
      <c r="AQF26" s="1">
        <v>10</v>
      </c>
      <c r="AQG26" s="1">
        <v>9</v>
      </c>
      <c r="AQH26" s="1">
        <v>10</v>
      </c>
      <c r="AQI26" s="1">
        <v>7</v>
      </c>
      <c r="AQJ26" s="1"/>
      <c r="AQK26" s="1">
        <v>7</v>
      </c>
      <c r="AQL26" s="1">
        <v>9</v>
      </c>
      <c r="AQM26" s="1">
        <v>9</v>
      </c>
      <c r="AQN26" s="1">
        <v>7</v>
      </c>
      <c r="AQO26" s="1">
        <v>10</v>
      </c>
      <c r="AQP26" s="1">
        <v>7</v>
      </c>
      <c r="AQQ26" s="1">
        <v>8</v>
      </c>
      <c r="AQR26" s="1"/>
      <c r="AQS26" s="1">
        <v>7</v>
      </c>
      <c r="AQT26" s="1">
        <v>7</v>
      </c>
      <c r="AQU26" s="1">
        <v>8</v>
      </c>
      <c r="AQV26" s="1">
        <v>10</v>
      </c>
      <c r="AQW26" s="1">
        <v>9</v>
      </c>
      <c r="AQX26" s="1">
        <v>7</v>
      </c>
      <c r="AQY26" s="1">
        <v>7</v>
      </c>
      <c r="AQZ26" s="1">
        <v>8</v>
      </c>
      <c r="ARA26" s="1"/>
      <c r="ARB26" s="1">
        <v>7</v>
      </c>
      <c r="ARC26" s="1">
        <v>7</v>
      </c>
      <c r="ARD26" s="1">
        <v>10</v>
      </c>
      <c r="ARE26" s="1">
        <v>9</v>
      </c>
      <c r="ARF26" s="1">
        <v>10</v>
      </c>
      <c r="ARG26" s="1">
        <v>7</v>
      </c>
      <c r="ARH26" s="1">
        <v>7</v>
      </c>
      <c r="ARI26" s="1">
        <v>7</v>
      </c>
      <c r="ARJ26" s="1"/>
      <c r="ARK26" s="1">
        <v>7</v>
      </c>
      <c r="ARL26" s="1">
        <v>10</v>
      </c>
      <c r="ARM26" s="1">
        <v>10</v>
      </c>
      <c r="ARN26" s="1">
        <v>7</v>
      </c>
      <c r="ARO26" s="1">
        <v>7</v>
      </c>
      <c r="ARP26" s="1">
        <v>9</v>
      </c>
      <c r="ARQ26" s="1">
        <v>10</v>
      </c>
      <c r="ARR26" s="1">
        <v>7</v>
      </c>
      <c r="ARS26" s="1">
        <v>7</v>
      </c>
      <c r="ART26" s="1">
        <v>7</v>
      </c>
      <c r="ARU26" s="1">
        <v>8</v>
      </c>
      <c r="ARV26" s="1">
        <v>7</v>
      </c>
      <c r="ARW26" s="1">
        <v>7</v>
      </c>
      <c r="ARX26" s="1">
        <v>7</v>
      </c>
      <c r="ARY26" s="1">
        <v>10</v>
      </c>
      <c r="ARZ26" s="1">
        <v>10</v>
      </c>
      <c r="ASA26" s="1">
        <v>8</v>
      </c>
      <c r="ASB26" s="1">
        <v>7</v>
      </c>
      <c r="ASC26" s="1">
        <v>7</v>
      </c>
      <c r="ASD26" s="1">
        <v>7</v>
      </c>
      <c r="ASE26" s="1">
        <v>7</v>
      </c>
      <c r="ASF26" s="1">
        <v>7</v>
      </c>
      <c r="ASG26" s="1">
        <v>9</v>
      </c>
      <c r="ASH26" s="1">
        <v>7</v>
      </c>
      <c r="ASI26" s="1">
        <v>7</v>
      </c>
      <c r="ASJ26" s="1">
        <v>7</v>
      </c>
      <c r="ASK26" s="1">
        <v>7</v>
      </c>
      <c r="ASL26" s="1">
        <v>7</v>
      </c>
      <c r="ASM26" s="1">
        <v>9</v>
      </c>
      <c r="ASN26" s="1">
        <v>9</v>
      </c>
      <c r="ASO26" s="1">
        <v>11</v>
      </c>
      <c r="ASP26" s="1">
        <v>9</v>
      </c>
      <c r="ASQ26" s="1">
        <v>9</v>
      </c>
      <c r="ASR26" s="1">
        <v>7</v>
      </c>
      <c r="ASS26" s="1">
        <v>9</v>
      </c>
      <c r="AST26" s="1">
        <v>10</v>
      </c>
      <c r="ASU26" s="1">
        <v>9</v>
      </c>
      <c r="ASV26" s="1">
        <v>10</v>
      </c>
      <c r="ASW26" s="1">
        <v>10</v>
      </c>
      <c r="ASX26" s="1">
        <v>11</v>
      </c>
      <c r="ASY26" s="1"/>
      <c r="ASZ26" s="1">
        <v>7</v>
      </c>
      <c r="ATA26" s="1">
        <v>7</v>
      </c>
      <c r="ATB26" s="1">
        <v>10</v>
      </c>
      <c r="ATC26" s="1">
        <v>7</v>
      </c>
      <c r="ATD26" s="1">
        <v>7</v>
      </c>
      <c r="ATE26" s="1">
        <v>7</v>
      </c>
      <c r="ATF26" s="1">
        <v>8</v>
      </c>
      <c r="ATG26" s="1">
        <v>7</v>
      </c>
      <c r="ATH26" s="1">
        <v>7</v>
      </c>
      <c r="ATI26" s="1">
        <v>10</v>
      </c>
      <c r="ATJ26" s="1">
        <v>9</v>
      </c>
      <c r="ATK26" s="1">
        <v>7</v>
      </c>
      <c r="ATL26" s="1">
        <v>7</v>
      </c>
      <c r="ATM26" s="1">
        <v>7</v>
      </c>
      <c r="ATN26" s="1">
        <v>11</v>
      </c>
      <c r="ATO26" s="1">
        <v>10</v>
      </c>
      <c r="ATP26" s="1">
        <v>7</v>
      </c>
      <c r="ATQ26" s="1">
        <v>7</v>
      </c>
      <c r="ATR26" s="1">
        <v>7</v>
      </c>
      <c r="ATS26" s="1">
        <v>7</v>
      </c>
      <c r="ATT26" s="1">
        <v>7</v>
      </c>
      <c r="ATU26" s="1">
        <v>10</v>
      </c>
      <c r="ATV26" s="1">
        <v>10</v>
      </c>
      <c r="ATW26" s="1">
        <v>11</v>
      </c>
      <c r="ATX26" s="1">
        <v>9</v>
      </c>
      <c r="ATY26" s="1">
        <v>8</v>
      </c>
      <c r="ATZ26" s="1">
        <v>7</v>
      </c>
      <c r="AUA26" s="1">
        <v>7</v>
      </c>
      <c r="AUB26" s="1">
        <v>7</v>
      </c>
      <c r="AUC26" s="1">
        <v>7</v>
      </c>
      <c r="AUD26" s="1">
        <v>9</v>
      </c>
      <c r="AUE26" s="1">
        <v>9</v>
      </c>
      <c r="AUF26" s="1">
        <v>9</v>
      </c>
      <c r="AUG26" s="1">
        <v>7</v>
      </c>
      <c r="AUH26" s="1">
        <v>10</v>
      </c>
      <c r="AUI26" s="1">
        <v>10</v>
      </c>
      <c r="AUJ26" s="1">
        <v>10</v>
      </c>
      <c r="AUK26" s="1">
        <v>7</v>
      </c>
      <c r="AUL26" s="1">
        <v>7</v>
      </c>
      <c r="AUM26" s="1">
        <v>7</v>
      </c>
      <c r="AUN26" s="1">
        <v>9</v>
      </c>
      <c r="AUO26" s="1">
        <v>9</v>
      </c>
      <c r="AUP26" s="1">
        <v>9</v>
      </c>
      <c r="AUQ26" s="1"/>
      <c r="AUR26" s="1">
        <v>7</v>
      </c>
      <c r="AUS26" s="1">
        <v>7</v>
      </c>
      <c r="AUT26" s="1">
        <v>8</v>
      </c>
      <c r="AUU26" s="1">
        <v>9</v>
      </c>
      <c r="AUV26" s="1">
        <v>9</v>
      </c>
      <c r="AUW26" s="1">
        <v>7</v>
      </c>
      <c r="AUX26" s="1">
        <v>10</v>
      </c>
      <c r="AUY26" s="1">
        <v>9</v>
      </c>
      <c r="AUZ26" s="1">
        <v>10</v>
      </c>
      <c r="AVA26" s="1">
        <v>8</v>
      </c>
      <c r="AVB26" s="1">
        <v>7</v>
      </c>
      <c r="AVC26" s="1">
        <v>7</v>
      </c>
      <c r="AVD26" s="1">
        <v>7</v>
      </c>
      <c r="AVE26" s="1">
        <v>9</v>
      </c>
      <c r="AVF26" s="1">
        <v>10</v>
      </c>
      <c r="AVG26" s="1">
        <v>8</v>
      </c>
      <c r="AVH26" s="1">
        <v>9</v>
      </c>
      <c r="AVI26" s="1">
        <v>7</v>
      </c>
      <c r="AVJ26" s="1">
        <v>7</v>
      </c>
      <c r="AVK26" s="1">
        <v>10</v>
      </c>
      <c r="AVL26" s="1">
        <v>10</v>
      </c>
      <c r="AVM26" s="1">
        <v>7</v>
      </c>
      <c r="AVN26" s="1">
        <v>7</v>
      </c>
      <c r="AVO26" s="1">
        <v>10</v>
      </c>
      <c r="AVP26" s="1">
        <v>8</v>
      </c>
      <c r="AVQ26" s="1">
        <v>7</v>
      </c>
      <c r="AVR26" s="1">
        <v>8</v>
      </c>
      <c r="AVS26" s="1">
        <v>7</v>
      </c>
      <c r="AVT26" s="1">
        <v>7</v>
      </c>
      <c r="AVU26" s="1">
        <v>8</v>
      </c>
      <c r="AVV26" s="1">
        <v>10</v>
      </c>
      <c r="AVW26" s="1">
        <v>9</v>
      </c>
      <c r="AVX26" s="1">
        <v>9</v>
      </c>
      <c r="AVY26" s="1">
        <v>9</v>
      </c>
      <c r="AVZ26" s="1">
        <v>10</v>
      </c>
      <c r="AWA26" s="1">
        <v>10</v>
      </c>
      <c r="AWB26" s="1">
        <v>13</v>
      </c>
      <c r="AWC26" s="1">
        <v>9</v>
      </c>
      <c r="AWD26" s="1">
        <v>9</v>
      </c>
      <c r="AWE26" s="1">
        <v>11</v>
      </c>
      <c r="AWF26" s="1">
        <v>7</v>
      </c>
      <c r="AWG26" s="1">
        <v>7</v>
      </c>
      <c r="AWH26" s="1">
        <v>7</v>
      </c>
      <c r="AWI26" s="1">
        <v>10</v>
      </c>
      <c r="AWJ26" s="1">
        <v>8</v>
      </c>
      <c r="AWK26" s="1">
        <v>9</v>
      </c>
      <c r="AWL26" s="1">
        <v>9</v>
      </c>
      <c r="AWM26" s="1">
        <v>10</v>
      </c>
      <c r="AWN26" s="1">
        <v>10</v>
      </c>
      <c r="AWO26" s="1">
        <v>10</v>
      </c>
      <c r="AWP26" s="1">
        <v>10</v>
      </c>
      <c r="AWQ26" s="1">
        <v>10</v>
      </c>
      <c r="AWR26" s="1">
        <v>10</v>
      </c>
      <c r="AWS26" s="1">
        <v>7</v>
      </c>
      <c r="AWT26" s="1">
        <v>7</v>
      </c>
      <c r="AWU26" s="1">
        <v>7</v>
      </c>
      <c r="AWV26" s="1">
        <v>8</v>
      </c>
      <c r="AWW26" s="1">
        <v>10</v>
      </c>
      <c r="AWX26" s="1">
        <v>7</v>
      </c>
      <c r="AWY26" s="1"/>
      <c r="AWZ26" s="1">
        <v>7</v>
      </c>
      <c r="AXA26" s="1">
        <v>7</v>
      </c>
      <c r="AXB26" s="1">
        <v>7</v>
      </c>
      <c r="AXC26" s="1">
        <v>10</v>
      </c>
      <c r="AXD26" s="1">
        <v>10</v>
      </c>
      <c r="AXE26" s="1">
        <v>7</v>
      </c>
      <c r="AXF26" s="1"/>
      <c r="AXG26" s="1">
        <v>7</v>
      </c>
      <c r="AXH26" s="1">
        <v>9</v>
      </c>
      <c r="AXI26" s="1">
        <v>9</v>
      </c>
      <c r="AXJ26" s="1">
        <v>9</v>
      </c>
      <c r="AXK26" s="1">
        <v>7</v>
      </c>
      <c r="AXL26" s="1">
        <v>7</v>
      </c>
      <c r="AXM26" s="1">
        <v>9</v>
      </c>
      <c r="AXN26" s="1">
        <v>10</v>
      </c>
      <c r="AXO26" s="1">
        <v>10</v>
      </c>
      <c r="AXP26" s="1">
        <v>10</v>
      </c>
      <c r="AXQ26" s="1">
        <v>10</v>
      </c>
      <c r="AXR26" s="1">
        <v>10</v>
      </c>
      <c r="AXS26" s="1">
        <v>7</v>
      </c>
      <c r="AXT26" s="1">
        <v>8</v>
      </c>
      <c r="AXU26" s="1"/>
      <c r="AXV26" s="1">
        <v>7</v>
      </c>
      <c r="AXW26" s="1">
        <v>7</v>
      </c>
      <c r="AXX26" s="1">
        <v>9</v>
      </c>
      <c r="AXY26" s="1">
        <v>8</v>
      </c>
      <c r="AXZ26" s="1">
        <v>10</v>
      </c>
      <c r="AYA26" s="1">
        <v>7</v>
      </c>
      <c r="AYB26" s="1">
        <v>11</v>
      </c>
      <c r="AYC26" s="1">
        <v>7</v>
      </c>
      <c r="AYD26" s="1">
        <v>7</v>
      </c>
      <c r="AYE26" s="1">
        <v>10</v>
      </c>
      <c r="AYF26" s="1">
        <v>9</v>
      </c>
      <c r="AYG26" s="1">
        <v>10</v>
      </c>
      <c r="AYH26" s="1">
        <v>10</v>
      </c>
      <c r="AYI26" s="1">
        <v>10</v>
      </c>
      <c r="AYJ26" s="1">
        <v>9</v>
      </c>
      <c r="AYK26" s="1">
        <v>10</v>
      </c>
      <c r="AYL26" s="1">
        <v>11</v>
      </c>
      <c r="AYM26" s="1">
        <v>9</v>
      </c>
      <c r="AYN26" s="1">
        <v>11</v>
      </c>
      <c r="AYO26" s="1">
        <v>10</v>
      </c>
      <c r="AYP26" s="1">
        <v>10</v>
      </c>
      <c r="AYQ26" s="1">
        <v>8</v>
      </c>
      <c r="AYR26" s="1">
        <v>7</v>
      </c>
      <c r="AYS26" s="1"/>
      <c r="AYT26" s="1">
        <v>10</v>
      </c>
      <c r="AYU26" s="1">
        <v>10</v>
      </c>
      <c r="AYV26" s="1">
        <v>9</v>
      </c>
      <c r="AYW26" s="1">
        <v>10</v>
      </c>
      <c r="AYX26" s="1">
        <v>9</v>
      </c>
      <c r="AYY26" s="1">
        <v>9</v>
      </c>
      <c r="AYZ26" s="1">
        <v>9</v>
      </c>
      <c r="AZA26" s="1">
        <v>10</v>
      </c>
      <c r="AZB26" s="1">
        <v>10</v>
      </c>
      <c r="AZC26" s="1">
        <v>9</v>
      </c>
      <c r="AZD26" s="1">
        <v>7</v>
      </c>
      <c r="AZE26" s="1">
        <v>10</v>
      </c>
      <c r="AZF26" s="1">
        <v>9</v>
      </c>
      <c r="AZG26" s="1">
        <v>9</v>
      </c>
      <c r="AZH26" s="1">
        <v>10</v>
      </c>
      <c r="AZI26" s="1">
        <v>10</v>
      </c>
      <c r="AZJ26" s="1">
        <v>7</v>
      </c>
      <c r="AZK26" s="1">
        <v>9</v>
      </c>
      <c r="AZL26" s="1">
        <v>9</v>
      </c>
      <c r="AZM26" s="1">
        <v>8</v>
      </c>
      <c r="AZN26" s="1">
        <v>8</v>
      </c>
      <c r="AZO26" s="1">
        <v>7</v>
      </c>
      <c r="AZP26" s="1">
        <v>7</v>
      </c>
      <c r="AZQ26" s="1">
        <v>7</v>
      </c>
      <c r="AZR26" s="1">
        <v>8</v>
      </c>
      <c r="AZS26" s="1">
        <v>10</v>
      </c>
      <c r="AZT26" s="1">
        <v>10</v>
      </c>
      <c r="AZU26" s="1">
        <v>10</v>
      </c>
      <c r="AZV26" s="1">
        <v>8</v>
      </c>
      <c r="AZW26" s="1">
        <v>10</v>
      </c>
      <c r="AZX26" s="1">
        <v>7</v>
      </c>
      <c r="AZY26" s="1">
        <v>7</v>
      </c>
      <c r="AZZ26" s="1">
        <v>7</v>
      </c>
      <c r="BAA26" s="1">
        <v>9</v>
      </c>
      <c r="BAB26" s="1">
        <v>10</v>
      </c>
      <c r="BAC26" s="1">
        <v>10</v>
      </c>
      <c r="BAD26" s="1">
        <v>7</v>
      </c>
      <c r="BAE26" s="1">
        <v>7</v>
      </c>
      <c r="BAF26" s="1">
        <v>9</v>
      </c>
      <c r="BAG26" s="1">
        <v>10</v>
      </c>
      <c r="BAH26" s="1">
        <v>9</v>
      </c>
      <c r="BAI26" s="1">
        <v>9</v>
      </c>
      <c r="BAJ26" s="1">
        <v>9</v>
      </c>
      <c r="BAK26" s="1">
        <v>9</v>
      </c>
      <c r="BAL26" s="1">
        <v>11</v>
      </c>
      <c r="BAM26" s="1">
        <v>7</v>
      </c>
      <c r="BAN26" s="1">
        <v>8</v>
      </c>
      <c r="BAO26" s="1">
        <v>8</v>
      </c>
      <c r="BAP26" s="1">
        <v>10</v>
      </c>
      <c r="BAQ26" s="1">
        <v>9</v>
      </c>
      <c r="BAR26" s="1">
        <v>10</v>
      </c>
      <c r="BAS26" s="1">
        <v>9</v>
      </c>
      <c r="BAT26" s="1">
        <v>10</v>
      </c>
      <c r="BAU26" s="1">
        <v>10</v>
      </c>
      <c r="BAV26" s="1">
        <v>11</v>
      </c>
      <c r="BAW26" s="1">
        <v>10</v>
      </c>
      <c r="BAX26" s="1">
        <v>7</v>
      </c>
      <c r="BAY26" s="1">
        <v>7</v>
      </c>
      <c r="BAZ26" s="1">
        <v>9</v>
      </c>
      <c r="BBA26" s="1">
        <v>10</v>
      </c>
      <c r="BBB26" s="1">
        <v>10</v>
      </c>
      <c r="BBC26" s="1">
        <v>7</v>
      </c>
      <c r="BBD26" s="1">
        <v>10</v>
      </c>
      <c r="BBE26" s="1">
        <v>7</v>
      </c>
      <c r="BBF26" s="1">
        <v>9</v>
      </c>
      <c r="BBG26" s="1">
        <v>9</v>
      </c>
      <c r="BBH26" s="1">
        <v>12</v>
      </c>
      <c r="BBI26" s="1">
        <v>9</v>
      </c>
      <c r="BBJ26" s="1">
        <v>10</v>
      </c>
      <c r="BBK26" s="1">
        <v>9</v>
      </c>
      <c r="BBL26" s="1">
        <v>10</v>
      </c>
      <c r="BBM26" s="1">
        <v>10</v>
      </c>
      <c r="BBN26" s="1">
        <v>9</v>
      </c>
      <c r="BBO26" s="1">
        <v>10</v>
      </c>
      <c r="BBP26" s="1">
        <v>11</v>
      </c>
      <c r="BBQ26" s="1">
        <v>9</v>
      </c>
      <c r="BBR26" s="1">
        <v>10</v>
      </c>
      <c r="BBS26" s="1">
        <v>8</v>
      </c>
      <c r="BBT26" s="1">
        <v>12</v>
      </c>
      <c r="BBU26" s="1">
        <v>9</v>
      </c>
      <c r="BBV26" s="1">
        <v>8</v>
      </c>
      <c r="BBW26" s="1">
        <v>9</v>
      </c>
      <c r="BBX26" s="1">
        <v>9</v>
      </c>
      <c r="BBY26" s="1">
        <v>10</v>
      </c>
      <c r="BBZ26" s="1">
        <v>7</v>
      </c>
      <c r="BCA26" s="1">
        <v>7</v>
      </c>
      <c r="BCB26" s="1">
        <v>10</v>
      </c>
      <c r="BCC26" s="1">
        <v>9</v>
      </c>
      <c r="BCD26" s="1">
        <v>9</v>
      </c>
      <c r="BCE26" s="1">
        <v>10</v>
      </c>
      <c r="BCF26" s="1">
        <v>9</v>
      </c>
      <c r="BCG26" s="1">
        <v>12</v>
      </c>
      <c r="BCH26" s="1">
        <v>7</v>
      </c>
      <c r="BCI26" s="1">
        <v>7</v>
      </c>
      <c r="BCJ26" s="1">
        <v>9</v>
      </c>
      <c r="BCK26" s="1">
        <v>7</v>
      </c>
      <c r="BCL26" s="1">
        <v>13</v>
      </c>
      <c r="BCM26" s="1">
        <v>9</v>
      </c>
      <c r="BCN26" s="1">
        <v>10</v>
      </c>
      <c r="BCO26" s="1">
        <v>10</v>
      </c>
      <c r="BCP26" s="1">
        <v>7</v>
      </c>
      <c r="BCQ26" s="1">
        <v>7</v>
      </c>
      <c r="BCR26" s="1">
        <v>10</v>
      </c>
      <c r="BCS26" s="1">
        <v>9</v>
      </c>
      <c r="BCT26" s="1">
        <v>11</v>
      </c>
      <c r="BCU26" s="1">
        <v>9</v>
      </c>
      <c r="BCV26" s="1">
        <v>10</v>
      </c>
      <c r="BCW26" s="1">
        <v>9</v>
      </c>
      <c r="BCX26" s="1">
        <v>7</v>
      </c>
      <c r="BCY26" s="1">
        <v>9</v>
      </c>
      <c r="BCZ26" s="1">
        <v>9</v>
      </c>
      <c r="BDA26" s="1">
        <v>9</v>
      </c>
      <c r="BDB26" s="1">
        <v>9</v>
      </c>
      <c r="BDC26" s="1">
        <v>8</v>
      </c>
      <c r="BDD26" s="1">
        <v>9</v>
      </c>
      <c r="BDE26" s="1">
        <v>7</v>
      </c>
      <c r="BDF26" s="1">
        <v>7</v>
      </c>
      <c r="BDG26" s="1">
        <v>7</v>
      </c>
      <c r="BDH26" s="1">
        <v>7</v>
      </c>
      <c r="BDI26" s="1">
        <v>7</v>
      </c>
      <c r="BDJ26" s="1">
        <v>7</v>
      </c>
      <c r="BDK26" s="1">
        <v>7</v>
      </c>
      <c r="BDL26" s="1">
        <v>7</v>
      </c>
      <c r="BDM26" s="1">
        <v>10</v>
      </c>
      <c r="BDN26" s="1">
        <v>7</v>
      </c>
      <c r="BDO26" s="1">
        <v>10</v>
      </c>
      <c r="BDP26" s="1">
        <v>11</v>
      </c>
      <c r="BDQ26" s="1">
        <v>11</v>
      </c>
      <c r="BDR26" s="1">
        <v>9</v>
      </c>
      <c r="BDS26" s="1">
        <v>9</v>
      </c>
      <c r="BDT26" s="1">
        <v>13</v>
      </c>
      <c r="BDU26" s="1">
        <v>10</v>
      </c>
      <c r="BDV26" s="1">
        <v>10</v>
      </c>
      <c r="BDW26" s="1">
        <v>8</v>
      </c>
      <c r="BDX26" s="1">
        <v>12</v>
      </c>
      <c r="BDY26" s="1">
        <v>10</v>
      </c>
      <c r="BDZ26" s="1">
        <v>10</v>
      </c>
      <c r="BEA26" s="1">
        <v>9</v>
      </c>
      <c r="BEB26" s="1">
        <v>9</v>
      </c>
      <c r="BEC26" s="1">
        <v>9</v>
      </c>
      <c r="BED26" s="1">
        <v>10</v>
      </c>
      <c r="BEE26" s="1">
        <v>10</v>
      </c>
      <c r="BEF26" s="1">
        <v>9</v>
      </c>
      <c r="BEG26" s="1">
        <v>10</v>
      </c>
    </row>
    <row r="27" spans="1:1489" x14ac:dyDescent="0.25">
      <c r="A27" s="3" t="s">
        <v>34</v>
      </c>
      <c r="B27" s="1">
        <v>7</v>
      </c>
      <c r="C27" s="1">
        <v>8</v>
      </c>
      <c r="D27" s="1">
        <v>7</v>
      </c>
      <c r="E27" s="1"/>
      <c r="F27" s="1"/>
      <c r="G27" s="1">
        <v>7</v>
      </c>
      <c r="H27" s="1">
        <v>7</v>
      </c>
      <c r="I27" s="1">
        <v>7</v>
      </c>
      <c r="J27" s="1"/>
      <c r="K27" s="1">
        <v>7</v>
      </c>
      <c r="L27" s="1">
        <v>7</v>
      </c>
      <c r="M27" s="1"/>
      <c r="N27" s="1"/>
      <c r="O27" s="1">
        <v>7</v>
      </c>
      <c r="P27" s="1"/>
      <c r="Q27" s="1">
        <v>7</v>
      </c>
      <c r="R27" s="1"/>
      <c r="S27" s="1">
        <v>7</v>
      </c>
      <c r="T27" s="1">
        <v>7</v>
      </c>
      <c r="U27" s="1">
        <v>7</v>
      </c>
      <c r="V27" s="1"/>
      <c r="W27" s="1"/>
      <c r="X27" s="1"/>
      <c r="Y27" s="1">
        <v>7</v>
      </c>
      <c r="Z27" s="1">
        <v>7</v>
      </c>
      <c r="AA27" s="1"/>
      <c r="AB27" s="1">
        <v>7</v>
      </c>
      <c r="AC27" s="1">
        <v>7</v>
      </c>
      <c r="AD27" s="1">
        <v>7</v>
      </c>
      <c r="AE27" s="1">
        <v>7</v>
      </c>
      <c r="AF27" s="1">
        <v>7</v>
      </c>
      <c r="AG27" s="1"/>
      <c r="AH27" s="1">
        <v>7</v>
      </c>
      <c r="AI27" s="1">
        <v>9</v>
      </c>
      <c r="AJ27" s="1">
        <v>7</v>
      </c>
      <c r="AK27" s="1">
        <v>7</v>
      </c>
      <c r="AL27" s="1">
        <v>7</v>
      </c>
      <c r="AM27" s="1">
        <v>7</v>
      </c>
      <c r="AN27" s="1">
        <v>7</v>
      </c>
      <c r="AO27" s="1">
        <v>7</v>
      </c>
      <c r="AP27" s="1">
        <v>7</v>
      </c>
      <c r="AQ27" s="1"/>
      <c r="AR27" s="1"/>
      <c r="AS27" s="1">
        <v>7</v>
      </c>
      <c r="AT27" s="1">
        <v>7</v>
      </c>
      <c r="AU27" s="1"/>
      <c r="AV27" s="1"/>
      <c r="AW27" s="1">
        <v>7</v>
      </c>
      <c r="AX27" s="1">
        <v>7</v>
      </c>
      <c r="AY27" s="1"/>
      <c r="AZ27" s="1"/>
      <c r="BA27" s="1"/>
      <c r="BB27" s="1"/>
      <c r="BC27" s="1"/>
      <c r="BD27" s="1"/>
      <c r="BE27" s="1">
        <v>7</v>
      </c>
      <c r="BF27" s="1">
        <v>7</v>
      </c>
      <c r="BG27" s="1">
        <v>7</v>
      </c>
      <c r="BH27" s="1">
        <v>7</v>
      </c>
      <c r="BI27" s="1"/>
      <c r="BJ27" s="1">
        <v>7</v>
      </c>
      <c r="BK27" s="1">
        <v>7</v>
      </c>
      <c r="BL27" s="1">
        <v>7</v>
      </c>
      <c r="BM27" s="1">
        <v>7</v>
      </c>
      <c r="BN27" s="1"/>
      <c r="BO27" s="1"/>
      <c r="BP27" s="1"/>
      <c r="BQ27" s="1"/>
      <c r="BR27" s="1"/>
      <c r="BS27" s="1">
        <v>7</v>
      </c>
      <c r="BT27" s="1">
        <v>7</v>
      </c>
      <c r="BU27" s="1">
        <v>7</v>
      </c>
      <c r="BV27" s="1">
        <v>7</v>
      </c>
      <c r="BW27" s="1"/>
      <c r="BX27" s="1"/>
      <c r="BY27" s="1"/>
      <c r="BZ27" s="1">
        <v>7</v>
      </c>
      <c r="CA27" s="1">
        <v>7</v>
      </c>
      <c r="CB27" s="1">
        <v>7</v>
      </c>
      <c r="CC27" s="1">
        <v>7</v>
      </c>
      <c r="CD27" s="1">
        <v>7</v>
      </c>
      <c r="CE27" s="1"/>
      <c r="CF27" s="1"/>
      <c r="CG27" s="1"/>
      <c r="CH27" s="1"/>
      <c r="CI27" s="1"/>
      <c r="CJ27" s="1"/>
      <c r="CK27" s="1"/>
      <c r="CL27" s="1"/>
      <c r="CM27" s="1"/>
      <c r="CN27" s="1"/>
      <c r="CO27" s="1"/>
      <c r="CP27" s="1">
        <v>7</v>
      </c>
      <c r="CQ27" s="1">
        <v>7</v>
      </c>
      <c r="CR27" s="1"/>
      <c r="CS27" s="1"/>
      <c r="CT27" s="1"/>
      <c r="CU27" s="1"/>
      <c r="CV27" s="1"/>
      <c r="CW27" s="1"/>
      <c r="CX27" s="1"/>
      <c r="CY27" s="1"/>
      <c r="CZ27" s="1"/>
      <c r="DA27" s="1">
        <v>7</v>
      </c>
      <c r="DB27" s="1"/>
      <c r="DC27" s="1"/>
      <c r="DD27" s="1"/>
      <c r="DE27" s="1">
        <v>7</v>
      </c>
      <c r="DF27" s="1">
        <v>7</v>
      </c>
      <c r="DG27" s="1">
        <v>7</v>
      </c>
      <c r="DH27" s="1">
        <v>7</v>
      </c>
      <c r="DI27" s="1"/>
      <c r="DJ27" s="1"/>
      <c r="DK27" s="1"/>
      <c r="DL27" s="1">
        <v>7</v>
      </c>
      <c r="DM27" s="1">
        <v>7</v>
      </c>
      <c r="DN27" s="1"/>
      <c r="DO27" s="1"/>
      <c r="DP27" s="1"/>
      <c r="DQ27" s="1"/>
      <c r="DR27" s="1"/>
      <c r="DS27" s="1"/>
      <c r="DT27" s="1"/>
      <c r="DU27" s="1"/>
      <c r="DV27" s="1"/>
      <c r="DW27" s="1"/>
      <c r="DX27" s="1"/>
      <c r="DY27" s="1"/>
      <c r="DZ27" s="1"/>
      <c r="EA27" s="1"/>
      <c r="EB27" s="1"/>
      <c r="EC27" s="1"/>
      <c r="ED27" s="1"/>
      <c r="EE27" s="1">
        <v>7</v>
      </c>
      <c r="EF27" s="1">
        <v>7</v>
      </c>
      <c r="EG27" s="1"/>
      <c r="EH27" s="1"/>
      <c r="EI27" s="1"/>
      <c r="EJ27" s="1">
        <v>7</v>
      </c>
      <c r="EK27" s="1">
        <v>7</v>
      </c>
      <c r="EL27" s="1">
        <v>7</v>
      </c>
      <c r="EM27" s="1">
        <v>7</v>
      </c>
      <c r="EN27" s="1">
        <v>7</v>
      </c>
      <c r="EO27" s="1"/>
      <c r="EP27" s="1"/>
      <c r="EQ27" s="1"/>
      <c r="ER27" s="1"/>
      <c r="ES27" s="1">
        <v>7</v>
      </c>
      <c r="ET27" s="1"/>
      <c r="EU27" s="1"/>
      <c r="EV27" s="1"/>
      <c r="EW27" s="1"/>
      <c r="EX27" s="1"/>
      <c r="EY27" s="1"/>
      <c r="EZ27" s="1"/>
      <c r="FA27" s="1">
        <v>7</v>
      </c>
      <c r="FB27" s="1">
        <v>7</v>
      </c>
      <c r="FC27" s="1">
        <v>7</v>
      </c>
      <c r="FD27" s="1"/>
      <c r="FE27" s="1"/>
      <c r="FF27" s="1"/>
      <c r="FG27" s="1"/>
      <c r="FH27" s="1"/>
      <c r="FI27" s="1">
        <v>7</v>
      </c>
      <c r="FJ27" s="1"/>
      <c r="FK27" s="1">
        <v>7</v>
      </c>
      <c r="FL27" s="1"/>
      <c r="FM27" s="1"/>
      <c r="FN27" s="1">
        <v>7</v>
      </c>
      <c r="FO27" s="1">
        <v>7</v>
      </c>
      <c r="FP27" s="1">
        <v>7</v>
      </c>
      <c r="FQ27" s="1">
        <v>7</v>
      </c>
      <c r="FR27" s="1">
        <v>7</v>
      </c>
      <c r="FS27" s="1">
        <v>7</v>
      </c>
      <c r="FT27" s="1">
        <v>7</v>
      </c>
      <c r="FU27" s="1">
        <v>7</v>
      </c>
      <c r="FV27" s="1">
        <v>7</v>
      </c>
      <c r="FW27" s="1">
        <v>7</v>
      </c>
      <c r="FX27" s="1">
        <v>7</v>
      </c>
      <c r="FY27" s="1">
        <v>7</v>
      </c>
      <c r="FZ27" s="1">
        <v>7</v>
      </c>
      <c r="GA27" s="1">
        <v>7</v>
      </c>
      <c r="GB27" s="1"/>
      <c r="GC27" s="1"/>
      <c r="GD27" s="1"/>
      <c r="GE27" s="1"/>
      <c r="GF27" s="1"/>
      <c r="GG27" s="1">
        <v>7</v>
      </c>
      <c r="GH27" s="1"/>
      <c r="GI27" s="1"/>
      <c r="GJ27" s="1"/>
      <c r="GK27" s="1"/>
      <c r="GL27" s="1"/>
      <c r="GM27" s="1"/>
      <c r="GN27" s="1"/>
      <c r="GO27" s="1"/>
      <c r="GP27" s="1"/>
      <c r="GQ27" s="1"/>
      <c r="GR27" s="1"/>
      <c r="GS27" s="1">
        <v>7</v>
      </c>
      <c r="GT27" s="1">
        <v>7</v>
      </c>
      <c r="GU27" s="1"/>
      <c r="GV27" s="1"/>
      <c r="GW27" s="1">
        <v>7</v>
      </c>
      <c r="GX27" s="1">
        <v>7</v>
      </c>
      <c r="GY27" s="1">
        <v>7</v>
      </c>
      <c r="GZ27" s="1">
        <v>7</v>
      </c>
      <c r="HA27" s="1">
        <v>7</v>
      </c>
      <c r="HB27" s="1">
        <v>7</v>
      </c>
      <c r="HC27" s="1">
        <v>7</v>
      </c>
      <c r="HD27" s="1">
        <v>7</v>
      </c>
      <c r="HE27" s="1">
        <v>7</v>
      </c>
      <c r="HF27" s="1">
        <v>7</v>
      </c>
      <c r="HG27" s="1">
        <v>7</v>
      </c>
      <c r="HH27" s="1">
        <v>7</v>
      </c>
      <c r="HI27" s="1"/>
      <c r="HJ27" s="1"/>
      <c r="HK27" s="1"/>
      <c r="HL27" s="1"/>
      <c r="HM27" s="1"/>
      <c r="HN27" s="1">
        <v>7</v>
      </c>
      <c r="HO27" s="1">
        <v>7</v>
      </c>
      <c r="HP27" s="1">
        <v>7</v>
      </c>
      <c r="HQ27" s="1">
        <v>7</v>
      </c>
      <c r="HR27" s="1">
        <v>7</v>
      </c>
      <c r="HS27" s="1">
        <v>7</v>
      </c>
      <c r="HT27" s="1"/>
      <c r="HU27" s="1"/>
      <c r="HV27" s="1"/>
      <c r="HW27" s="1"/>
      <c r="HX27" s="1"/>
      <c r="HY27" s="1"/>
      <c r="HZ27" s="1">
        <v>7</v>
      </c>
      <c r="IA27" s="1">
        <v>7</v>
      </c>
      <c r="IB27" s="1">
        <v>7</v>
      </c>
      <c r="IC27" s="1"/>
      <c r="ID27" s="1"/>
      <c r="IE27" s="1"/>
      <c r="IF27" s="1"/>
      <c r="IG27" s="1"/>
      <c r="IH27" s="1"/>
      <c r="II27" s="1"/>
      <c r="IJ27" s="1">
        <v>7</v>
      </c>
      <c r="IK27" s="1">
        <v>7</v>
      </c>
      <c r="IL27" s="1">
        <v>7</v>
      </c>
      <c r="IM27" s="1"/>
      <c r="IN27" s="1"/>
      <c r="IO27" s="1"/>
      <c r="IP27" s="1"/>
      <c r="IQ27" s="1"/>
      <c r="IR27" s="1"/>
      <c r="IS27" s="1"/>
      <c r="IT27" s="1"/>
      <c r="IU27" s="1"/>
      <c r="IV27" s="1"/>
      <c r="IW27" s="1"/>
      <c r="IX27" s="1"/>
      <c r="IY27" s="1"/>
      <c r="IZ27" s="1">
        <v>7</v>
      </c>
      <c r="JA27" s="1">
        <v>7</v>
      </c>
      <c r="JB27" s="1"/>
      <c r="JC27" s="1"/>
      <c r="JD27" s="1">
        <v>7</v>
      </c>
      <c r="JE27" s="1">
        <v>7</v>
      </c>
      <c r="JF27" s="1">
        <v>7</v>
      </c>
      <c r="JG27" s="1"/>
      <c r="JH27" s="1"/>
      <c r="JI27" s="1"/>
      <c r="JJ27" s="1"/>
      <c r="JK27" s="1">
        <v>7</v>
      </c>
      <c r="JL27" s="1">
        <v>7</v>
      </c>
      <c r="JM27" s="1"/>
      <c r="JN27" s="1"/>
      <c r="JO27" s="1"/>
      <c r="JP27" s="1"/>
      <c r="JQ27" s="1">
        <v>7</v>
      </c>
      <c r="JR27" s="1">
        <v>7</v>
      </c>
      <c r="JS27" s="1">
        <v>7</v>
      </c>
      <c r="JT27" s="1">
        <v>7</v>
      </c>
      <c r="JU27" s="1">
        <v>7</v>
      </c>
      <c r="JV27" s="1">
        <v>7</v>
      </c>
      <c r="JW27" s="1"/>
      <c r="JX27" s="1"/>
      <c r="JY27" s="1"/>
      <c r="JZ27" s="1"/>
      <c r="KA27" s="1">
        <v>7</v>
      </c>
      <c r="KB27" s="1">
        <v>7</v>
      </c>
      <c r="KC27" s="1">
        <v>7</v>
      </c>
      <c r="KD27" s="1">
        <v>7</v>
      </c>
      <c r="KE27" s="1"/>
      <c r="KF27" s="1"/>
      <c r="KG27" s="1"/>
      <c r="KH27" s="1"/>
      <c r="KI27" s="1"/>
      <c r="KJ27" s="1"/>
      <c r="KK27" s="1">
        <v>7</v>
      </c>
      <c r="KL27" s="1">
        <v>7</v>
      </c>
      <c r="KM27" s="1">
        <v>7</v>
      </c>
      <c r="KN27" s="1">
        <v>7</v>
      </c>
      <c r="KO27" s="1">
        <v>7</v>
      </c>
      <c r="KP27" s="1">
        <v>7</v>
      </c>
      <c r="KQ27" s="1">
        <v>7</v>
      </c>
      <c r="KR27" s="1">
        <v>7</v>
      </c>
      <c r="KS27" s="1"/>
      <c r="KT27" s="1"/>
      <c r="KU27" s="1"/>
      <c r="KV27" s="1"/>
      <c r="KW27" s="1">
        <v>7</v>
      </c>
      <c r="KX27" s="1">
        <v>7</v>
      </c>
      <c r="KY27" s="1">
        <v>7</v>
      </c>
      <c r="KZ27" s="1">
        <v>7</v>
      </c>
      <c r="LA27" s="1">
        <v>7</v>
      </c>
      <c r="LB27" s="1">
        <v>7</v>
      </c>
      <c r="LC27" s="1">
        <v>7</v>
      </c>
      <c r="LD27" s="1">
        <v>7</v>
      </c>
      <c r="LE27" s="1">
        <v>9</v>
      </c>
      <c r="LF27" s="1">
        <v>7</v>
      </c>
      <c r="LG27" s="1"/>
      <c r="LH27" s="1">
        <v>7</v>
      </c>
      <c r="LI27" s="1">
        <v>7</v>
      </c>
      <c r="LJ27" s="1">
        <v>7</v>
      </c>
      <c r="LK27" s="1">
        <v>7</v>
      </c>
      <c r="LL27" s="1">
        <v>7</v>
      </c>
      <c r="LM27" s="1"/>
      <c r="LN27" s="1"/>
      <c r="LO27" s="1"/>
      <c r="LP27" s="1"/>
      <c r="LQ27" s="1"/>
      <c r="LR27" s="1"/>
      <c r="LS27" s="1">
        <v>7</v>
      </c>
      <c r="LT27" s="1">
        <v>7</v>
      </c>
      <c r="LU27" s="1">
        <v>7</v>
      </c>
      <c r="LV27" s="1">
        <v>7</v>
      </c>
      <c r="LW27" s="1"/>
      <c r="LX27" s="1"/>
      <c r="LY27" s="1"/>
      <c r="LZ27" s="1"/>
      <c r="MA27" s="1"/>
      <c r="MB27" s="1"/>
      <c r="MC27" s="1">
        <v>7</v>
      </c>
      <c r="MD27" s="1">
        <v>7</v>
      </c>
      <c r="ME27" s="1"/>
      <c r="MF27" s="1"/>
      <c r="MG27" s="1">
        <v>7</v>
      </c>
      <c r="MH27" s="1">
        <v>7</v>
      </c>
      <c r="MI27" s="1"/>
      <c r="MJ27" s="1"/>
      <c r="MK27" s="1"/>
      <c r="ML27" s="1"/>
      <c r="MM27" s="1"/>
      <c r="MN27" s="1"/>
      <c r="MO27" s="1"/>
      <c r="MP27" s="1"/>
      <c r="MQ27" s="1">
        <v>7</v>
      </c>
      <c r="MR27" s="1">
        <v>7</v>
      </c>
      <c r="MS27" s="1">
        <v>7</v>
      </c>
      <c r="MT27" s="1">
        <v>7</v>
      </c>
      <c r="MU27" s="1">
        <v>7</v>
      </c>
      <c r="MV27" s="1"/>
      <c r="MW27" s="1"/>
      <c r="MX27" s="1"/>
      <c r="MY27" s="1"/>
      <c r="MZ27" s="1"/>
      <c r="NA27" s="1"/>
      <c r="NB27" s="1"/>
      <c r="NC27" s="1"/>
      <c r="ND27" s="1"/>
      <c r="NE27" s="1">
        <v>7</v>
      </c>
      <c r="NF27" s="1"/>
      <c r="NG27" s="1"/>
      <c r="NH27" s="1"/>
      <c r="NI27" s="1">
        <v>7</v>
      </c>
      <c r="NJ27" s="1"/>
      <c r="NK27" s="1"/>
      <c r="NL27" s="1"/>
      <c r="NM27" s="1"/>
      <c r="NN27" s="1"/>
      <c r="NO27" s="1">
        <v>7</v>
      </c>
      <c r="NP27" s="1">
        <v>7</v>
      </c>
      <c r="NQ27" s="1">
        <v>7</v>
      </c>
      <c r="NR27" s="1">
        <v>7</v>
      </c>
      <c r="NS27" s="1">
        <v>7</v>
      </c>
      <c r="NT27" s="1"/>
      <c r="NU27" s="1"/>
      <c r="NV27" s="1"/>
      <c r="NW27" s="1"/>
      <c r="NX27" s="1"/>
      <c r="NY27" s="1"/>
      <c r="NZ27" s="1"/>
      <c r="OA27" s="1"/>
      <c r="OB27" s="1"/>
      <c r="OC27" s="1"/>
      <c r="OD27" s="1"/>
      <c r="OE27" s="1"/>
      <c r="OF27" s="1">
        <v>7</v>
      </c>
      <c r="OG27" s="1"/>
      <c r="OH27" s="1"/>
      <c r="OI27" s="1"/>
      <c r="OJ27" s="1"/>
      <c r="OK27" s="1"/>
      <c r="OL27" s="1"/>
      <c r="OM27" s="1"/>
      <c r="ON27" s="1"/>
      <c r="OO27" s="1"/>
      <c r="OP27" s="1"/>
      <c r="OQ27" s="1"/>
      <c r="OR27" s="1"/>
      <c r="OS27" s="1"/>
      <c r="OT27" s="1"/>
      <c r="OU27" s="1"/>
      <c r="OV27" s="1"/>
      <c r="OW27" s="1"/>
      <c r="OX27" s="1">
        <v>7</v>
      </c>
      <c r="OY27" s="1">
        <v>7</v>
      </c>
      <c r="OZ27" s="1">
        <v>7</v>
      </c>
      <c r="PA27" s="1">
        <v>7</v>
      </c>
      <c r="PB27" s="1"/>
      <c r="PC27" s="1"/>
      <c r="PD27" s="1"/>
      <c r="PE27" s="1"/>
      <c r="PF27" s="1"/>
      <c r="PG27" s="1"/>
      <c r="PH27" s="1"/>
      <c r="PI27" s="1"/>
      <c r="PJ27" s="1"/>
      <c r="PK27" s="1"/>
      <c r="PL27" s="1"/>
      <c r="PM27" s="1"/>
      <c r="PN27" s="1"/>
      <c r="PO27" s="1"/>
      <c r="PP27" s="1"/>
      <c r="PQ27" s="1">
        <v>7</v>
      </c>
      <c r="PR27" s="1">
        <v>7</v>
      </c>
      <c r="PS27" s="1">
        <v>7</v>
      </c>
      <c r="PT27" s="1">
        <v>7</v>
      </c>
      <c r="PU27" s="1">
        <v>7</v>
      </c>
      <c r="PV27" s="1">
        <v>7</v>
      </c>
      <c r="PW27" s="1">
        <v>7</v>
      </c>
      <c r="PX27" s="1"/>
      <c r="PY27" s="1"/>
      <c r="PZ27" s="1"/>
      <c r="QA27" s="1"/>
      <c r="QB27" s="1"/>
      <c r="QC27" s="1"/>
      <c r="QD27" s="1"/>
      <c r="QE27" s="1">
        <v>7</v>
      </c>
      <c r="QF27" s="1">
        <v>7</v>
      </c>
      <c r="QG27" s="1">
        <v>7</v>
      </c>
      <c r="QH27" s="1">
        <v>7</v>
      </c>
      <c r="QI27" s="1">
        <v>7</v>
      </c>
      <c r="QJ27" s="1"/>
      <c r="QK27" s="1"/>
      <c r="QL27" s="1"/>
      <c r="QM27" s="1"/>
      <c r="QN27" s="1"/>
      <c r="QO27" s="1"/>
      <c r="QP27" s="1"/>
      <c r="QQ27" s="1"/>
      <c r="QR27" s="1">
        <v>7</v>
      </c>
      <c r="QS27" s="1">
        <v>7</v>
      </c>
      <c r="QT27" s="1">
        <v>7</v>
      </c>
      <c r="QU27" s="1">
        <v>7</v>
      </c>
      <c r="QV27" s="1"/>
      <c r="QW27" s="1"/>
      <c r="QX27" s="1"/>
      <c r="QY27" s="1"/>
      <c r="QZ27" s="1"/>
      <c r="RA27" s="1"/>
      <c r="RB27" s="1"/>
      <c r="RC27" s="1"/>
      <c r="RD27" s="1">
        <v>7</v>
      </c>
      <c r="RE27" s="1">
        <v>7</v>
      </c>
      <c r="RF27" s="1">
        <v>7</v>
      </c>
      <c r="RG27" s="1"/>
      <c r="RH27" s="1"/>
      <c r="RI27" s="1"/>
      <c r="RJ27" s="1"/>
      <c r="RK27" s="1"/>
      <c r="RL27" s="1"/>
      <c r="RM27" s="1"/>
      <c r="RN27" s="1"/>
      <c r="RO27" s="1"/>
      <c r="RP27" s="1"/>
      <c r="RQ27" s="1"/>
      <c r="RR27" s="1"/>
      <c r="RS27" s="1">
        <v>7</v>
      </c>
      <c r="RT27" s="1">
        <v>7</v>
      </c>
      <c r="RU27" s="1">
        <v>7</v>
      </c>
      <c r="RV27" s="1">
        <v>7</v>
      </c>
      <c r="RW27" s="1"/>
      <c r="RX27" s="1"/>
      <c r="RY27" s="1"/>
      <c r="RZ27" s="1"/>
      <c r="SA27" s="1"/>
      <c r="SB27" s="1"/>
      <c r="SC27" s="1"/>
      <c r="SD27" s="1"/>
      <c r="SE27" s="1"/>
      <c r="SF27" s="1"/>
      <c r="SG27" s="1"/>
      <c r="SH27" s="1"/>
      <c r="SI27" s="1">
        <v>7</v>
      </c>
      <c r="SJ27" s="1">
        <v>7</v>
      </c>
      <c r="SK27" s="1">
        <v>7</v>
      </c>
      <c r="SL27" s="1">
        <v>7</v>
      </c>
      <c r="SM27" s="1">
        <v>7</v>
      </c>
      <c r="SN27" s="1">
        <v>7</v>
      </c>
      <c r="SO27" s="1"/>
      <c r="SP27" s="1"/>
      <c r="SQ27" s="1"/>
      <c r="SR27" s="1"/>
      <c r="SS27" s="1">
        <v>7</v>
      </c>
      <c r="ST27" s="1">
        <v>7</v>
      </c>
      <c r="SU27" s="1">
        <v>7</v>
      </c>
      <c r="SV27" s="1">
        <v>7</v>
      </c>
      <c r="SW27" s="1"/>
      <c r="SX27" s="1"/>
      <c r="SY27" s="1"/>
      <c r="SZ27" s="1"/>
      <c r="TA27" s="1"/>
      <c r="TB27" s="1">
        <v>7</v>
      </c>
      <c r="TC27" s="1">
        <v>7</v>
      </c>
      <c r="TD27" s="1">
        <v>7</v>
      </c>
      <c r="TE27" s="1">
        <v>7</v>
      </c>
      <c r="TF27" s="1"/>
      <c r="TG27" s="1"/>
      <c r="TH27" s="1"/>
      <c r="TI27" s="1"/>
      <c r="TJ27" s="1"/>
      <c r="TK27" s="1"/>
      <c r="TL27" s="1"/>
      <c r="TM27" s="1"/>
      <c r="TN27" s="1"/>
      <c r="TO27" s="1"/>
      <c r="TP27" s="1"/>
      <c r="TQ27" s="1"/>
      <c r="TR27" s="1"/>
      <c r="TS27" s="1">
        <v>7</v>
      </c>
      <c r="TT27" s="1">
        <v>7</v>
      </c>
      <c r="TU27" s="1"/>
      <c r="TV27" s="1"/>
      <c r="TW27" s="1"/>
      <c r="TX27" s="1"/>
      <c r="TY27" s="1"/>
      <c r="TZ27" s="1"/>
      <c r="UA27" s="1"/>
      <c r="UB27" s="1"/>
      <c r="UC27" s="1">
        <v>7</v>
      </c>
      <c r="UD27" s="1">
        <v>7</v>
      </c>
      <c r="UE27" s="1">
        <v>7</v>
      </c>
      <c r="UF27" s="1">
        <v>7</v>
      </c>
      <c r="UG27" s="1">
        <v>7</v>
      </c>
      <c r="UH27" s="1">
        <v>7</v>
      </c>
      <c r="UI27" s="1">
        <v>7</v>
      </c>
      <c r="UJ27" s="1">
        <v>7</v>
      </c>
      <c r="UK27" s="1">
        <v>7</v>
      </c>
      <c r="UL27" s="1"/>
      <c r="UM27" s="1"/>
      <c r="UN27" s="1"/>
      <c r="UO27" s="1"/>
      <c r="UP27" s="1">
        <v>7</v>
      </c>
      <c r="UQ27" s="1">
        <v>7</v>
      </c>
      <c r="UR27" s="1">
        <v>7</v>
      </c>
      <c r="US27" s="1">
        <v>7</v>
      </c>
      <c r="UT27" s="1">
        <v>7</v>
      </c>
      <c r="UU27" s="1"/>
      <c r="UV27" s="1"/>
      <c r="UW27" s="1"/>
      <c r="UX27" s="1"/>
      <c r="UY27" s="1"/>
      <c r="UZ27" s="1"/>
      <c r="VA27" s="1">
        <v>7</v>
      </c>
      <c r="VB27" s="1">
        <v>7</v>
      </c>
      <c r="VC27" s="1">
        <v>7</v>
      </c>
      <c r="VD27" s="1">
        <v>7</v>
      </c>
      <c r="VE27" s="1">
        <v>7</v>
      </c>
      <c r="VF27" s="1"/>
      <c r="VG27" s="1"/>
      <c r="VH27" s="1"/>
      <c r="VI27" s="1"/>
      <c r="VJ27" s="1"/>
      <c r="VK27" s="1"/>
      <c r="VL27" s="1"/>
      <c r="VM27" s="1"/>
      <c r="VN27" s="1"/>
      <c r="VO27" s="1"/>
      <c r="VP27" s="1"/>
      <c r="VQ27" s="1">
        <v>7</v>
      </c>
      <c r="VR27" s="1"/>
      <c r="VS27" s="1"/>
      <c r="VT27" s="1"/>
      <c r="VU27" s="1"/>
      <c r="VV27" s="1"/>
      <c r="VW27" s="1"/>
      <c r="VX27" s="1"/>
      <c r="VY27" s="1"/>
      <c r="VZ27" s="1"/>
      <c r="WA27" s="1"/>
      <c r="WB27" s="1"/>
      <c r="WC27" s="1">
        <v>7</v>
      </c>
      <c r="WD27" s="1">
        <v>7</v>
      </c>
      <c r="WE27" s="1">
        <v>7</v>
      </c>
      <c r="WF27" s="1">
        <v>7</v>
      </c>
      <c r="WG27" s="1"/>
      <c r="WH27" s="1"/>
      <c r="WI27" s="1"/>
      <c r="WJ27" s="1">
        <v>7</v>
      </c>
      <c r="WK27" s="1">
        <v>7</v>
      </c>
      <c r="WL27" s="1">
        <v>7</v>
      </c>
      <c r="WM27" s="1">
        <v>7</v>
      </c>
      <c r="WN27" s="1">
        <v>10</v>
      </c>
      <c r="WO27" s="1">
        <v>7</v>
      </c>
      <c r="WP27" s="1">
        <v>7</v>
      </c>
      <c r="WQ27" s="1"/>
      <c r="WR27" s="1"/>
      <c r="WS27" s="1"/>
      <c r="WT27" s="1">
        <v>7</v>
      </c>
      <c r="WU27" s="1">
        <v>7</v>
      </c>
      <c r="WV27" s="1">
        <v>7</v>
      </c>
      <c r="WW27" s="1">
        <v>7</v>
      </c>
      <c r="WX27" s="1"/>
      <c r="WY27" s="1">
        <v>7</v>
      </c>
      <c r="WZ27" s="1">
        <v>7</v>
      </c>
      <c r="XA27" s="1">
        <v>7</v>
      </c>
      <c r="XB27" s="1">
        <v>7</v>
      </c>
      <c r="XC27" s="1"/>
      <c r="XD27" s="1"/>
      <c r="XE27" s="1"/>
      <c r="XF27" s="1"/>
      <c r="XG27" s="1"/>
      <c r="XH27" s="1"/>
      <c r="XI27" s="1"/>
      <c r="XJ27" s="1"/>
      <c r="XK27" s="1"/>
      <c r="XL27" s="1"/>
      <c r="XM27" s="1"/>
      <c r="XN27" s="1"/>
      <c r="XO27" s="1">
        <v>7</v>
      </c>
      <c r="XP27" s="1">
        <v>7</v>
      </c>
      <c r="XQ27" s="1">
        <v>7</v>
      </c>
      <c r="XR27" s="1">
        <v>7</v>
      </c>
      <c r="XS27" s="1">
        <v>7</v>
      </c>
      <c r="XT27" s="1"/>
      <c r="XU27" s="1"/>
      <c r="XV27" s="1"/>
      <c r="XW27" s="1">
        <v>7</v>
      </c>
      <c r="XX27" s="1">
        <v>7</v>
      </c>
      <c r="XY27" s="1">
        <v>7</v>
      </c>
      <c r="XZ27" s="1">
        <v>7</v>
      </c>
      <c r="YA27" s="1">
        <v>7</v>
      </c>
      <c r="YB27" s="1"/>
      <c r="YC27" s="1">
        <v>7</v>
      </c>
      <c r="YD27" s="1">
        <v>7</v>
      </c>
      <c r="YE27" s="1">
        <v>7</v>
      </c>
      <c r="YF27" s="1">
        <v>7</v>
      </c>
      <c r="YG27" s="1">
        <v>7</v>
      </c>
      <c r="YH27" s="1"/>
      <c r="YI27" s="1"/>
      <c r="YJ27" s="1"/>
      <c r="YK27" s="1"/>
      <c r="YL27" s="1"/>
      <c r="YM27" s="1"/>
      <c r="YN27" s="1"/>
      <c r="YO27" s="1">
        <v>7</v>
      </c>
      <c r="YP27" s="1">
        <v>7</v>
      </c>
      <c r="YQ27" s="1"/>
      <c r="YR27" s="1"/>
      <c r="YS27" s="1"/>
      <c r="YT27" s="1">
        <v>7</v>
      </c>
      <c r="YU27" s="1">
        <v>7</v>
      </c>
      <c r="YV27" s="1"/>
      <c r="YW27" s="1"/>
      <c r="YX27" s="1"/>
      <c r="YY27" s="1"/>
      <c r="YZ27" s="1"/>
      <c r="ZA27" s="1"/>
      <c r="ZB27" s="1"/>
      <c r="ZC27" s="1"/>
      <c r="ZD27" s="1">
        <v>7</v>
      </c>
      <c r="ZE27" s="1">
        <v>7</v>
      </c>
      <c r="ZF27" s="1"/>
      <c r="ZG27" s="1"/>
      <c r="ZH27" s="1"/>
      <c r="ZI27" s="1"/>
      <c r="ZJ27" s="1"/>
      <c r="ZK27" s="1"/>
      <c r="ZL27" s="1"/>
      <c r="ZM27" s="1"/>
      <c r="ZN27" s="1"/>
      <c r="ZO27" s="1">
        <v>7</v>
      </c>
      <c r="ZP27" s="1">
        <v>7</v>
      </c>
      <c r="ZQ27" s="1"/>
      <c r="ZR27" s="1"/>
      <c r="ZS27" s="1"/>
      <c r="ZT27" s="1"/>
      <c r="ZU27" s="1">
        <v>7</v>
      </c>
      <c r="ZV27" s="1">
        <v>7</v>
      </c>
      <c r="ZW27" s="1">
        <v>7</v>
      </c>
      <c r="ZX27" s="1">
        <v>7</v>
      </c>
      <c r="ZY27" s="1">
        <v>7</v>
      </c>
      <c r="ZZ27" s="1"/>
      <c r="AAA27" s="1"/>
      <c r="AAB27" s="1"/>
      <c r="AAC27" s="1">
        <v>7</v>
      </c>
      <c r="AAD27" s="1">
        <v>7</v>
      </c>
      <c r="AAE27" s="1">
        <v>7</v>
      </c>
      <c r="AAF27" s="1"/>
      <c r="AAG27" s="1">
        <v>7</v>
      </c>
      <c r="AAH27" s="1">
        <v>7</v>
      </c>
      <c r="AAI27" s="1">
        <v>7</v>
      </c>
      <c r="AAJ27" s="1">
        <v>7</v>
      </c>
      <c r="AAK27" s="1"/>
      <c r="AAL27" s="1"/>
      <c r="AAM27" s="1"/>
      <c r="AAN27" s="1"/>
      <c r="AAO27" s="1">
        <v>7</v>
      </c>
      <c r="AAP27" s="1">
        <v>7</v>
      </c>
      <c r="AAQ27" s="1"/>
      <c r="AAR27" s="1"/>
      <c r="AAS27" s="1">
        <v>7</v>
      </c>
      <c r="AAT27" s="1">
        <v>7</v>
      </c>
      <c r="AAU27" s="1">
        <v>7</v>
      </c>
      <c r="AAV27" s="1">
        <v>7</v>
      </c>
      <c r="AAW27" s="1">
        <v>7</v>
      </c>
      <c r="AAX27" s="1">
        <v>7</v>
      </c>
      <c r="AAY27" s="1">
        <v>7</v>
      </c>
      <c r="AAZ27" s="1">
        <v>7</v>
      </c>
      <c r="ABA27" s="1"/>
      <c r="ABB27" s="1"/>
      <c r="ABC27" s="1">
        <v>7</v>
      </c>
      <c r="ABD27" s="1">
        <v>7</v>
      </c>
      <c r="ABE27" s="1">
        <v>7</v>
      </c>
      <c r="ABF27" s="1">
        <v>7</v>
      </c>
      <c r="ABG27" s="1">
        <v>7</v>
      </c>
      <c r="ABH27" s="1">
        <v>7</v>
      </c>
      <c r="ABI27" s="1">
        <v>7</v>
      </c>
      <c r="ABJ27" s="1"/>
      <c r="ABK27" s="1"/>
      <c r="ABL27" s="1"/>
      <c r="ABM27" s="1">
        <v>7</v>
      </c>
      <c r="ABN27" s="1">
        <v>7</v>
      </c>
      <c r="ABO27" s="1">
        <v>7</v>
      </c>
      <c r="ABP27" s="1">
        <v>7</v>
      </c>
      <c r="ABQ27" s="1"/>
      <c r="ABR27" s="1"/>
      <c r="ABS27" s="1"/>
      <c r="ABT27" s="1"/>
      <c r="ABU27" s="1">
        <v>7</v>
      </c>
      <c r="ABV27" s="1">
        <v>7</v>
      </c>
      <c r="ABW27" s="1">
        <v>7</v>
      </c>
      <c r="ABX27" s="1">
        <v>7</v>
      </c>
      <c r="ABY27" s="1">
        <v>7</v>
      </c>
      <c r="ABZ27" s="1">
        <v>7</v>
      </c>
      <c r="ACA27" s="1">
        <v>7</v>
      </c>
      <c r="ACB27" s="1">
        <v>7</v>
      </c>
      <c r="ACC27" s="1">
        <v>7</v>
      </c>
      <c r="ACD27" s="1">
        <v>7</v>
      </c>
      <c r="ACE27" s="1">
        <v>7</v>
      </c>
      <c r="ACF27" s="1">
        <v>7</v>
      </c>
      <c r="ACG27" s="1">
        <v>7</v>
      </c>
      <c r="ACH27" s="1">
        <v>7</v>
      </c>
      <c r="ACI27" s="1"/>
      <c r="ACJ27" s="1">
        <v>7</v>
      </c>
      <c r="ACK27" s="1">
        <v>7</v>
      </c>
      <c r="ACL27" s="1">
        <v>7</v>
      </c>
      <c r="ACM27" s="1">
        <v>7</v>
      </c>
      <c r="ACN27" s="1">
        <v>7</v>
      </c>
      <c r="ACO27" s="1">
        <v>7</v>
      </c>
      <c r="ACP27" s="1">
        <v>8</v>
      </c>
      <c r="ACQ27" s="1">
        <v>7</v>
      </c>
      <c r="ACR27" s="1">
        <v>8</v>
      </c>
      <c r="ACS27" s="1">
        <v>7</v>
      </c>
      <c r="ACT27" s="1"/>
      <c r="ACU27" s="1">
        <v>7</v>
      </c>
      <c r="ACV27" s="1">
        <v>7</v>
      </c>
      <c r="ACW27" s="1"/>
      <c r="ACX27" s="1"/>
      <c r="ACY27" s="1">
        <v>7</v>
      </c>
      <c r="ACZ27" s="1">
        <v>7</v>
      </c>
      <c r="ADA27" s="1">
        <v>7</v>
      </c>
      <c r="ADB27" s="1">
        <v>7</v>
      </c>
      <c r="ADC27" s="1">
        <v>7</v>
      </c>
      <c r="ADD27" s="1"/>
      <c r="ADE27" s="1"/>
      <c r="ADF27" s="1">
        <v>7</v>
      </c>
      <c r="ADG27" s="1">
        <v>7</v>
      </c>
      <c r="ADH27" s="1"/>
      <c r="ADI27" s="1">
        <v>8</v>
      </c>
      <c r="ADJ27" s="1"/>
      <c r="ADK27" s="1">
        <v>7</v>
      </c>
      <c r="ADL27" s="1">
        <v>7</v>
      </c>
      <c r="ADM27" s="1">
        <v>7</v>
      </c>
      <c r="ADN27" s="1">
        <v>7</v>
      </c>
      <c r="ADO27" s="1">
        <v>7</v>
      </c>
      <c r="ADP27" s="1">
        <v>7</v>
      </c>
      <c r="ADQ27" s="1">
        <v>7</v>
      </c>
      <c r="ADR27" s="1">
        <v>7</v>
      </c>
      <c r="ADS27" s="1">
        <v>7</v>
      </c>
      <c r="ADT27" s="1">
        <v>7</v>
      </c>
      <c r="ADU27" s="1">
        <v>7</v>
      </c>
      <c r="ADV27" s="1">
        <v>7</v>
      </c>
      <c r="ADW27" s="1"/>
      <c r="ADX27" s="1">
        <v>7</v>
      </c>
      <c r="ADY27" s="1">
        <v>7</v>
      </c>
      <c r="ADZ27" s="1">
        <v>7</v>
      </c>
      <c r="AEA27" s="1">
        <v>7</v>
      </c>
      <c r="AEB27" s="1">
        <v>8</v>
      </c>
      <c r="AEC27" s="1"/>
      <c r="AED27" s="1"/>
      <c r="AEE27" s="1">
        <v>7</v>
      </c>
      <c r="AEF27" s="1">
        <v>7</v>
      </c>
      <c r="AEG27" s="1"/>
      <c r="AEH27" s="1"/>
      <c r="AEI27" s="1">
        <v>7</v>
      </c>
      <c r="AEJ27" s="1">
        <v>7</v>
      </c>
      <c r="AEK27" s="1">
        <v>7</v>
      </c>
      <c r="AEL27" s="1">
        <v>7</v>
      </c>
      <c r="AEM27" s="1">
        <v>7</v>
      </c>
      <c r="AEN27" s="1">
        <v>7</v>
      </c>
      <c r="AEO27" s="1">
        <v>7</v>
      </c>
      <c r="AEP27" s="1">
        <v>7</v>
      </c>
      <c r="AEQ27" s="1">
        <v>7</v>
      </c>
      <c r="AER27" s="1">
        <v>7</v>
      </c>
      <c r="AES27" s="1">
        <v>7</v>
      </c>
      <c r="AET27" s="1">
        <v>7</v>
      </c>
      <c r="AEU27" s="1">
        <v>7</v>
      </c>
      <c r="AEV27" s="1"/>
      <c r="AEW27" s="1"/>
      <c r="AEX27" s="1">
        <v>7</v>
      </c>
      <c r="AEY27" s="1">
        <v>7</v>
      </c>
      <c r="AEZ27" s="1">
        <v>7</v>
      </c>
      <c r="AFA27" s="1">
        <v>7</v>
      </c>
      <c r="AFB27" s="1">
        <v>7</v>
      </c>
      <c r="AFC27" s="1">
        <v>7</v>
      </c>
      <c r="AFD27" s="1">
        <v>7</v>
      </c>
      <c r="AFE27" s="1">
        <v>7</v>
      </c>
      <c r="AFF27" s="1">
        <v>7</v>
      </c>
      <c r="AFG27" s="1">
        <v>7</v>
      </c>
      <c r="AFH27" s="1">
        <v>8</v>
      </c>
      <c r="AFI27" s="1">
        <v>7</v>
      </c>
      <c r="AFJ27" s="1"/>
      <c r="AFK27" s="1">
        <v>7</v>
      </c>
      <c r="AFL27" s="1">
        <v>7</v>
      </c>
      <c r="AFM27" s="1">
        <v>7</v>
      </c>
      <c r="AFN27" s="1">
        <v>7</v>
      </c>
      <c r="AFO27" s="1"/>
      <c r="AFP27" s="1">
        <v>7</v>
      </c>
      <c r="AFQ27" s="1">
        <v>7</v>
      </c>
      <c r="AFR27" s="1">
        <v>7</v>
      </c>
      <c r="AFS27" s="1">
        <v>7</v>
      </c>
      <c r="AFT27" s="1">
        <v>7</v>
      </c>
      <c r="AFU27" s="1">
        <v>7</v>
      </c>
      <c r="AFV27" s="1">
        <v>7</v>
      </c>
      <c r="AFW27" s="1">
        <v>7</v>
      </c>
      <c r="AFX27" s="1">
        <v>7</v>
      </c>
      <c r="AFY27" s="1">
        <v>7</v>
      </c>
      <c r="AFZ27" s="1">
        <v>9</v>
      </c>
      <c r="AGA27" s="1">
        <v>9</v>
      </c>
      <c r="AGB27" s="1"/>
      <c r="AGC27" s="1"/>
      <c r="AGD27" s="1">
        <v>7</v>
      </c>
      <c r="AGE27" s="1">
        <v>8</v>
      </c>
      <c r="AGF27" s="1">
        <v>7</v>
      </c>
      <c r="AGG27" s="1">
        <v>7</v>
      </c>
      <c r="AGH27" s="1">
        <v>7</v>
      </c>
      <c r="AGI27" s="1"/>
      <c r="AGJ27" s="1">
        <v>10</v>
      </c>
      <c r="AGK27" s="1"/>
      <c r="AGL27" s="1"/>
      <c r="AGM27" s="1">
        <v>7</v>
      </c>
      <c r="AGN27" s="1">
        <v>7</v>
      </c>
      <c r="AGO27" s="1">
        <v>7</v>
      </c>
      <c r="AGP27" s="1">
        <v>7</v>
      </c>
      <c r="AGQ27" s="1">
        <v>7</v>
      </c>
      <c r="AGR27" s="1">
        <v>10</v>
      </c>
      <c r="AGS27" s="1">
        <v>8</v>
      </c>
      <c r="AGT27" s="1">
        <v>7</v>
      </c>
      <c r="AGU27" s="1">
        <v>7</v>
      </c>
      <c r="AGV27" s="1">
        <v>9</v>
      </c>
      <c r="AGW27" s="1">
        <v>7</v>
      </c>
      <c r="AGX27" s="1">
        <v>12</v>
      </c>
      <c r="AGY27" s="1">
        <v>8</v>
      </c>
      <c r="AGZ27" s="1">
        <v>10</v>
      </c>
      <c r="AHA27" s="1">
        <v>7</v>
      </c>
      <c r="AHB27" s="1">
        <v>7</v>
      </c>
      <c r="AHC27" s="1">
        <v>9</v>
      </c>
      <c r="AHD27" s="1">
        <v>9</v>
      </c>
      <c r="AHE27" s="1">
        <v>7</v>
      </c>
      <c r="AHF27" s="1">
        <v>7</v>
      </c>
      <c r="AHG27" s="1">
        <v>7</v>
      </c>
      <c r="AHH27" s="1">
        <v>7</v>
      </c>
      <c r="AHI27" s="1">
        <v>8</v>
      </c>
      <c r="AHJ27" s="1">
        <v>13</v>
      </c>
      <c r="AHK27" s="1">
        <v>10</v>
      </c>
      <c r="AHL27" s="1"/>
      <c r="AHM27" s="1">
        <v>7</v>
      </c>
      <c r="AHN27" s="1">
        <v>7</v>
      </c>
      <c r="AHO27" s="1">
        <v>7</v>
      </c>
      <c r="AHP27" s="1">
        <v>7</v>
      </c>
      <c r="AHQ27" s="1">
        <v>7</v>
      </c>
      <c r="AHR27" s="1">
        <v>7</v>
      </c>
      <c r="AHS27" s="1">
        <v>7</v>
      </c>
      <c r="AHT27" s="1">
        <v>7</v>
      </c>
      <c r="AHU27" s="1">
        <v>13</v>
      </c>
      <c r="AHV27" s="1"/>
      <c r="AHW27" s="1">
        <v>7</v>
      </c>
      <c r="AHX27" s="1">
        <v>7</v>
      </c>
      <c r="AHY27" s="1">
        <v>7</v>
      </c>
      <c r="AHZ27" s="1">
        <v>7</v>
      </c>
      <c r="AIA27" s="1">
        <v>7</v>
      </c>
      <c r="AIB27" s="1">
        <v>7</v>
      </c>
      <c r="AIC27" s="1">
        <v>7</v>
      </c>
      <c r="AID27" s="1">
        <v>10</v>
      </c>
      <c r="AIE27" s="1">
        <v>9</v>
      </c>
      <c r="AIF27" s="1">
        <v>7</v>
      </c>
      <c r="AIG27" s="1"/>
      <c r="AIH27" s="1">
        <v>7</v>
      </c>
      <c r="AII27" s="1">
        <v>7</v>
      </c>
      <c r="AIJ27" s="1">
        <v>7</v>
      </c>
      <c r="AIK27" s="1">
        <v>7</v>
      </c>
      <c r="AIL27" s="1">
        <v>9</v>
      </c>
      <c r="AIM27" s="1">
        <v>7</v>
      </c>
      <c r="AIN27" s="1">
        <v>7</v>
      </c>
      <c r="AIO27" s="1">
        <v>7</v>
      </c>
      <c r="AIP27" s="1">
        <v>7</v>
      </c>
      <c r="AIQ27" s="1">
        <v>7</v>
      </c>
      <c r="AIR27" s="1">
        <v>11</v>
      </c>
      <c r="AIS27" s="1"/>
      <c r="AIT27" s="1">
        <v>7</v>
      </c>
      <c r="AIU27" s="1">
        <v>7</v>
      </c>
      <c r="AIV27" s="1">
        <v>7</v>
      </c>
      <c r="AIW27" s="1">
        <v>7</v>
      </c>
      <c r="AIX27" s="1">
        <v>9</v>
      </c>
      <c r="AIY27" s="1">
        <v>10</v>
      </c>
      <c r="AIZ27" s="1">
        <v>8</v>
      </c>
      <c r="AJA27" s="1">
        <v>7</v>
      </c>
      <c r="AJB27" s="1">
        <v>7</v>
      </c>
      <c r="AJC27" s="1">
        <v>7</v>
      </c>
      <c r="AJD27" s="1">
        <v>7</v>
      </c>
      <c r="AJE27" s="1">
        <v>7</v>
      </c>
      <c r="AJF27" s="1">
        <v>7</v>
      </c>
      <c r="AJG27" s="1">
        <v>7</v>
      </c>
      <c r="AJH27" s="1">
        <v>13</v>
      </c>
      <c r="AJI27" s="1">
        <v>8</v>
      </c>
      <c r="AJJ27" s="1">
        <v>7</v>
      </c>
      <c r="AJK27" s="1">
        <v>7</v>
      </c>
      <c r="AJL27" s="1">
        <v>7</v>
      </c>
      <c r="AJM27" s="1">
        <v>7</v>
      </c>
      <c r="AJN27" s="1">
        <v>7</v>
      </c>
      <c r="AJO27" s="1">
        <v>7</v>
      </c>
      <c r="AJP27" s="1">
        <v>7</v>
      </c>
      <c r="AJQ27" s="1">
        <v>11</v>
      </c>
      <c r="AJR27" s="1">
        <v>9</v>
      </c>
      <c r="AJS27" s="1">
        <v>9</v>
      </c>
      <c r="AJT27" s="1">
        <v>7</v>
      </c>
      <c r="AJU27" s="1">
        <v>10</v>
      </c>
      <c r="AJV27" s="1">
        <v>8</v>
      </c>
      <c r="AJW27" s="1">
        <v>7</v>
      </c>
      <c r="AJX27" s="1">
        <v>7</v>
      </c>
      <c r="AJY27" s="1">
        <v>11</v>
      </c>
      <c r="AJZ27" s="1">
        <v>7</v>
      </c>
      <c r="AKA27" s="1">
        <v>7</v>
      </c>
      <c r="AKB27" s="1">
        <v>7</v>
      </c>
      <c r="AKC27" s="1"/>
      <c r="AKD27" s="1">
        <v>7</v>
      </c>
      <c r="AKE27" s="1">
        <v>7</v>
      </c>
      <c r="AKF27" s="1">
        <v>7</v>
      </c>
      <c r="AKG27" s="1">
        <v>7</v>
      </c>
      <c r="AKH27" s="1">
        <v>7</v>
      </c>
      <c r="AKI27" s="1">
        <v>7</v>
      </c>
      <c r="AKJ27" s="1">
        <v>7</v>
      </c>
      <c r="AKK27" s="1">
        <v>7</v>
      </c>
      <c r="AKL27" s="1"/>
      <c r="AKM27" s="1">
        <v>7</v>
      </c>
      <c r="AKN27" s="1">
        <v>7</v>
      </c>
      <c r="AKO27" s="1">
        <v>7</v>
      </c>
      <c r="AKP27" s="1">
        <v>7</v>
      </c>
      <c r="AKQ27" s="1">
        <v>8</v>
      </c>
      <c r="AKR27" s="1">
        <v>9</v>
      </c>
      <c r="AKS27" s="1">
        <v>9</v>
      </c>
      <c r="AKT27" s="1">
        <v>7</v>
      </c>
      <c r="AKU27" s="1">
        <v>7</v>
      </c>
      <c r="AKV27" s="1">
        <v>7</v>
      </c>
      <c r="AKW27" s="1">
        <v>7</v>
      </c>
      <c r="AKX27" s="1">
        <v>8</v>
      </c>
      <c r="AKY27" s="1">
        <v>7</v>
      </c>
      <c r="AKZ27" s="1">
        <v>10</v>
      </c>
      <c r="ALA27" s="1">
        <v>7</v>
      </c>
      <c r="ALB27" s="1">
        <v>7</v>
      </c>
      <c r="ALC27" s="1">
        <v>7</v>
      </c>
      <c r="ALD27" s="1">
        <v>8</v>
      </c>
      <c r="ALE27" s="1">
        <v>8</v>
      </c>
      <c r="ALF27" s="1">
        <v>8</v>
      </c>
      <c r="ALG27" s="1">
        <v>10</v>
      </c>
      <c r="ALH27" s="1"/>
      <c r="ALI27" s="1">
        <v>7</v>
      </c>
      <c r="ALJ27" s="1">
        <v>7</v>
      </c>
      <c r="ALK27" s="1">
        <v>7</v>
      </c>
      <c r="ALL27" s="1">
        <v>9</v>
      </c>
      <c r="ALM27" s="1">
        <v>7</v>
      </c>
      <c r="ALN27" s="1">
        <v>9</v>
      </c>
      <c r="ALO27" s="1">
        <v>7</v>
      </c>
      <c r="ALP27" s="1">
        <v>10</v>
      </c>
      <c r="ALQ27" s="1">
        <v>8</v>
      </c>
      <c r="ALR27" s="1">
        <v>9</v>
      </c>
      <c r="ALS27" s="1">
        <v>7</v>
      </c>
      <c r="ALT27" s="1">
        <v>7</v>
      </c>
      <c r="ALU27" s="1">
        <v>7</v>
      </c>
      <c r="ALV27" s="1">
        <v>7</v>
      </c>
      <c r="ALW27" s="1">
        <v>7</v>
      </c>
      <c r="ALX27" s="1">
        <v>7</v>
      </c>
      <c r="ALY27" s="1">
        <v>7</v>
      </c>
      <c r="ALZ27" s="1">
        <v>8</v>
      </c>
      <c r="AMA27" s="1">
        <v>9</v>
      </c>
      <c r="AMB27" s="1">
        <v>7</v>
      </c>
      <c r="AMC27" s="1">
        <v>7</v>
      </c>
      <c r="AMD27" s="1">
        <v>7</v>
      </c>
      <c r="AME27" s="1">
        <v>8</v>
      </c>
      <c r="AMF27" s="1">
        <v>7</v>
      </c>
      <c r="AMG27" s="1">
        <v>8</v>
      </c>
      <c r="AMH27" s="1"/>
      <c r="AMI27" s="1"/>
      <c r="AMJ27" s="1"/>
      <c r="AMK27" s="1">
        <v>7</v>
      </c>
      <c r="AML27" s="1">
        <v>7</v>
      </c>
      <c r="AMM27" s="1">
        <v>7</v>
      </c>
      <c r="AMN27" s="1">
        <v>7</v>
      </c>
      <c r="AMO27" s="1">
        <v>7</v>
      </c>
      <c r="AMP27" s="1">
        <v>7</v>
      </c>
      <c r="AMQ27" s="1">
        <v>9</v>
      </c>
      <c r="AMR27" s="1">
        <v>9</v>
      </c>
      <c r="AMS27" s="1">
        <v>10</v>
      </c>
      <c r="AMT27" s="1"/>
      <c r="AMU27" s="1">
        <v>7</v>
      </c>
      <c r="AMV27" s="1">
        <v>7</v>
      </c>
      <c r="AMW27" s="1">
        <v>7</v>
      </c>
      <c r="AMX27" s="1">
        <v>11</v>
      </c>
      <c r="AMY27" s="1">
        <v>10</v>
      </c>
      <c r="AMZ27" s="1">
        <v>8</v>
      </c>
      <c r="ANA27" s="1">
        <v>8</v>
      </c>
      <c r="ANB27" s="1">
        <v>7</v>
      </c>
      <c r="ANC27" s="1">
        <v>7</v>
      </c>
      <c r="AND27" s="1">
        <v>9</v>
      </c>
      <c r="ANE27" s="1">
        <v>7</v>
      </c>
      <c r="ANF27" s="1">
        <v>9</v>
      </c>
      <c r="ANG27" s="1">
        <v>8</v>
      </c>
      <c r="ANH27" s="1">
        <v>10</v>
      </c>
      <c r="ANI27" s="1">
        <v>7</v>
      </c>
      <c r="ANJ27" s="1"/>
      <c r="ANK27" s="1"/>
      <c r="ANL27" s="1">
        <v>9</v>
      </c>
      <c r="ANM27" s="1">
        <v>7</v>
      </c>
      <c r="ANN27" s="1">
        <v>7</v>
      </c>
      <c r="ANO27" s="1">
        <v>11</v>
      </c>
      <c r="ANP27" s="1">
        <v>8</v>
      </c>
      <c r="ANQ27" s="1"/>
      <c r="ANR27" s="1"/>
      <c r="ANS27" s="1">
        <v>7</v>
      </c>
      <c r="ANT27" s="1">
        <v>7</v>
      </c>
      <c r="ANU27" s="1">
        <v>7</v>
      </c>
      <c r="ANV27" s="1">
        <v>7</v>
      </c>
      <c r="ANW27" s="1">
        <v>9</v>
      </c>
      <c r="ANX27" s="1">
        <v>9</v>
      </c>
      <c r="ANY27" s="1">
        <v>8</v>
      </c>
      <c r="ANZ27" s="1">
        <v>10</v>
      </c>
      <c r="AOA27" s="1">
        <v>8</v>
      </c>
      <c r="AOB27" s="1">
        <v>8</v>
      </c>
      <c r="AOC27" s="1">
        <v>7</v>
      </c>
      <c r="AOD27" s="1">
        <v>7</v>
      </c>
      <c r="AOE27" s="1">
        <v>8</v>
      </c>
      <c r="AOF27" s="1">
        <v>7</v>
      </c>
      <c r="AOG27" s="1">
        <v>7</v>
      </c>
      <c r="AOH27" s="1">
        <v>7</v>
      </c>
      <c r="AOI27" s="1">
        <v>7</v>
      </c>
      <c r="AOJ27" s="1">
        <v>8</v>
      </c>
      <c r="AOK27" s="1">
        <v>10</v>
      </c>
      <c r="AOL27" s="1">
        <v>9</v>
      </c>
      <c r="AOM27" s="1">
        <v>7</v>
      </c>
      <c r="AON27" s="1">
        <v>7</v>
      </c>
      <c r="AOO27" s="1"/>
      <c r="AOP27" s="1">
        <v>7</v>
      </c>
      <c r="AOQ27" s="1">
        <v>7</v>
      </c>
      <c r="AOR27" s="1">
        <v>7</v>
      </c>
      <c r="AOS27" s="1">
        <v>12</v>
      </c>
      <c r="AOT27" s="1">
        <v>8</v>
      </c>
      <c r="AOU27" s="1">
        <v>7</v>
      </c>
      <c r="AOV27" s="1">
        <v>10</v>
      </c>
      <c r="AOW27" s="1">
        <v>7</v>
      </c>
      <c r="AOX27" s="1">
        <v>7</v>
      </c>
      <c r="AOY27" s="1">
        <v>7</v>
      </c>
      <c r="AOZ27" s="1">
        <v>7</v>
      </c>
      <c r="APA27" s="1">
        <v>7</v>
      </c>
      <c r="APB27" s="1">
        <v>7</v>
      </c>
      <c r="APC27" s="1">
        <v>7</v>
      </c>
      <c r="APD27" s="1">
        <v>7</v>
      </c>
      <c r="APE27" s="1">
        <v>7</v>
      </c>
      <c r="APF27" s="1">
        <v>9</v>
      </c>
      <c r="APG27" s="1">
        <v>8</v>
      </c>
      <c r="APH27" s="1">
        <v>8</v>
      </c>
      <c r="API27" s="1">
        <v>7</v>
      </c>
      <c r="APJ27" s="1">
        <v>7</v>
      </c>
      <c r="APK27" s="1">
        <v>7</v>
      </c>
      <c r="APL27" s="1">
        <v>10</v>
      </c>
      <c r="APM27" s="1">
        <v>8</v>
      </c>
      <c r="APN27" s="1">
        <v>9</v>
      </c>
      <c r="APO27" s="1">
        <v>7</v>
      </c>
      <c r="APP27" s="1">
        <v>7</v>
      </c>
      <c r="APQ27" s="1">
        <v>7</v>
      </c>
      <c r="APR27" s="1"/>
      <c r="APS27" s="1">
        <v>7</v>
      </c>
      <c r="APT27" s="1">
        <v>7</v>
      </c>
      <c r="APU27" s="1">
        <v>9</v>
      </c>
      <c r="APV27" s="1">
        <v>9</v>
      </c>
      <c r="APW27" s="1">
        <v>9</v>
      </c>
      <c r="APX27" s="1">
        <v>8</v>
      </c>
      <c r="APY27" s="1">
        <v>10</v>
      </c>
      <c r="APZ27" s="1">
        <v>9</v>
      </c>
      <c r="AQA27" s="1">
        <v>9</v>
      </c>
      <c r="AQB27" s="1">
        <v>7</v>
      </c>
      <c r="AQC27" s="1"/>
      <c r="AQD27" s="1">
        <v>8</v>
      </c>
      <c r="AQE27" s="1">
        <v>7</v>
      </c>
      <c r="AQF27" s="1">
        <v>9</v>
      </c>
      <c r="AQG27" s="1">
        <v>8</v>
      </c>
      <c r="AQH27" s="1">
        <v>9</v>
      </c>
      <c r="AQI27" s="1">
        <v>7</v>
      </c>
      <c r="AQJ27" s="1"/>
      <c r="AQK27" s="1">
        <v>7</v>
      </c>
      <c r="AQL27" s="1">
        <v>8</v>
      </c>
      <c r="AQM27" s="1">
        <v>8</v>
      </c>
      <c r="AQN27" s="1">
        <v>7</v>
      </c>
      <c r="AQO27" s="1">
        <v>9</v>
      </c>
      <c r="AQP27" s="1">
        <v>7</v>
      </c>
      <c r="AQQ27" s="1">
        <v>7</v>
      </c>
      <c r="AQR27" s="1"/>
      <c r="AQS27" s="1">
        <v>7</v>
      </c>
      <c r="AQT27" s="1">
        <v>7</v>
      </c>
      <c r="AQU27" s="1">
        <v>7</v>
      </c>
      <c r="AQV27" s="1">
        <v>9</v>
      </c>
      <c r="AQW27" s="1">
        <v>8</v>
      </c>
      <c r="AQX27" s="1">
        <v>7</v>
      </c>
      <c r="AQY27" s="1">
        <v>7</v>
      </c>
      <c r="AQZ27" s="1">
        <v>7</v>
      </c>
      <c r="ARA27" s="1"/>
      <c r="ARB27" s="1">
        <v>7</v>
      </c>
      <c r="ARC27" s="1">
        <v>7</v>
      </c>
      <c r="ARD27" s="1">
        <v>9</v>
      </c>
      <c r="ARE27" s="1">
        <v>8</v>
      </c>
      <c r="ARF27" s="1">
        <v>9</v>
      </c>
      <c r="ARG27" s="1">
        <v>7</v>
      </c>
      <c r="ARH27" s="1">
        <v>7</v>
      </c>
      <c r="ARI27" s="1">
        <v>7</v>
      </c>
      <c r="ARJ27" s="1"/>
      <c r="ARK27" s="1">
        <v>7</v>
      </c>
      <c r="ARL27" s="1">
        <v>10</v>
      </c>
      <c r="ARM27" s="1">
        <v>9</v>
      </c>
      <c r="ARN27" s="1">
        <v>7</v>
      </c>
      <c r="ARO27" s="1">
        <v>7</v>
      </c>
      <c r="ARP27" s="1">
        <v>8</v>
      </c>
      <c r="ARQ27" s="1">
        <v>9</v>
      </c>
      <c r="ARR27" s="1">
        <v>7</v>
      </c>
      <c r="ARS27" s="1">
        <v>7</v>
      </c>
      <c r="ART27" s="1">
        <v>7</v>
      </c>
      <c r="ARU27" s="1">
        <v>7</v>
      </c>
      <c r="ARV27" s="1">
        <v>7</v>
      </c>
      <c r="ARW27" s="1">
        <v>7</v>
      </c>
      <c r="ARX27" s="1">
        <v>7</v>
      </c>
      <c r="ARY27" s="1">
        <v>9</v>
      </c>
      <c r="ARZ27" s="1">
        <v>9</v>
      </c>
      <c r="ASA27" s="1">
        <v>8</v>
      </c>
      <c r="ASB27" s="1">
        <v>7</v>
      </c>
      <c r="ASC27" s="1">
        <v>7</v>
      </c>
      <c r="ASD27" s="1">
        <v>7</v>
      </c>
      <c r="ASE27" s="1">
        <v>7</v>
      </c>
      <c r="ASF27" s="1">
        <v>7</v>
      </c>
      <c r="ASG27" s="1">
        <v>8</v>
      </c>
      <c r="ASH27" s="1">
        <v>7</v>
      </c>
      <c r="ASI27" s="1">
        <v>7</v>
      </c>
      <c r="ASJ27" s="1">
        <v>7</v>
      </c>
      <c r="ASK27" s="1">
        <v>7</v>
      </c>
      <c r="ASL27" s="1">
        <v>7</v>
      </c>
      <c r="ASM27" s="1">
        <v>8</v>
      </c>
      <c r="ASN27" s="1">
        <v>8</v>
      </c>
      <c r="ASO27" s="1">
        <v>10</v>
      </c>
      <c r="ASP27" s="1">
        <v>8</v>
      </c>
      <c r="ASQ27" s="1">
        <v>8</v>
      </c>
      <c r="ASR27" s="1">
        <v>7</v>
      </c>
      <c r="ASS27" s="1">
        <v>8</v>
      </c>
      <c r="AST27" s="1">
        <v>9</v>
      </c>
      <c r="ASU27" s="1">
        <v>7</v>
      </c>
      <c r="ASV27" s="1">
        <v>9</v>
      </c>
      <c r="ASW27" s="1">
        <v>9</v>
      </c>
      <c r="ASX27" s="1">
        <v>10</v>
      </c>
      <c r="ASY27" s="1"/>
      <c r="ASZ27" s="1">
        <v>7</v>
      </c>
      <c r="ATA27" s="1">
        <v>7</v>
      </c>
      <c r="ATB27" s="1">
        <v>8</v>
      </c>
      <c r="ATC27" s="1">
        <v>7</v>
      </c>
      <c r="ATD27" s="1">
        <v>7</v>
      </c>
      <c r="ATE27" s="1">
        <v>7</v>
      </c>
      <c r="ATF27" s="1">
        <v>7</v>
      </c>
      <c r="ATG27" s="1">
        <v>7</v>
      </c>
      <c r="ATH27" s="1">
        <v>7</v>
      </c>
      <c r="ATI27" s="1">
        <v>9</v>
      </c>
      <c r="ATJ27" s="1">
        <v>8</v>
      </c>
      <c r="ATK27" s="1">
        <v>7</v>
      </c>
      <c r="ATL27" s="1">
        <v>7</v>
      </c>
      <c r="ATM27" s="1">
        <v>7</v>
      </c>
      <c r="ATN27" s="1">
        <v>10</v>
      </c>
      <c r="ATO27" s="1">
        <v>9</v>
      </c>
      <c r="ATP27" s="1">
        <v>7</v>
      </c>
      <c r="ATQ27" s="1">
        <v>7</v>
      </c>
      <c r="ATR27" s="1">
        <v>7</v>
      </c>
      <c r="ATS27" s="1">
        <v>7</v>
      </c>
      <c r="ATT27" s="1">
        <v>7</v>
      </c>
      <c r="ATU27" s="1">
        <v>9</v>
      </c>
      <c r="ATV27" s="1">
        <v>9</v>
      </c>
      <c r="ATW27" s="1">
        <v>10</v>
      </c>
      <c r="ATX27" s="1">
        <v>8</v>
      </c>
      <c r="ATY27" s="1">
        <v>7</v>
      </c>
      <c r="ATZ27" s="1">
        <v>7</v>
      </c>
      <c r="AUA27" s="1">
        <v>7</v>
      </c>
      <c r="AUB27" s="1">
        <v>7</v>
      </c>
      <c r="AUC27" s="1">
        <v>7</v>
      </c>
      <c r="AUD27" s="1">
        <v>8</v>
      </c>
      <c r="AUE27" s="1">
        <v>8</v>
      </c>
      <c r="AUF27" s="1">
        <v>7</v>
      </c>
      <c r="AUG27" s="1">
        <v>7</v>
      </c>
      <c r="AUH27" s="1">
        <v>9</v>
      </c>
      <c r="AUI27" s="1">
        <v>9</v>
      </c>
      <c r="AUJ27" s="1">
        <v>9</v>
      </c>
      <c r="AUK27" s="1">
        <v>7</v>
      </c>
      <c r="AUL27" s="1">
        <v>7</v>
      </c>
      <c r="AUM27" s="1">
        <v>7</v>
      </c>
      <c r="AUN27" s="1">
        <v>7</v>
      </c>
      <c r="AUO27" s="1">
        <v>8</v>
      </c>
      <c r="AUP27" s="1">
        <v>8</v>
      </c>
      <c r="AUQ27" s="1"/>
      <c r="AUR27" s="1">
        <v>7</v>
      </c>
      <c r="AUS27" s="1">
        <v>7</v>
      </c>
      <c r="AUT27" s="1">
        <v>7</v>
      </c>
      <c r="AUU27" s="1">
        <v>9</v>
      </c>
      <c r="AUV27" s="1">
        <v>9</v>
      </c>
      <c r="AUW27" s="1">
        <v>7</v>
      </c>
      <c r="AUX27" s="1">
        <v>9</v>
      </c>
      <c r="AUY27" s="1">
        <v>9</v>
      </c>
      <c r="AUZ27" s="1">
        <v>9</v>
      </c>
      <c r="AVA27" s="1">
        <v>7</v>
      </c>
      <c r="AVB27" s="1">
        <v>7</v>
      </c>
      <c r="AVC27" s="1">
        <v>7</v>
      </c>
      <c r="AVD27" s="1">
        <v>7</v>
      </c>
      <c r="AVE27" s="1">
        <v>8</v>
      </c>
      <c r="AVF27" s="1">
        <v>9</v>
      </c>
      <c r="AVG27" s="1">
        <v>7</v>
      </c>
      <c r="AVH27" s="1">
        <v>7</v>
      </c>
      <c r="AVI27" s="1">
        <v>7</v>
      </c>
      <c r="AVJ27" s="1">
        <v>7</v>
      </c>
      <c r="AVK27" s="1">
        <v>9</v>
      </c>
      <c r="AVL27" s="1">
        <v>9</v>
      </c>
      <c r="AVM27" s="1">
        <v>7</v>
      </c>
      <c r="AVN27" s="1">
        <v>7</v>
      </c>
      <c r="AVO27" s="1">
        <v>9</v>
      </c>
      <c r="AVP27" s="1">
        <v>7</v>
      </c>
      <c r="AVQ27" s="1">
        <v>7</v>
      </c>
      <c r="AVR27" s="1">
        <v>7</v>
      </c>
      <c r="AVS27" s="1">
        <v>7</v>
      </c>
      <c r="AVT27" s="1">
        <v>7</v>
      </c>
      <c r="AVU27" s="1">
        <v>7</v>
      </c>
      <c r="AVV27" s="1">
        <v>9</v>
      </c>
      <c r="AVW27" s="1">
        <v>8</v>
      </c>
      <c r="AVX27" s="1">
        <v>8</v>
      </c>
      <c r="AVY27" s="1">
        <v>8</v>
      </c>
      <c r="AVZ27" s="1">
        <v>9</v>
      </c>
      <c r="AWA27" s="1">
        <v>9</v>
      </c>
      <c r="AWB27" s="1">
        <v>12</v>
      </c>
      <c r="AWC27" s="1">
        <v>7</v>
      </c>
      <c r="AWD27" s="1">
        <v>7</v>
      </c>
      <c r="AWE27" s="1">
        <v>10</v>
      </c>
      <c r="AWF27" s="1">
        <v>7</v>
      </c>
      <c r="AWG27" s="1">
        <v>7</v>
      </c>
      <c r="AWH27" s="1">
        <v>7</v>
      </c>
      <c r="AWI27" s="1">
        <v>9</v>
      </c>
      <c r="AWJ27" s="1">
        <v>7</v>
      </c>
      <c r="AWK27" s="1">
        <v>8</v>
      </c>
      <c r="AWL27" s="1">
        <v>8</v>
      </c>
      <c r="AWM27" s="1">
        <v>9</v>
      </c>
      <c r="AWN27" s="1">
        <v>9</v>
      </c>
      <c r="AWO27" s="1">
        <v>9</v>
      </c>
      <c r="AWP27" s="1">
        <v>9</v>
      </c>
      <c r="AWQ27" s="1">
        <v>8</v>
      </c>
      <c r="AWR27" s="1">
        <v>10</v>
      </c>
      <c r="AWS27" s="1">
        <v>7</v>
      </c>
      <c r="AWT27" s="1">
        <v>7</v>
      </c>
      <c r="AWU27" s="1">
        <v>7</v>
      </c>
      <c r="AWV27" s="1">
        <v>7</v>
      </c>
      <c r="AWW27" s="1">
        <v>9</v>
      </c>
      <c r="AWX27" s="1">
        <v>7</v>
      </c>
      <c r="AWY27" s="1"/>
      <c r="AWZ27" s="1">
        <v>7</v>
      </c>
      <c r="AXA27" s="1">
        <v>7</v>
      </c>
      <c r="AXB27" s="1">
        <v>7</v>
      </c>
      <c r="AXC27" s="1">
        <v>9</v>
      </c>
      <c r="AXD27" s="1">
        <v>9</v>
      </c>
      <c r="AXE27" s="1">
        <v>7</v>
      </c>
      <c r="AXF27" s="1"/>
      <c r="AXG27" s="1">
        <v>7</v>
      </c>
      <c r="AXH27" s="1">
        <v>8</v>
      </c>
      <c r="AXI27" s="1">
        <v>8</v>
      </c>
      <c r="AXJ27" s="1">
        <v>8</v>
      </c>
      <c r="AXK27" s="1">
        <v>7</v>
      </c>
      <c r="AXL27" s="1">
        <v>7</v>
      </c>
      <c r="AXM27" s="1">
        <v>8</v>
      </c>
      <c r="AXN27" s="1">
        <v>9</v>
      </c>
      <c r="AXO27" s="1">
        <v>9</v>
      </c>
      <c r="AXP27" s="1">
        <v>9</v>
      </c>
      <c r="AXQ27" s="1">
        <v>9</v>
      </c>
      <c r="AXR27" s="1">
        <v>9</v>
      </c>
      <c r="AXS27" s="1">
        <v>7</v>
      </c>
      <c r="AXT27" s="1">
        <v>7</v>
      </c>
      <c r="AXU27" s="1"/>
      <c r="AXV27" s="1">
        <v>7</v>
      </c>
      <c r="AXW27" s="1">
        <v>7</v>
      </c>
      <c r="AXX27" s="1">
        <v>8</v>
      </c>
      <c r="AXY27" s="1">
        <v>7</v>
      </c>
      <c r="AXZ27" s="1">
        <v>9</v>
      </c>
      <c r="AYA27" s="1">
        <v>7</v>
      </c>
      <c r="AYB27" s="1">
        <v>9</v>
      </c>
      <c r="AYC27" s="1">
        <v>7</v>
      </c>
      <c r="AYD27" s="1">
        <v>7</v>
      </c>
      <c r="AYE27" s="1">
        <v>9</v>
      </c>
      <c r="AYF27" s="1">
        <v>8</v>
      </c>
      <c r="AYG27" s="1">
        <v>9</v>
      </c>
      <c r="AYH27" s="1">
        <v>9</v>
      </c>
      <c r="AYI27" s="1">
        <v>9</v>
      </c>
      <c r="AYJ27" s="1">
        <v>8</v>
      </c>
      <c r="AYK27" s="1">
        <v>9</v>
      </c>
      <c r="AYL27" s="1">
        <v>10</v>
      </c>
      <c r="AYM27" s="1">
        <v>9</v>
      </c>
      <c r="AYN27" s="1">
        <v>10</v>
      </c>
      <c r="AYO27" s="1">
        <v>9</v>
      </c>
      <c r="AYP27" s="1">
        <v>9</v>
      </c>
      <c r="AYQ27" s="1">
        <v>8</v>
      </c>
      <c r="AYR27" s="1">
        <v>7</v>
      </c>
      <c r="AYS27" s="1"/>
      <c r="AYT27" s="1">
        <v>9</v>
      </c>
      <c r="AYU27" s="1">
        <v>9</v>
      </c>
      <c r="AYV27" s="1">
        <v>8</v>
      </c>
      <c r="AYW27" s="1">
        <v>9</v>
      </c>
      <c r="AYX27" s="1">
        <v>8</v>
      </c>
      <c r="AYY27" s="1">
        <v>8</v>
      </c>
      <c r="AYZ27" s="1">
        <v>7</v>
      </c>
      <c r="AZA27" s="1">
        <v>10</v>
      </c>
      <c r="AZB27" s="1">
        <v>9</v>
      </c>
      <c r="AZC27" s="1">
        <v>8</v>
      </c>
      <c r="AZD27" s="1">
        <v>7</v>
      </c>
      <c r="AZE27" s="1">
        <v>9</v>
      </c>
      <c r="AZF27" s="1">
        <v>8</v>
      </c>
      <c r="AZG27" s="1">
        <v>8</v>
      </c>
      <c r="AZH27" s="1">
        <v>9</v>
      </c>
      <c r="AZI27" s="1">
        <v>9</v>
      </c>
      <c r="AZJ27" s="1">
        <v>7</v>
      </c>
      <c r="AZK27" s="1">
        <v>8</v>
      </c>
      <c r="AZL27" s="1">
        <v>7</v>
      </c>
      <c r="AZM27" s="1">
        <v>7</v>
      </c>
      <c r="AZN27" s="1">
        <v>7</v>
      </c>
      <c r="AZO27" s="1">
        <v>7</v>
      </c>
      <c r="AZP27" s="1">
        <v>7</v>
      </c>
      <c r="AZQ27" s="1">
        <v>7</v>
      </c>
      <c r="AZR27" s="1">
        <v>7</v>
      </c>
      <c r="AZS27" s="1">
        <v>9</v>
      </c>
      <c r="AZT27" s="1">
        <v>9</v>
      </c>
      <c r="AZU27" s="1">
        <v>9</v>
      </c>
      <c r="AZV27" s="1">
        <v>7</v>
      </c>
      <c r="AZW27" s="1">
        <v>9</v>
      </c>
      <c r="AZX27" s="1">
        <v>7</v>
      </c>
      <c r="AZY27" s="1">
        <v>7</v>
      </c>
      <c r="AZZ27" s="1">
        <v>7</v>
      </c>
      <c r="BAA27" s="1">
        <v>8</v>
      </c>
      <c r="BAB27" s="1">
        <v>9</v>
      </c>
      <c r="BAC27" s="1">
        <v>9</v>
      </c>
      <c r="BAD27" s="1">
        <v>7</v>
      </c>
      <c r="BAE27" s="1">
        <v>7</v>
      </c>
      <c r="BAF27" s="1">
        <v>8</v>
      </c>
      <c r="BAG27" s="1">
        <v>9</v>
      </c>
      <c r="BAH27" s="1">
        <v>8</v>
      </c>
      <c r="BAI27" s="1">
        <v>7</v>
      </c>
      <c r="BAJ27" s="1">
        <v>8</v>
      </c>
      <c r="BAK27" s="1">
        <v>8</v>
      </c>
      <c r="BAL27" s="1">
        <v>9</v>
      </c>
      <c r="BAM27" s="1">
        <v>7</v>
      </c>
      <c r="BAN27" s="1">
        <v>7</v>
      </c>
      <c r="BAO27" s="1">
        <v>7</v>
      </c>
      <c r="BAP27" s="1">
        <v>9</v>
      </c>
      <c r="BAQ27" s="1">
        <v>7</v>
      </c>
      <c r="BAR27" s="1">
        <v>9</v>
      </c>
      <c r="BAS27" s="1">
        <v>8</v>
      </c>
      <c r="BAT27" s="1">
        <v>9</v>
      </c>
      <c r="BAU27" s="1">
        <v>9</v>
      </c>
      <c r="BAV27" s="1">
        <v>9</v>
      </c>
      <c r="BAW27" s="1">
        <v>9</v>
      </c>
      <c r="BAX27" s="1">
        <v>7</v>
      </c>
      <c r="BAY27" s="1">
        <v>7</v>
      </c>
      <c r="BAZ27" s="1">
        <v>7</v>
      </c>
      <c r="BBA27" s="1">
        <v>9</v>
      </c>
      <c r="BBB27" s="1">
        <v>10</v>
      </c>
      <c r="BBC27" s="1">
        <v>7</v>
      </c>
      <c r="BBD27" s="1">
        <v>9</v>
      </c>
      <c r="BBE27" s="1">
        <v>7</v>
      </c>
      <c r="BBF27" s="1">
        <v>8</v>
      </c>
      <c r="BBG27" s="1">
        <v>7</v>
      </c>
      <c r="BBH27" s="1">
        <v>12</v>
      </c>
      <c r="BBI27" s="1">
        <v>8</v>
      </c>
      <c r="BBJ27" s="1">
        <v>9</v>
      </c>
      <c r="BBK27" s="1">
        <v>8</v>
      </c>
      <c r="BBL27" s="1">
        <v>9</v>
      </c>
      <c r="BBM27" s="1">
        <v>9</v>
      </c>
      <c r="BBN27" s="1">
        <v>8</v>
      </c>
      <c r="BBO27" s="1">
        <v>9</v>
      </c>
      <c r="BBP27" s="1">
        <v>10</v>
      </c>
      <c r="BBQ27" s="1">
        <v>9</v>
      </c>
      <c r="BBR27" s="1">
        <v>9</v>
      </c>
      <c r="BBS27" s="1">
        <v>7</v>
      </c>
      <c r="BBT27" s="1">
        <v>11</v>
      </c>
      <c r="BBU27" s="1">
        <v>8</v>
      </c>
      <c r="BBV27" s="1">
        <v>7</v>
      </c>
      <c r="BBW27" s="1">
        <v>7</v>
      </c>
      <c r="BBX27" s="1">
        <v>8</v>
      </c>
      <c r="BBY27" s="1">
        <v>9</v>
      </c>
      <c r="BBZ27" s="1">
        <v>7</v>
      </c>
      <c r="BCA27" s="1">
        <v>7</v>
      </c>
      <c r="BCB27" s="1">
        <v>9</v>
      </c>
      <c r="BCC27" s="1">
        <v>8</v>
      </c>
      <c r="BCD27" s="1">
        <v>8</v>
      </c>
      <c r="BCE27" s="1">
        <v>9</v>
      </c>
      <c r="BCF27" s="1">
        <v>8</v>
      </c>
      <c r="BCG27" s="1">
        <v>11</v>
      </c>
      <c r="BCH27" s="1">
        <v>7</v>
      </c>
      <c r="BCI27" s="1">
        <v>7</v>
      </c>
      <c r="BCJ27" s="1">
        <v>8</v>
      </c>
      <c r="BCK27" s="1">
        <v>7</v>
      </c>
      <c r="BCL27" s="1">
        <v>12</v>
      </c>
      <c r="BCM27" s="1">
        <v>8</v>
      </c>
      <c r="BCN27" s="1">
        <v>9</v>
      </c>
      <c r="BCO27" s="1">
        <v>9</v>
      </c>
      <c r="BCP27" s="1">
        <v>7</v>
      </c>
      <c r="BCQ27" s="1">
        <v>7</v>
      </c>
      <c r="BCR27" s="1">
        <v>9</v>
      </c>
      <c r="BCS27" s="1">
        <v>8</v>
      </c>
      <c r="BCT27" s="1">
        <v>10</v>
      </c>
      <c r="BCU27" s="1">
        <v>8</v>
      </c>
      <c r="BCV27" s="1">
        <v>9</v>
      </c>
      <c r="BCW27" s="1">
        <v>8</v>
      </c>
      <c r="BCX27" s="1">
        <v>7</v>
      </c>
      <c r="BCY27" s="1">
        <v>7</v>
      </c>
      <c r="BCZ27" s="1">
        <v>8</v>
      </c>
      <c r="BDA27" s="1">
        <v>8</v>
      </c>
      <c r="BDB27" s="1">
        <v>8</v>
      </c>
      <c r="BDC27" s="1">
        <v>7</v>
      </c>
      <c r="BDD27" s="1">
        <v>7</v>
      </c>
      <c r="BDE27" s="1">
        <v>7</v>
      </c>
      <c r="BDF27" s="1">
        <v>7</v>
      </c>
      <c r="BDG27" s="1">
        <v>7</v>
      </c>
      <c r="BDH27" s="1">
        <v>7</v>
      </c>
      <c r="BDI27" s="1">
        <v>7</v>
      </c>
      <c r="BDJ27" s="1">
        <v>7</v>
      </c>
      <c r="BDK27" s="1">
        <v>7</v>
      </c>
      <c r="BDL27" s="1">
        <v>7</v>
      </c>
      <c r="BDM27" s="1">
        <v>9</v>
      </c>
      <c r="BDN27" s="1">
        <v>7</v>
      </c>
      <c r="BDO27" s="1">
        <v>9</v>
      </c>
      <c r="BDP27" s="1">
        <v>10</v>
      </c>
      <c r="BDQ27" s="1">
        <v>10</v>
      </c>
      <c r="BDR27" s="1">
        <v>8</v>
      </c>
      <c r="BDS27" s="1">
        <v>8</v>
      </c>
      <c r="BDT27" s="1">
        <v>12</v>
      </c>
      <c r="BDU27" s="1">
        <v>9</v>
      </c>
      <c r="BDV27" s="1">
        <v>9</v>
      </c>
      <c r="BDW27" s="1">
        <v>7</v>
      </c>
      <c r="BDX27" s="1">
        <v>12</v>
      </c>
      <c r="BDY27" s="1">
        <v>10</v>
      </c>
      <c r="BDZ27" s="1">
        <v>9</v>
      </c>
      <c r="BEA27" s="1">
        <v>8</v>
      </c>
      <c r="BEB27" s="1">
        <v>8</v>
      </c>
      <c r="BEC27" s="1">
        <v>8</v>
      </c>
      <c r="BED27" s="1">
        <v>9</v>
      </c>
      <c r="BEE27" s="1">
        <v>9</v>
      </c>
      <c r="BEF27" s="1">
        <v>8</v>
      </c>
      <c r="BEG27" s="1">
        <v>9</v>
      </c>
    </row>
    <row r="28" spans="1:1489" x14ac:dyDescent="0.25">
      <c r="A28" s="3" t="s">
        <v>35</v>
      </c>
      <c r="B28" s="20">
        <v>2250</v>
      </c>
      <c r="C28" s="20">
        <v>2444.4</v>
      </c>
      <c r="D28" s="20">
        <v>2032.6</v>
      </c>
      <c r="E28" s="1"/>
      <c r="F28" s="1"/>
      <c r="G28" s="21">
        <v>2350.6</v>
      </c>
      <c r="H28" s="21">
        <v>1729.1</v>
      </c>
      <c r="I28" s="20">
        <v>421</v>
      </c>
      <c r="J28" s="26"/>
      <c r="K28" s="20">
        <v>824.7</v>
      </c>
      <c r="L28" s="20">
        <v>828.2</v>
      </c>
      <c r="M28" s="26"/>
      <c r="N28" s="26"/>
      <c r="O28" s="20">
        <v>456.8</v>
      </c>
      <c r="P28" s="26"/>
      <c r="Q28" s="26"/>
      <c r="R28" s="26"/>
      <c r="S28" s="26"/>
      <c r="T28" s="26"/>
      <c r="U28" s="26"/>
      <c r="V28" s="26"/>
      <c r="W28" s="26"/>
      <c r="X28" s="26"/>
      <c r="Y28" s="26"/>
      <c r="Z28" s="20">
        <v>16458.599999999999</v>
      </c>
      <c r="AA28" s="26"/>
      <c r="AB28" s="26"/>
      <c r="AC28" s="26"/>
      <c r="AD28" s="26"/>
      <c r="AE28" s="20">
        <v>582.4</v>
      </c>
      <c r="AF28" s="20"/>
      <c r="AG28" s="26"/>
      <c r="AH28" s="20">
        <v>1210</v>
      </c>
      <c r="AI28" s="1">
        <v>1298</v>
      </c>
      <c r="AJ28" s="21">
        <v>832.1</v>
      </c>
      <c r="AK28" s="26"/>
      <c r="AL28" s="20"/>
      <c r="AM28" s="26"/>
      <c r="AN28" s="20"/>
      <c r="AO28" s="20"/>
      <c r="AP28" s="20">
        <v>513.79999999999995</v>
      </c>
      <c r="AQ28" s="26"/>
      <c r="AR28" s="26"/>
      <c r="AS28" s="26"/>
      <c r="AT28" s="20">
        <v>1042.0999999999999</v>
      </c>
      <c r="AU28" s="26"/>
      <c r="AV28" s="26"/>
      <c r="AW28" s="20">
        <v>720.5</v>
      </c>
      <c r="AX28" s="20">
        <v>298</v>
      </c>
      <c r="AY28" s="1"/>
      <c r="AZ28" s="1"/>
      <c r="BA28" s="1"/>
      <c r="BB28" s="1"/>
      <c r="BC28" s="1"/>
      <c r="BD28" s="1"/>
      <c r="BE28" s="26"/>
      <c r="BF28" s="20"/>
      <c r="BG28" s="20"/>
      <c r="BH28" s="20">
        <v>17188.2</v>
      </c>
      <c r="BI28" s="1"/>
      <c r="BJ28" s="26"/>
      <c r="BK28" s="26"/>
      <c r="BL28" s="26"/>
      <c r="BM28" s="20"/>
      <c r="BN28" s="1"/>
      <c r="BO28" s="1"/>
      <c r="BP28" s="1"/>
      <c r="BQ28" s="26"/>
      <c r="BR28" s="26"/>
      <c r="BS28" s="26"/>
      <c r="BT28" s="20"/>
      <c r="BU28" s="20"/>
      <c r="BV28" s="1"/>
      <c r="BW28" s="1"/>
      <c r="BX28" s="1"/>
      <c r="BY28" s="1"/>
      <c r="BZ28" s="26"/>
      <c r="CA28" s="26"/>
      <c r="CB28" s="20"/>
      <c r="CC28" s="20"/>
      <c r="CD28" s="20"/>
      <c r="CE28" s="1"/>
      <c r="CF28" s="1"/>
      <c r="CG28" s="1"/>
      <c r="CH28" s="1"/>
      <c r="CI28" s="1"/>
      <c r="CJ28" s="1"/>
      <c r="CK28" s="1"/>
      <c r="CL28" s="1"/>
      <c r="CM28" s="1"/>
      <c r="CN28" s="1"/>
      <c r="CO28" s="1"/>
      <c r="CP28" s="26"/>
      <c r="CQ28" s="20"/>
      <c r="CR28" s="1"/>
      <c r="CS28" s="1"/>
      <c r="CT28" s="1"/>
      <c r="CU28" s="1"/>
      <c r="CV28" s="1"/>
      <c r="CW28" s="1"/>
      <c r="CX28" s="1"/>
      <c r="CY28" s="1"/>
      <c r="CZ28" s="26"/>
      <c r="DA28" s="1"/>
      <c r="DB28" s="1"/>
      <c r="DC28" s="1"/>
      <c r="DD28" s="26"/>
      <c r="DE28" s="26"/>
      <c r="DF28" s="22"/>
      <c r="DG28" s="20"/>
      <c r="DH28" s="20">
        <v>498.1</v>
      </c>
      <c r="DI28" s="1"/>
      <c r="DJ28" s="26"/>
      <c r="DK28" s="26"/>
      <c r="DL28" s="26"/>
      <c r="DM28" s="26"/>
      <c r="DN28" s="1"/>
      <c r="DO28" s="1"/>
      <c r="DP28" s="1"/>
      <c r="DQ28" s="1"/>
      <c r="DR28" s="1"/>
      <c r="DS28" s="1"/>
      <c r="DT28" s="1"/>
      <c r="DU28" s="1"/>
      <c r="DV28" s="26"/>
      <c r="DW28" s="26"/>
      <c r="DX28" s="26"/>
      <c r="DY28" s="1"/>
      <c r="DZ28" s="1"/>
      <c r="EA28" s="1"/>
      <c r="EB28" s="1"/>
      <c r="EC28" s="26"/>
      <c r="ED28" s="26"/>
      <c r="EE28" s="20"/>
      <c r="EF28" s="20"/>
      <c r="EG28" s="1"/>
      <c r="EH28" s="1"/>
      <c r="EI28" s="1"/>
      <c r="EJ28" s="26"/>
      <c r="EK28" s="20"/>
      <c r="EL28" s="20"/>
      <c r="EM28" s="20"/>
      <c r="EN28" s="1">
        <v>24825</v>
      </c>
      <c r="EO28" s="1"/>
      <c r="EP28" s="1"/>
      <c r="EQ28" s="1"/>
      <c r="ER28" s="1"/>
      <c r="ES28" s="20"/>
      <c r="ET28" s="1"/>
      <c r="EU28" s="1"/>
      <c r="EV28" s="1"/>
      <c r="EW28" s="1"/>
      <c r="EX28" s="1"/>
      <c r="EY28" s="1"/>
      <c r="EZ28" s="26"/>
      <c r="FA28" s="26"/>
      <c r="FB28" s="20">
        <v>6869</v>
      </c>
      <c r="FC28" s="20">
        <v>43.3</v>
      </c>
      <c r="FD28" s="1"/>
      <c r="FE28" s="1"/>
      <c r="FF28" s="1"/>
      <c r="FG28" s="1"/>
      <c r="FH28" s="1"/>
      <c r="FI28" s="20"/>
      <c r="FJ28" s="26"/>
      <c r="FK28" s="20">
        <v>429.4</v>
      </c>
      <c r="FL28" s="1"/>
      <c r="FM28" s="26"/>
      <c r="FN28" s="20"/>
      <c r="FO28" s="1"/>
      <c r="FP28" s="20">
        <v>7090</v>
      </c>
      <c r="FQ28" s="20">
        <v>556.79999999999995</v>
      </c>
      <c r="FR28" s="26"/>
      <c r="FS28" s="20">
        <v>662.5</v>
      </c>
      <c r="FT28" s="20">
        <v>1392.1</v>
      </c>
      <c r="FU28" s="26"/>
      <c r="FV28" s="20"/>
      <c r="FW28" s="1"/>
      <c r="FX28" s="20">
        <v>504.5</v>
      </c>
      <c r="FY28" s="20">
        <v>934.1</v>
      </c>
      <c r="FZ28" s="20">
        <v>831.1</v>
      </c>
      <c r="GA28" s="1">
        <v>2771</v>
      </c>
      <c r="GB28" s="1"/>
      <c r="GC28" s="1"/>
      <c r="GD28" s="1"/>
      <c r="GE28" s="1"/>
      <c r="GF28" s="1"/>
      <c r="GG28" s="26"/>
      <c r="GH28" s="1"/>
      <c r="GI28" s="1"/>
      <c r="GJ28" s="1"/>
      <c r="GK28" s="1"/>
      <c r="GL28" s="1"/>
      <c r="GM28" s="1"/>
      <c r="GN28" s="1"/>
      <c r="GO28" s="1"/>
      <c r="GP28" s="1"/>
      <c r="GQ28" s="1"/>
      <c r="GR28" s="1"/>
      <c r="GS28" s="20"/>
      <c r="GT28" s="20"/>
      <c r="GU28" s="1"/>
      <c r="GV28" s="1"/>
      <c r="GW28" s="26"/>
      <c r="GX28" s="20"/>
      <c r="GY28" s="20"/>
      <c r="GZ28" s="20"/>
      <c r="HA28" s="20"/>
      <c r="HB28" s="20">
        <v>3830.6</v>
      </c>
      <c r="HC28" s="20"/>
      <c r="HD28" s="20"/>
      <c r="HE28" s="20">
        <v>830.9</v>
      </c>
      <c r="HF28" s="20">
        <v>742.8</v>
      </c>
      <c r="HG28" s="26"/>
      <c r="HH28" s="20"/>
      <c r="HI28" s="1"/>
      <c r="HJ28" s="1"/>
      <c r="HK28" s="1"/>
      <c r="HL28" s="1"/>
      <c r="HM28" s="26"/>
      <c r="HN28" s="26"/>
      <c r="HO28" s="26"/>
      <c r="HP28" s="26"/>
      <c r="HQ28" s="20"/>
      <c r="HR28" s="20"/>
      <c r="HS28" s="1"/>
      <c r="HT28" s="1"/>
      <c r="HU28" s="1"/>
      <c r="HV28" s="1"/>
      <c r="HW28" s="1"/>
      <c r="HX28" s="1"/>
      <c r="HY28" s="1"/>
      <c r="HZ28" s="1"/>
      <c r="IA28" s="20">
        <v>564.79999999999995</v>
      </c>
      <c r="IB28" s="20">
        <v>778.7</v>
      </c>
      <c r="IC28" s="1"/>
      <c r="ID28" s="1"/>
      <c r="IE28" s="1"/>
      <c r="IF28" s="1"/>
      <c r="IG28" s="1"/>
      <c r="IH28" s="1"/>
      <c r="II28" s="1"/>
      <c r="IJ28" s="26"/>
      <c r="IK28" s="26"/>
      <c r="IL28" s="20"/>
      <c r="IM28" s="1"/>
      <c r="IN28" s="1"/>
      <c r="IO28" s="1"/>
      <c r="IP28" s="1"/>
      <c r="IQ28" s="1"/>
      <c r="IR28" s="1"/>
      <c r="IS28" s="1"/>
      <c r="IT28" s="1"/>
      <c r="IU28" s="1"/>
      <c r="IV28" s="1"/>
      <c r="IW28" s="1"/>
      <c r="IX28" s="1"/>
      <c r="IY28" s="26"/>
      <c r="IZ28" s="20"/>
      <c r="JA28" s="20"/>
      <c r="JB28" s="1"/>
      <c r="JC28" s="1"/>
      <c r="JD28" s="26"/>
      <c r="JE28" s="20"/>
      <c r="JF28" s="20"/>
      <c r="JG28" s="1"/>
      <c r="JH28" s="1"/>
      <c r="JI28" s="1"/>
      <c r="JJ28" s="26"/>
      <c r="JK28" s="20"/>
      <c r="JL28" s="20"/>
      <c r="JM28" s="1"/>
      <c r="JN28" s="26"/>
      <c r="JO28" s="26"/>
      <c r="JP28" s="26"/>
      <c r="JQ28" s="26"/>
      <c r="JR28" s="26"/>
      <c r="JS28" s="26"/>
      <c r="JT28" s="26"/>
      <c r="JU28" s="20"/>
      <c r="JV28" s="20">
        <v>712.5</v>
      </c>
      <c r="JW28" s="1"/>
      <c r="JX28" s="1"/>
      <c r="JY28" s="1"/>
      <c r="JZ28" s="26"/>
      <c r="KA28" s="26"/>
      <c r="KB28" s="26"/>
      <c r="KC28" s="20"/>
      <c r="KD28" s="20"/>
      <c r="KE28" s="1"/>
      <c r="KF28" s="1"/>
      <c r="KG28" s="1"/>
      <c r="KH28" s="1"/>
      <c r="KI28" s="1"/>
      <c r="KJ28" s="26"/>
      <c r="KK28" s="26"/>
      <c r="KL28" s="26"/>
      <c r="KM28" s="20"/>
      <c r="KN28" s="20"/>
      <c r="KO28" s="20"/>
      <c r="KP28" s="20"/>
      <c r="KQ28" s="20"/>
      <c r="KR28" s="20">
        <v>381.1</v>
      </c>
      <c r="KS28" s="1"/>
      <c r="KT28" s="1"/>
      <c r="KU28" s="1"/>
      <c r="KV28" s="26"/>
      <c r="KW28" s="26"/>
      <c r="KX28" s="26"/>
      <c r="KY28" s="22"/>
      <c r="KZ28" s="20"/>
      <c r="LA28" s="20"/>
      <c r="LB28" s="20"/>
      <c r="LC28" s="20"/>
      <c r="LD28" s="20"/>
      <c r="LE28" s="20">
        <v>1407</v>
      </c>
      <c r="LF28" s="20">
        <v>794.6</v>
      </c>
      <c r="LG28" s="1"/>
      <c r="LH28" s="26"/>
      <c r="LI28" s="22"/>
      <c r="LJ28" s="20"/>
      <c r="LK28" s="20"/>
      <c r="LL28" s="1"/>
      <c r="LM28" s="1"/>
      <c r="LN28" s="1"/>
      <c r="LO28" s="1"/>
      <c r="LP28" s="1"/>
      <c r="LQ28" s="1"/>
      <c r="LR28" s="1"/>
      <c r="LS28" s="20"/>
      <c r="LT28" s="20"/>
      <c r="LU28" s="20">
        <v>615.5</v>
      </c>
      <c r="LV28" s="20">
        <v>805</v>
      </c>
      <c r="LW28" s="1"/>
      <c r="LX28" s="1"/>
      <c r="LY28" s="1"/>
      <c r="LZ28" s="1"/>
      <c r="MA28" s="1"/>
      <c r="MB28" s="26"/>
      <c r="MC28" s="20"/>
      <c r="MD28" s="20"/>
      <c r="ME28" s="26"/>
      <c r="MF28" s="26"/>
      <c r="MG28" s="20"/>
      <c r="MH28" s="20"/>
      <c r="MI28" s="1"/>
      <c r="MJ28" s="1"/>
      <c r="MK28" s="26"/>
      <c r="ML28" s="26"/>
      <c r="MM28" s="26"/>
      <c r="MN28" s="26"/>
      <c r="MO28" s="26"/>
      <c r="MP28" s="26"/>
      <c r="MQ28" s="26"/>
      <c r="MR28" s="26"/>
      <c r="MS28" s="22"/>
      <c r="MT28" s="20"/>
      <c r="MU28" s="20">
        <v>498.3</v>
      </c>
      <c r="MV28" s="1"/>
      <c r="MW28" s="1"/>
      <c r="MX28" s="1"/>
      <c r="MY28" s="1"/>
      <c r="MZ28" s="1"/>
      <c r="NA28" s="26"/>
      <c r="NB28" s="26"/>
      <c r="NC28" s="26"/>
      <c r="ND28" s="26"/>
      <c r="NE28" s="20"/>
      <c r="NF28" s="1"/>
      <c r="NG28" s="1"/>
      <c r="NH28" s="26"/>
      <c r="NI28" s="20"/>
      <c r="NJ28" s="1"/>
      <c r="NK28" s="1"/>
      <c r="NL28" s="1"/>
      <c r="NM28" s="26"/>
      <c r="NN28" s="26"/>
      <c r="NO28" s="26"/>
      <c r="NP28" s="26"/>
      <c r="NQ28" s="26"/>
      <c r="NR28" s="20">
        <v>159</v>
      </c>
      <c r="NS28" s="20">
        <v>619.70000000000005</v>
      </c>
      <c r="NT28" s="1"/>
      <c r="NU28" s="1"/>
      <c r="NV28" s="1"/>
      <c r="NW28" s="26"/>
      <c r="NX28" s="26"/>
      <c r="NY28" s="26"/>
      <c r="NZ28" s="26"/>
      <c r="OA28" s="26"/>
      <c r="OB28" s="26"/>
      <c r="OC28" s="26"/>
      <c r="OD28" s="26"/>
      <c r="OE28" s="26"/>
      <c r="OF28" s="21">
        <v>983.5</v>
      </c>
      <c r="OG28" s="1"/>
      <c r="OH28" s="1"/>
      <c r="OI28" s="1"/>
      <c r="OJ28" s="1"/>
      <c r="OK28" s="1"/>
      <c r="OL28" s="1"/>
      <c r="OM28" s="1"/>
      <c r="ON28" s="1"/>
      <c r="OO28" s="1"/>
      <c r="OP28" s="1"/>
      <c r="OQ28" s="1"/>
      <c r="OR28" s="1"/>
      <c r="OS28" s="1"/>
      <c r="OT28" s="26"/>
      <c r="OU28" s="26"/>
      <c r="OV28" s="26"/>
      <c r="OW28" s="26"/>
      <c r="OX28" s="26"/>
      <c r="OY28" s="26"/>
      <c r="OZ28" s="20">
        <v>15817.2</v>
      </c>
      <c r="PA28" s="21">
        <v>152.4</v>
      </c>
      <c r="PB28" s="1"/>
      <c r="PC28" s="1"/>
      <c r="PD28" s="1"/>
      <c r="PE28" s="1"/>
      <c r="PF28" s="1"/>
      <c r="PG28" s="1"/>
      <c r="PH28" s="1"/>
      <c r="PI28" s="1"/>
      <c r="PJ28" s="1"/>
      <c r="PK28" s="1"/>
      <c r="PL28" s="1"/>
      <c r="PM28" s="26"/>
      <c r="PN28" s="26"/>
      <c r="PO28" s="26"/>
      <c r="PP28" s="26"/>
      <c r="PQ28" s="26"/>
      <c r="PR28" s="20"/>
      <c r="PS28" s="20"/>
      <c r="PT28" s="1"/>
      <c r="PU28" s="20">
        <v>2357</v>
      </c>
      <c r="PV28" s="20">
        <v>5502.2</v>
      </c>
      <c r="PW28" s="20">
        <v>389.3</v>
      </c>
      <c r="PX28" s="1"/>
      <c r="PY28" s="1"/>
      <c r="PZ28" s="1"/>
      <c r="QA28" s="1"/>
      <c r="QB28" s="1"/>
      <c r="QC28" s="1"/>
      <c r="QD28" s="26"/>
      <c r="QE28" s="26"/>
      <c r="QF28" s="26"/>
      <c r="QG28" s="26"/>
      <c r="QH28" s="20"/>
      <c r="QI28" s="20"/>
      <c r="QJ28" s="1"/>
      <c r="QK28" s="1"/>
      <c r="QL28" s="1"/>
      <c r="QM28" s="1"/>
      <c r="QN28" s="1"/>
      <c r="QO28" s="1"/>
      <c r="QP28" s="1"/>
      <c r="QQ28" s="26"/>
      <c r="QR28" s="26"/>
      <c r="QS28" s="26"/>
      <c r="QT28" s="20"/>
      <c r="QU28" s="20">
        <v>7405.1</v>
      </c>
      <c r="QV28" s="1"/>
      <c r="QW28" s="1"/>
      <c r="QX28" s="1"/>
      <c r="QY28" s="1"/>
      <c r="QZ28" s="1"/>
      <c r="RA28" s="1"/>
      <c r="RB28" s="1"/>
      <c r="RC28" s="26"/>
      <c r="RD28" s="26"/>
      <c r="RE28" s="26"/>
      <c r="RF28" s="20"/>
      <c r="RG28" s="1"/>
      <c r="RH28" s="1"/>
      <c r="RI28" s="1"/>
      <c r="RJ28" s="1"/>
      <c r="RK28" s="1"/>
      <c r="RL28" s="1"/>
      <c r="RM28" s="1"/>
      <c r="RN28" s="1"/>
      <c r="RO28" s="1"/>
      <c r="RP28" s="1"/>
      <c r="RQ28" s="1"/>
      <c r="RR28" s="1"/>
      <c r="RS28" s="26"/>
      <c r="RT28" s="20"/>
      <c r="RU28" s="20"/>
      <c r="RV28" s="20">
        <v>1600.7</v>
      </c>
      <c r="RW28" s="1"/>
      <c r="RX28" s="1"/>
      <c r="RY28" s="1"/>
      <c r="RZ28" s="1"/>
      <c r="SA28" s="1"/>
      <c r="SB28" s="1"/>
      <c r="SC28" s="1"/>
      <c r="SD28" s="1"/>
      <c r="SE28" s="1"/>
      <c r="SF28" s="1"/>
      <c r="SG28" s="1"/>
      <c r="SH28" s="1"/>
      <c r="SI28" s="26"/>
      <c r="SJ28" s="20"/>
      <c r="SK28" s="20"/>
      <c r="SL28" s="20"/>
      <c r="SM28" s="20"/>
      <c r="SN28" s="1"/>
      <c r="SO28" s="1"/>
      <c r="SP28" s="1"/>
      <c r="SQ28" s="1"/>
      <c r="SR28" s="26"/>
      <c r="SS28" s="20"/>
      <c r="ST28" s="20"/>
      <c r="SU28" s="20"/>
      <c r="SV28" s="20">
        <v>314.5</v>
      </c>
      <c r="SW28" s="1"/>
      <c r="SX28" s="1"/>
      <c r="SY28" s="1"/>
      <c r="SZ28" s="1"/>
      <c r="TA28" s="1"/>
      <c r="TB28" s="20"/>
      <c r="TC28" s="20"/>
      <c r="TD28" s="20"/>
      <c r="TE28" s="20"/>
      <c r="TF28" s="1"/>
      <c r="TG28" s="1"/>
      <c r="TH28" s="1"/>
      <c r="TI28" s="1"/>
      <c r="TJ28" s="1"/>
      <c r="TK28" s="1"/>
      <c r="TL28" s="1"/>
      <c r="TM28" s="1"/>
      <c r="TN28" s="1"/>
      <c r="TO28" s="1"/>
      <c r="TP28" s="1"/>
      <c r="TQ28" s="26"/>
      <c r="TR28" s="26"/>
      <c r="TS28" s="20"/>
      <c r="TT28" s="20">
        <v>398</v>
      </c>
      <c r="TU28" s="1"/>
      <c r="TV28" s="1"/>
      <c r="TW28" s="1"/>
      <c r="TX28" s="1"/>
      <c r="TY28" s="1"/>
      <c r="TZ28" s="1"/>
      <c r="UA28" s="1"/>
      <c r="UB28" s="26"/>
      <c r="UC28" s="20"/>
      <c r="UD28" s="20"/>
      <c r="UE28" s="20"/>
      <c r="UF28" s="20"/>
      <c r="UG28" s="20"/>
      <c r="UH28" s="20"/>
      <c r="UI28" s="1"/>
      <c r="UJ28" s="1"/>
      <c r="UK28" s="20">
        <v>226.5</v>
      </c>
      <c r="UL28" s="1"/>
      <c r="UM28" s="1"/>
      <c r="UN28" s="1"/>
      <c r="UO28" s="26"/>
      <c r="UP28" s="26"/>
      <c r="UQ28" s="20"/>
      <c r="UR28" s="20"/>
      <c r="US28" s="20"/>
      <c r="UT28" s="20"/>
      <c r="UU28" s="1"/>
      <c r="UV28" s="1"/>
      <c r="UW28" s="1"/>
      <c r="UX28" s="1"/>
      <c r="UY28" s="1"/>
      <c r="UZ28" s="26"/>
      <c r="VA28" s="26"/>
      <c r="VB28" s="20"/>
      <c r="VC28" s="20"/>
      <c r="VD28" s="20"/>
      <c r="VE28" s="20"/>
      <c r="VF28" s="1"/>
      <c r="VG28" s="1"/>
      <c r="VH28" s="1"/>
      <c r="VI28" s="1"/>
      <c r="VJ28" s="26"/>
      <c r="VK28" s="26"/>
      <c r="VL28" s="26"/>
      <c r="VM28" s="26"/>
      <c r="VN28" s="26"/>
      <c r="VO28" s="26"/>
      <c r="VP28" s="26"/>
      <c r="VQ28" s="20"/>
      <c r="VR28" s="1"/>
      <c r="VS28" s="1"/>
      <c r="VT28" s="1"/>
      <c r="VU28" s="1"/>
      <c r="VV28" s="26"/>
      <c r="VW28" s="26"/>
      <c r="VX28" s="26"/>
      <c r="VY28" s="26"/>
      <c r="VZ28" s="26"/>
      <c r="WA28" s="26"/>
      <c r="WB28" s="26"/>
      <c r="WC28" s="26"/>
      <c r="WD28" s="20"/>
      <c r="WE28" s="20"/>
      <c r="WF28" s="20">
        <v>402</v>
      </c>
      <c r="WG28" s="1"/>
      <c r="WH28" s="1"/>
      <c r="WI28" s="26"/>
      <c r="WJ28" s="26"/>
      <c r="WK28" s="20"/>
      <c r="WL28" s="20"/>
      <c r="WM28" s="1"/>
      <c r="WN28" s="1"/>
      <c r="WO28" s="20">
        <v>419.6</v>
      </c>
      <c r="WP28" s="20">
        <v>1084.3</v>
      </c>
      <c r="WQ28" s="1"/>
      <c r="WR28" s="1"/>
      <c r="WS28" s="1"/>
      <c r="WT28" s="20"/>
      <c r="WU28" s="20"/>
      <c r="WV28" s="20"/>
      <c r="WW28" s="20">
        <v>204.9</v>
      </c>
      <c r="WX28" s="26"/>
      <c r="WY28" s="20"/>
      <c r="WZ28" s="21">
        <v>870.9</v>
      </c>
      <c r="XA28" s="20"/>
      <c r="XB28" s="20"/>
      <c r="XC28" s="1"/>
      <c r="XD28" s="1"/>
      <c r="XE28" s="1"/>
      <c r="XF28" s="1"/>
      <c r="XG28" s="1"/>
      <c r="XH28" s="1"/>
      <c r="XI28" s="1"/>
      <c r="XJ28" s="1"/>
      <c r="XK28" s="1"/>
      <c r="XL28" s="1"/>
      <c r="XM28" s="26"/>
      <c r="XN28" s="26"/>
      <c r="XO28" s="26"/>
      <c r="XP28" s="20"/>
      <c r="XQ28" s="20">
        <v>302.5</v>
      </c>
      <c r="XR28" s="21">
        <v>414.1</v>
      </c>
      <c r="XS28" s="21">
        <v>75.099999999999994</v>
      </c>
      <c r="XT28" s="1"/>
      <c r="XU28" s="1"/>
      <c r="XV28" s="26"/>
      <c r="XW28" s="20">
        <v>1289.2</v>
      </c>
      <c r="XX28" s="20">
        <v>146.4</v>
      </c>
      <c r="XY28" s="20">
        <v>1352.5</v>
      </c>
      <c r="XZ28" s="1"/>
      <c r="YA28" s="21">
        <v>87.4</v>
      </c>
      <c r="YB28" s="1"/>
      <c r="YC28" s="26"/>
      <c r="YD28" s="20"/>
      <c r="YE28" s="20"/>
      <c r="YF28" s="20">
        <v>605.20000000000005</v>
      </c>
      <c r="YG28" s="20">
        <v>1107.2</v>
      </c>
      <c r="YH28" s="1"/>
      <c r="YI28" s="1"/>
      <c r="YJ28" s="1"/>
      <c r="YK28" s="1"/>
      <c r="YL28" s="26"/>
      <c r="YM28" s="26"/>
      <c r="YN28" s="26"/>
      <c r="YO28" s="26"/>
      <c r="YP28" s="1"/>
      <c r="YQ28" s="1"/>
      <c r="YR28" s="1"/>
      <c r="YS28" s="1"/>
      <c r="YT28" s="26"/>
      <c r="YU28" s="20"/>
      <c r="YV28" s="1"/>
      <c r="YW28" s="1"/>
      <c r="YX28" s="1"/>
      <c r="YY28" s="1"/>
      <c r="YZ28" s="1"/>
      <c r="ZA28" s="1"/>
      <c r="ZB28" s="1"/>
      <c r="ZC28" s="26"/>
      <c r="ZD28" s="1"/>
      <c r="ZE28" s="21">
        <v>331.9</v>
      </c>
      <c r="ZF28" s="1"/>
      <c r="ZG28" s="1"/>
      <c r="ZH28" s="1"/>
      <c r="ZI28" s="1"/>
      <c r="ZJ28" s="1"/>
      <c r="ZK28" s="1"/>
      <c r="ZL28" s="1"/>
      <c r="ZM28" s="26"/>
      <c r="ZN28" s="26"/>
      <c r="ZO28" s="26"/>
      <c r="ZP28" s="20"/>
      <c r="ZQ28" s="1"/>
      <c r="ZR28" s="1"/>
      <c r="ZS28" s="1"/>
      <c r="ZT28" s="26"/>
      <c r="ZU28" s="26"/>
      <c r="ZV28" s="20"/>
      <c r="ZW28" s="20"/>
      <c r="ZX28" s="20">
        <v>2087.1999999999998</v>
      </c>
      <c r="ZY28" s="20">
        <v>3557.1</v>
      </c>
      <c r="ZZ28" s="1"/>
      <c r="AAA28" s="1"/>
      <c r="AAB28" s="26"/>
      <c r="AAC28" s="26"/>
      <c r="AAD28" s="20"/>
      <c r="AAE28" s="1">
        <v>1672</v>
      </c>
      <c r="AAF28" s="26"/>
      <c r="AAG28" s="26"/>
      <c r="AAH28" s="20"/>
      <c r="AAI28" s="20">
        <v>1714.9</v>
      </c>
      <c r="AAJ28" s="21">
        <v>714.3</v>
      </c>
      <c r="AAK28" s="26"/>
      <c r="AAL28" s="26"/>
      <c r="AAM28" s="26"/>
      <c r="AAN28" s="26"/>
      <c r="AAO28" s="26"/>
      <c r="AAP28" s="26"/>
      <c r="AAQ28" s="26"/>
      <c r="AAR28" s="26"/>
      <c r="AAS28" s="26"/>
      <c r="AAT28" s="26"/>
      <c r="AAU28" s="26"/>
      <c r="AAV28" s="26"/>
      <c r="AAW28" s="20"/>
      <c r="AAX28" s="1"/>
      <c r="AAY28" s="20">
        <v>7147.1</v>
      </c>
      <c r="AAZ28" s="21">
        <v>235.2</v>
      </c>
      <c r="ABA28" s="26"/>
      <c r="ABB28" s="26"/>
      <c r="ABC28" s="26"/>
      <c r="ABD28" s="26"/>
      <c r="ABE28" s="26"/>
      <c r="ABF28" s="20"/>
      <c r="ABG28" s="1"/>
      <c r="ABH28" s="1"/>
      <c r="ABI28" s="21">
        <v>815</v>
      </c>
      <c r="ABJ28" s="1"/>
      <c r="ABK28" s="26"/>
      <c r="ABL28" s="26"/>
      <c r="ABM28" s="26"/>
      <c r="ABN28" s="1"/>
      <c r="ABO28" s="20">
        <v>575.20000000000005</v>
      </c>
      <c r="ABP28" s="20">
        <v>2913.9</v>
      </c>
      <c r="ABQ28" s="1"/>
      <c r="ABR28" s="26"/>
      <c r="ABS28" s="26"/>
      <c r="ABT28" s="26"/>
      <c r="ABU28" s="26"/>
      <c r="ABV28" s="26"/>
      <c r="ABW28" s="26"/>
      <c r="ABX28" s="1"/>
      <c r="ABY28" s="21">
        <v>253.1</v>
      </c>
      <c r="ABZ28" s="26"/>
      <c r="ACA28" s="26"/>
      <c r="ACB28" s="1"/>
      <c r="ACC28" s="1"/>
      <c r="ACD28" s="20">
        <v>993.6</v>
      </c>
      <c r="ACE28" s="20">
        <v>3106.2</v>
      </c>
      <c r="ACF28" s="26"/>
      <c r="ACG28" s="26"/>
      <c r="ACH28" s="20">
        <v>291.10000000000002</v>
      </c>
      <c r="ACI28" s="1"/>
      <c r="ACJ28" s="20"/>
      <c r="ACK28" s="1"/>
      <c r="ACL28" s="21">
        <v>302.60000000000002</v>
      </c>
      <c r="ACM28" s="21">
        <v>316.5</v>
      </c>
      <c r="ACN28" s="21">
        <v>788.4</v>
      </c>
      <c r="ACO28" s="1"/>
      <c r="ACP28" s="21">
        <v>1795.4</v>
      </c>
      <c r="ACQ28" s="20"/>
      <c r="ACR28" s="21">
        <v>817.1</v>
      </c>
      <c r="ACS28" s="21">
        <v>120.3</v>
      </c>
      <c r="ACT28" s="1"/>
      <c r="ACU28" s="20"/>
      <c r="ACV28" s="21">
        <v>167.7</v>
      </c>
      <c r="ACW28" s="1"/>
      <c r="ACX28" s="1"/>
      <c r="ACY28" s="1"/>
      <c r="ACZ28" s="1"/>
      <c r="ADA28" s="1">
        <v>404</v>
      </c>
      <c r="ADB28" s="1"/>
      <c r="ADC28" s="20">
        <v>246</v>
      </c>
      <c r="ADD28" s="1"/>
      <c r="ADE28" s="1"/>
      <c r="ADF28" s="20"/>
      <c r="ADG28" s="1"/>
      <c r="ADH28" s="1"/>
      <c r="ADI28" s="1"/>
      <c r="ADJ28" s="1"/>
      <c r="ADK28" s="20"/>
      <c r="ADL28" s="20">
        <v>922.6</v>
      </c>
      <c r="ADM28" s="1">
        <v>525</v>
      </c>
      <c r="ADN28" s="1">
        <v>525</v>
      </c>
      <c r="ADO28" s="21">
        <v>124.5</v>
      </c>
      <c r="ADP28" s="21">
        <v>124.5</v>
      </c>
      <c r="ADQ28" s="21">
        <v>931.3</v>
      </c>
      <c r="ADR28" s="26"/>
      <c r="ADS28" s="26"/>
      <c r="ADT28" s="20">
        <v>167.3</v>
      </c>
      <c r="ADU28" s="21">
        <v>71</v>
      </c>
      <c r="ADV28" s="21">
        <v>187.3</v>
      </c>
      <c r="ADW28" s="1"/>
      <c r="ADX28" s="26"/>
      <c r="ADY28" s="21">
        <v>503</v>
      </c>
      <c r="ADZ28" s="21">
        <v>487</v>
      </c>
      <c r="AEA28" s="21">
        <v>665.5</v>
      </c>
      <c r="AEB28" s="21">
        <v>1658</v>
      </c>
      <c r="AEC28" s="1"/>
      <c r="AED28" s="1"/>
      <c r="AEE28" s="20"/>
      <c r="AEF28" s="20">
        <v>1746.6</v>
      </c>
      <c r="AEG28" s="1"/>
      <c r="AEH28" s="1"/>
      <c r="AEI28" s="20"/>
      <c r="AEJ28" s="1"/>
      <c r="AEK28" s="1"/>
      <c r="AEL28" s="20">
        <v>63.8</v>
      </c>
      <c r="AEM28" s="21">
        <v>223.9</v>
      </c>
      <c r="AEN28" s="21">
        <v>230.5</v>
      </c>
      <c r="AEO28" s="21">
        <v>558.9</v>
      </c>
      <c r="AEP28" s="21">
        <v>665.5</v>
      </c>
      <c r="AEQ28" s="20">
        <v>136.1</v>
      </c>
      <c r="AER28" s="1"/>
      <c r="AES28" s="1"/>
      <c r="AET28" s="20">
        <v>776.5</v>
      </c>
      <c r="AEU28" s="20">
        <v>1947.6</v>
      </c>
      <c r="AEV28" s="1"/>
      <c r="AEW28" s="1"/>
      <c r="AEX28" s="1"/>
      <c r="AEY28" s="1"/>
      <c r="AEZ28" s="20"/>
      <c r="AFA28" s="20"/>
      <c r="AFB28" s="20"/>
      <c r="AFC28" s="20"/>
      <c r="AFD28" s="20">
        <v>60.3</v>
      </c>
      <c r="AFE28" s="26"/>
      <c r="AFF28" s="20">
        <v>1899.1</v>
      </c>
      <c r="AFG28" s="1"/>
      <c r="AFH28" s="1"/>
      <c r="AFI28" s="20">
        <v>673.8</v>
      </c>
      <c r="AFJ28" s="1"/>
      <c r="AFK28" s="1"/>
      <c r="AFL28" s="1"/>
      <c r="AFM28" s="21">
        <v>439.4</v>
      </c>
      <c r="AFN28" s="21">
        <v>11062.7</v>
      </c>
      <c r="AFO28" s="1"/>
      <c r="AFP28" s="20"/>
      <c r="AFQ28" s="20"/>
      <c r="AFR28" s="20"/>
      <c r="AFS28" s="20"/>
      <c r="AFT28" s="1"/>
      <c r="AFU28" s="1"/>
      <c r="AFV28" s="26"/>
      <c r="AFW28" s="20">
        <v>678.7</v>
      </c>
      <c r="AFX28" s="20"/>
      <c r="AFY28" s="20"/>
      <c r="AFZ28" s="26">
        <v>861</v>
      </c>
      <c r="AGA28" s="26">
        <v>2471.1</v>
      </c>
      <c r="AGB28" s="1"/>
      <c r="AGC28" s="1"/>
      <c r="AGD28" s="1"/>
      <c r="AGE28" s="1"/>
      <c r="AGF28" s="20">
        <v>464.7</v>
      </c>
      <c r="AGG28" s="20">
        <v>134.6</v>
      </c>
      <c r="AGH28" s="21">
        <v>103.6</v>
      </c>
      <c r="AGI28" s="1"/>
      <c r="AGJ28" s="26">
        <v>2144.6</v>
      </c>
      <c r="AGK28" s="1"/>
      <c r="AGL28" s="1"/>
      <c r="AGM28" s="20">
        <v>73.599999999999994</v>
      </c>
      <c r="AGN28" s="26">
        <v>1429.6</v>
      </c>
      <c r="AGO28" s="21">
        <v>202.3</v>
      </c>
      <c r="AGP28" s="26"/>
      <c r="AGQ28" s="20"/>
      <c r="AGR28" s="26">
        <v>1181.4000000000001</v>
      </c>
      <c r="AGS28" s="20"/>
      <c r="AGT28" s="20">
        <v>123.8</v>
      </c>
      <c r="AGU28" s="26">
        <v>1332.7</v>
      </c>
      <c r="AGV28" s="26">
        <v>1835.5</v>
      </c>
      <c r="AGW28" s="20"/>
      <c r="AGX28" s="26">
        <v>4450.6000000000004</v>
      </c>
      <c r="AGY28" s="26">
        <v>1484.1</v>
      </c>
      <c r="AGZ28" s="26">
        <v>1695.4</v>
      </c>
      <c r="AHA28" s="26"/>
      <c r="AHB28" s="20">
        <v>874.9</v>
      </c>
      <c r="AHC28" s="26">
        <v>1642.4</v>
      </c>
      <c r="AHD28" s="26">
        <v>1478.9</v>
      </c>
      <c r="AHE28" s="1"/>
      <c r="AHF28" s="1"/>
      <c r="AHG28" s="20">
        <v>90.2</v>
      </c>
      <c r="AHH28" s="20">
        <v>121.7</v>
      </c>
      <c r="AHI28" s="26">
        <v>2455.6</v>
      </c>
      <c r="AHJ28" s="26">
        <v>6122</v>
      </c>
      <c r="AHK28" s="26">
        <v>1787.8</v>
      </c>
      <c r="AHL28" s="1"/>
      <c r="AHM28" s="26"/>
      <c r="AHN28" s="26"/>
      <c r="AHO28" s="26"/>
      <c r="AHP28" s="26"/>
      <c r="AHQ28" s="26"/>
      <c r="AHR28" s="20">
        <v>61.8</v>
      </c>
      <c r="AHS28" s="20">
        <v>153.30000000000001</v>
      </c>
      <c r="AHT28" s="20">
        <v>44.2</v>
      </c>
      <c r="AHU28" s="26">
        <v>6028</v>
      </c>
      <c r="AHV28" s="1"/>
      <c r="AHW28" s="20"/>
      <c r="AHX28" s="1"/>
      <c r="AHY28" s="1"/>
      <c r="AHZ28" s="1"/>
      <c r="AIA28" s="26">
        <v>1214.9000000000001</v>
      </c>
      <c r="AIB28" s="20"/>
      <c r="AIC28" s="1"/>
      <c r="AID28" s="26">
        <v>2617.6999999999998</v>
      </c>
      <c r="AIE28" s="26">
        <v>1566.5</v>
      </c>
      <c r="AIF28" s="21">
        <v>743.6</v>
      </c>
      <c r="AIG28" s="1"/>
      <c r="AIH28" s="1"/>
      <c r="AII28" s="1"/>
      <c r="AIJ28" s="20">
        <v>77.3</v>
      </c>
      <c r="AIK28" s="20">
        <v>62.5</v>
      </c>
      <c r="AIL28" s="26">
        <v>944.7</v>
      </c>
      <c r="AIM28" s="20"/>
      <c r="AIN28" s="20"/>
      <c r="AIO28" s="20"/>
      <c r="AIP28" s="20">
        <v>686.1</v>
      </c>
      <c r="AIQ28" s="20">
        <v>55.9</v>
      </c>
      <c r="AIR28" s="26">
        <v>2828.2</v>
      </c>
      <c r="AIS28" s="1"/>
      <c r="AIT28" s="20">
        <v>43.2</v>
      </c>
      <c r="AIU28" s="20">
        <v>63.5</v>
      </c>
      <c r="AIV28" s="20">
        <v>35</v>
      </c>
      <c r="AIW28" s="20">
        <v>183.8</v>
      </c>
      <c r="AIX28" s="26">
        <v>1865.7</v>
      </c>
      <c r="AIY28" s="26">
        <v>2849.5</v>
      </c>
      <c r="AIZ28" s="26">
        <v>1319.5</v>
      </c>
      <c r="AJA28" s="20"/>
      <c r="AJB28" s="20"/>
      <c r="AJC28" s="20"/>
      <c r="AJD28" s="1"/>
      <c r="AJE28" s="1"/>
      <c r="AJF28" s="1">
        <v>525.79999999999995</v>
      </c>
      <c r="AJG28" s="20"/>
      <c r="AJH28" s="26">
        <v>4636.8</v>
      </c>
      <c r="AJI28" s="26">
        <v>882.8</v>
      </c>
      <c r="AJJ28" s="1">
        <v>284</v>
      </c>
      <c r="AJK28" s="21">
        <v>52</v>
      </c>
      <c r="AJL28" s="26"/>
      <c r="AJM28" s="20"/>
      <c r="AJN28" s="1"/>
      <c r="AJO28" s="20">
        <v>10394.799999999999</v>
      </c>
      <c r="AJP28" s="20">
        <v>27.9</v>
      </c>
      <c r="AJQ28" s="26">
        <v>6365.5</v>
      </c>
      <c r="AJR28" s="26">
        <v>2192.5</v>
      </c>
      <c r="AJS28" s="26">
        <v>1738.6</v>
      </c>
      <c r="AJT28" s="20">
        <v>64.2</v>
      </c>
      <c r="AJU28" s="26">
        <v>1587.6</v>
      </c>
      <c r="AJV28" s="26">
        <v>881.3</v>
      </c>
      <c r="AJW28" s="1">
        <v>1381</v>
      </c>
      <c r="AJX28" s="1">
        <v>308</v>
      </c>
      <c r="AJY28" s="1">
        <v>240</v>
      </c>
      <c r="AJZ28" s="1">
        <v>182.1</v>
      </c>
      <c r="AKA28" s="21">
        <v>495.6</v>
      </c>
      <c r="AKB28" s="20">
        <v>236.4</v>
      </c>
      <c r="AKC28" s="1"/>
      <c r="AKD28" s="26"/>
      <c r="AKE28" s="20"/>
      <c r="AKF28" s="20"/>
      <c r="AKG28" s="20">
        <v>72.8</v>
      </c>
      <c r="AKH28" s="20">
        <v>82.1</v>
      </c>
      <c r="AKI28" s="1">
        <v>470</v>
      </c>
      <c r="AKJ28" s="1">
        <v>1178</v>
      </c>
      <c r="AKK28" s="1">
        <v>152.1</v>
      </c>
      <c r="AKL28" s="1"/>
      <c r="AKM28" s="20"/>
      <c r="AKN28" s="20"/>
      <c r="AKO28" s="20">
        <v>27.6</v>
      </c>
      <c r="AKP28" s="26">
        <v>1114.8</v>
      </c>
      <c r="AKQ28" s="26">
        <v>1080.8</v>
      </c>
      <c r="AKR28" s="26">
        <v>923.2</v>
      </c>
      <c r="AKS28" s="26">
        <v>900.2</v>
      </c>
      <c r="AKT28" s="1">
        <v>556</v>
      </c>
      <c r="AKU28" s="1"/>
      <c r="AKV28" s="1"/>
      <c r="AKW28" s="20">
        <v>160.4</v>
      </c>
      <c r="AKX28" s="26">
        <v>2825.6</v>
      </c>
      <c r="AKY28" s="26">
        <v>1035.2</v>
      </c>
      <c r="AKZ28" s="26">
        <v>1561.5</v>
      </c>
      <c r="ALA28" s="1">
        <v>327</v>
      </c>
      <c r="ALB28" s="1"/>
      <c r="ALC28" s="20">
        <v>102.8</v>
      </c>
      <c r="ALD28" s="26">
        <v>5112.5</v>
      </c>
      <c r="ALE28" s="26">
        <v>1221.5</v>
      </c>
      <c r="ALF28" s="26">
        <v>1237</v>
      </c>
      <c r="ALG28" s="26">
        <v>1527.5</v>
      </c>
      <c r="ALH28" s="26"/>
      <c r="ALI28" s="26"/>
      <c r="ALJ28" s="26"/>
      <c r="ALK28" s="20">
        <v>207.8</v>
      </c>
      <c r="ALL28" s="26">
        <v>744.8</v>
      </c>
      <c r="ALM28" s="21">
        <v>93.6</v>
      </c>
      <c r="ALN28" s="1"/>
      <c r="ALO28" s="20">
        <v>130.6</v>
      </c>
      <c r="ALP28" s="26">
        <v>1514.8</v>
      </c>
      <c r="ALQ28" s="26">
        <v>1060.4000000000001</v>
      </c>
      <c r="ALR28" s="26">
        <v>1069.5</v>
      </c>
      <c r="ALS28" s="1">
        <v>41</v>
      </c>
      <c r="ALT28" s="21">
        <v>55.6</v>
      </c>
      <c r="ALU28" s="20"/>
      <c r="ALV28" s="20"/>
      <c r="ALW28" s="20"/>
      <c r="ALX28" s="1"/>
      <c r="ALY28" s="20">
        <v>115.5</v>
      </c>
      <c r="ALZ28" s="26">
        <v>1409.6</v>
      </c>
      <c r="AMA28" s="26">
        <v>680.5</v>
      </c>
      <c r="AMB28" s="1">
        <v>291</v>
      </c>
      <c r="AMC28" s="20"/>
      <c r="AMD28" s="1"/>
      <c r="AME28" s="26">
        <v>1143.0999999999999</v>
      </c>
      <c r="AMF28" s="26">
        <v>1279.9000000000001</v>
      </c>
      <c r="AMG28" s="26">
        <v>965.6</v>
      </c>
      <c r="AMH28" s="1"/>
      <c r="AMI28" s="1"/>
      <c r="AMJ28" s="1"/>
      <c r="AMK28" s="26"/>
      <c r="AML28" s="20"/>
      <c r="AMM28" s="20"/>
      <c r="AMN28" s="20"/>
      <c r="AMO28" s="1"/>
      <c r="AMP28" s="20">
        <v>436.3</v>
      </c>
      <c r="AMQ28" s="26">
        <v>957.7</v>
      </c>
      <c r="AMR28" s="26">
        <v>1125</v>
      </c>
      <c r="AMS28" s="26">
        <v>1535.7</v>
      </c>
      <c r="AMT28" s="26"/>
      <c r="AMU28" s="20"/>
      <c r="AMV28" s="1"/>
      <c r="AMW28" s="20">
        <v>109.7</v>
      </c>
      <c r="AMX28" s="26">
        <v>3060.3</v>
      </c>
      <c r="AMY28" s="26">
        <v>1357.9</v>
      </c>
      <c r="AMZ28" s="26">
        <v>1348.6</v>
      </c>
      <c r="ANA28" s="26">
        <v>721.6</v>
      </c>
      <c r="ANB28" s="20"/>
      <c r="ANC28" s="20">
        <v>71.5</v>
      </c>
      <c r="AND28" s="26">
        <v>1052.8</v>
      </c>
      <c r="ANE28" s="1"/>
      <c r="ANF28" s="26">
        <v>1787.3</v>
      </c>
      <c r="ANG28" s="26">
        <v>1294.5</v>
      </c>
      <c r="ANH28" s="26">
        <v>1007</v>
      </c>
      <c r="ANI28" s="21">
        <v>213.1</v>
      </c>
      <c r="ANJ28" s="1"/>
      <c r="ANK28" s="26"/>
      <c r="ANL28" s="20"/>
      <c r="ANM28" s="20">
        <v>102</v>
      </c>
      <c r="ANN28" s="20">
        <v>81.5</v>
      </c>
      <c r="ANO28" s="22">
        <v>1805.3</v>
      </c>
      <c r="ANP28" s="26">
        <v>1275.3</v>
      </c>
      <c r="ANQ28" s="26"/>
      <c r="ANR28" s="26"/>
      <c r="ANS28" s="1"/>
      <c r="ANT28" s="1"/>
      <c r="ANU28" s="20">
        <v>42</v>
      </c>
      <c r="ANV28" s="20">
        <v>62.8</v>
      </c>
      <c r="ANW28" s="26">
        <v>1781.1</v>
      </c>
      <c r="ANX28" s="26">
        <v>1434.7</v>
      </c>
      <c r="ANY28" s="26">
        <v>1159.5999999999999</v>
      </c>
      <c r="ANZ28" s="26">
        <v>739.6</v>
      </c>
      <c r="AOA28" s="22">
        <v>2942.2</v>
      </c>
      <c r="AOB28" s="22">
        <v>2942.2</v>
      </c>
      <c r="AOC28" s="26">
        <v>761</v>
      </c>
      <c r="AOD28" s="1">
        <v>421</v>
      </c>
      <c r="AOE28" s="1">
        <v>567.9</v>
      </c>
      <c r="AOF28" s="20"/>
      <c r="AOG28" s="20">
        <v>253.5</v>
      </c>
      <c r="AOH28" s="20">
        <v>72</v>
      </c>
      <c r="AOI28" s="20">
        <v>111.5</v>
      </c>
      <c r="AOJ28" s="26">
        <v>1652.7</v>
      </c>
      <c r="AOK28" s="26">
        <v>2058.5</v>
      </c>
      <c r="AOL28" s="22">
        <v>2506.9</v>
      </c>
      <c r="AOM28" s="1">
        <v>200</v>
      </c>
      <c r="AON28" s="1">
        <v>200</v>
      </c>
      <c r="AOO28" s="1"/>
      <c r="AOP28" s="20"/>
      <c r="AOQ28" s="1"/>
      <c r="AOR28" s="1"/>
      <c r="AOS28" s="26">
        <v>2585.3000000000002</v>
      </c>
      <c r="AOT28" s="26">
        <v>1416.3</v>
      </c>
      <c r="AOU28" s="26">
        <v>1377.7</v>
      </c>
      <c r="AOV28" s="26">
        <v>1264.9000000000001</v>
      </c>
      <c r="AOW28" s="1">
        <v>120</v>
      </c>
      <c r="AOX28" s="1">
        <v>830</v>
      </c>
      <c r="AOY28" s="1">
        <v>438</v>
      </c>
      <c r="AOZ28" s="1">
        <v>253</v>
      </c>
      <c r="APA28" s="1">
        <v>272.89999999999998</v>
      </c>
      <c r="APB28" s="20"/>
      <c r="APC28" s="20">
        <v>3074.7</v>
      </c>
      <c r="APD28" s="20">
        <v>73.599999999999994</v>
      </c>
      <c r="APE28" s="20">
        <v>794</v>
      </c>
      <c r="APF28" s="26">
        <v>2683.2</v>
      </c>
      <c r="APG28" s="26">
        <v>1036</v>
      </c>
      <c r="APH28" s="26">
        <v>1149.5</v>
      </c>
      <c r="API28" s="1"/>
      <c r="APJ28" s="20">
        <v>111.4</v>
      </c>
      <c r="APK28" s="20">
        <v>77.599999999999994</v>
      </c>
      <c r="APL28" s="26">
        <v>3684.6</v>
      </c>
      <c r="APM28" s="26">
        <v>2046.3</v>
      </c>
      <c r="APN28" s="26">
        <v>1027.0999999999999</v>
      </c>
      <c r="APO28" s="1">
        <v>1099</v>
      </c>
      <c r="APP28" s="1">
        <v>200</v>
      </c>
      <c r="APQ28" s="1">
        <v>301</v>
      </c>
      <c r="APR28" s="1"/>
      <c r="APS28" s="20"/>
      <c r="APT28" s="20">
        <v>153</v>
      </c>
      <c r="APU28" s="26">
        <v>1704.3</v>
      </c>
      <c r="APV28" s="26">
        <v>4481.8999999999996</v>
      </c>
      <c r="APW28" s="26">
        <v>2235.4</v>
      </c>
      <c r="APX28" s="26">
        <v>1392.7</v>
      </c>
      <c r="APY28" s="26">
        <v>1069.0999999999999</v>
      </c>
      <c r="APZ28" s="26">
        <v>1195.0999999999999</v>
      </c>
      <c r="AQA28" s="26">
        <v>2037.5</v>
      </c>
      <c r="AQB28" s="1">
        <v>208</v>
      </c>
      <c r="AQC28" s="1"/>
      <c r="AQD28" s="1"/>
      <c r="AQE28" s="20">
        <v>154.6</v>
      </c>
      <c r="AQF28" s="26">
        <v>2632.6</v>
      </c>
      <c r="AQG28" s="26">
        <v>1563.8</v>
      </c>
      <c r="AQH28" s="26">
        <v>784.5</v>
      </c>
      <c r="AQI28" s="21">
        <v>439.4</v>
      </c>
      <c r="AQJ28" s="1"/>
      <c r="AQK28" s="26"/>
      <c r="AQL28" s="26">
        <v>1388.3</v>
      </c>
      <c r="AQM28" s="26">
        <v>844.2</v>
      </c>
      <c r="AQN28" s="1">
        <v>626</v>
      </c>
      <c r="AQO28" s="1">
        <v>1726.9</v>
      </c>
      <c r="AQP28" s="1">
        <v>204</v>
      </c>
      <c r="AQQ28" s="21">
        <v>326.3</v>
      </c>
      <c r="AQR28" s="1"/>
      <c r="AQS28" s="20"/>
      <c r="AQT28" s="20"/>
      <c r="AQU28" s="20">
        <v>654.6</v>
      </c>
      <c r="AQV28" s="26">
        <v>2323.4</v>
      </c>
      <c r="AQW28" s="26">
        <v>1418.8</v>
      </c>
      <c r="AQX28" s="1">
        <v>229</v>
      </c>
      <c r="AQY28" s="21">
        <v>1455.9</v>
      </c>
      <c r="AQZ28" s="21">
        <v>322.5</v>
      </c>
      <c r="ARA28" s="1"/>
      <c r="ARB28" s="20">
        <v>1434.3</v>
      </c>
      <c r="ARC28" s="20">
        <v>563.70000000000005</v>
      </c>
      <c r="ARD28" s="26">
        <v>16994.7</v>
      </c>
      <c r="ARE28" s="26">
        <v>1557.5</v>
      </c>
      <c r="ARF28" s="26">
        <v>1582.8</v>
      </c>
      <c r="ARG28" s="1">
        <v>671</v>
      </c>
      <c r="ARH28" s="21">
        <v>2650.4</v>
      </c>
      <c r="ARI28" s="21">
        <v>407.9</v>
      </c>
      <c r="ARJ28" s="1"/>
      <c r="ARK28" s="20">
        <v>62.3</v>
      </c>
      <c r="ARL28" s="26">
        <v>1454.5</v>
      </c>
      <c r="ARM28" s="26">
        <v>672</v>
      </c>
      <c r="ARN28" s="1">
        <v>3401</v>
      </c>
      <c r="ARO28" s="1">
        <v>3401</v>
      </c>
      <c r="ARP28" s="26">
        <v>1187.9000000000001</v>
      </c>
      <c r="ARQ28" s="26">
        <v>1097.5</v>
      </c>
      <c r="ARR28" s="1">
        <v>5274</v>
      </c>
      <c r="ARS28" s="1">
        <v>5274</v>
      </c>
      <c r="ART28" s="1">
        <v>112.5</v>
      </c>
      <c r="ARU28" s="21">
        <v>491.1</v>
      </c>
      <c r="ARV28" s="20">
        <v>2657</v>
      </c>
      <c r="ARW28" s="20">
        <v>110.5</v>
      </c>
      <c r="ARX28" s="20">
        <v>50.7</v>
      </c>
      <c r="ARY28" s="26">
        <v>1063.3</v>
      </c>
      <c r="ARZ28" s="26">
        <v>1440.6</v>
      </c>
      <c r="ASA28" s="1">
        <v>318</v>
      </c>
      <c r="ASB28" s="1">
        <v>155</v>
      </c>
      <c r="ASC28" s="1">
        <v>282</v>
      </c>
      <c r="ASD28" s="1">
        <v>503</v>
      </c>
      <c r="ASE28" s="1">
        <v>367</v>
      </c>
      <c r="ASF28" s="1">
        <v>236.2</v>
      </c>
      <c r="ASG28" s="21">
        <v>1576.6</v>
      </c>
      <c r="ASH28" s="20"/>
      <c r="ASI28" s="1"/>
      <c r="ASJ28" s="20">
        <v>40.5</v>
      </c>
      <c r="ASK28" s="20">
        <v>114.4</v>
      </c>
      <c r="ASL28" s="20">
        <v>44.8</v>
      </c>
      <c r="ASM28" s="22">
        <v>1495.5</v>
      </c>
      <c r="ASN28" s="26">
        <v>1157.5</v>
      </c>
      <c r="ASO28" s="26">
        <v>2719</v>
      </c>
      <c r="ASP28" s="22">
        <v>1639.2</v>
      </c>
      <c r="ASQ28" s="22">
        <v>1639.2</v>
      </c>
      <c r="ASR28" s="20"/>
      <c r="ASS28" s="22">
        <v>1192.5999999999999</v>
      </c>
      <c r="AST28" s="26">
        <v>2173.8000000000002</v>
      </c>
      <c r="ASU28" s="26">
        <v>1105</v>
      </c>
      <c r="ASV28" s="22">
        <v>1372.3</v>
      </c>
      <c r="ASW28" s="26">
        <v>957.5</v>
      </c>
      <c r="ASX28" s="26">
        <v>1663.9</v>
      </c>
      <c r="ASY28" s="1"/>
      <c r="ASZ28" s="1"/>
      <c r="ATA28" s="20">
        <v>155.4</v>
      </c>
      <c r="ATB28" s="26">
        <v>1149.2</v>
      </c>
      <c r="ATC28" s="1">
        <v>3079</v>
      </c>
      <c r="ATD28" s="1">
        <v>226</v>
      </c>
      <c r="ATE28" s="1">
        <v>529</v>
      </c>
      <c r="ATF28" s="1">
        <v>221.4</v>
      </c>
      <c r="ATG28" s="21">
        <v>41</v>
      </c>
      <c r="ATH28" s="20">
        <v>18.8</v>
      </c>
      <c r="ATI28" s="26">
        <v>1179.8</v>
      </c>
      <c r="ATJ28" s="22">
        <v>1790.5</v>
      </c>
      <c r="ATK28" s="26"/>
      <c r="ATL28" s="22"/>
      <c r="ATM28" s="26">
        <v>9757.5</v>
      </c>
      <c r="ATN28" s="26">
        <v>2313.1</v>
      </c>
      <c r="ATO28" s="26">
        <v>2212</v>
      </c>
      <c r="ATP28" s="22"/>
      <c r="ATQ28" s="20"/>
      <c r="ATR28" s="20"/>
      <c r="ATS28" s="20">
        <v>403.6</v>
      </c>
      <c r="ATT28" s="20">
        <v>780.5</v>
      </c>
      <c r="ATU28" s="26">
        <v>1202.2</v>
      </c>
      <c r="ATV28" s="26">
        <v>976.3</v>
      </c>
      <c r="ATW28" s="22">
        <v>2352.3000000000002</v>
      </c>
      <c r="ATX28" s="26">
        <v>848.2</v>
      </c>
      <c r="ATY28" s="1">
        <v>676</v>
      </c>
      <c r="ATZ28" s="20"/>
      <c r="AUA28" s="20">
        <v>183.6</v>
      </c>
      <c r="AUB28" s="20">
        <v>62.8</v>
      </c>
      <c r="AUC28" s="20">
        <v>66</v>
      </c>
      <c r="AUD28" s="26">
        <v>1933.8</v>
      </c>
      <c r="AUE28" s="26">
        <v>2029.9</v>
      </c>
      <c r="AUF28" s="26">
        <v>2617.5</v>
      </c>
      <c r="AUG28" s="20">
        <v>82.6</v>
      </c>
      <c r="AUH28" s="22">
        <v>2175.9</v>
      </c>
      <c r="AUI28" s="22">
        <v>2175.9</v>
      </c>
      <c r="AUJ28" s="26">
        <v>935.7</v>
      </c>
      <c r="AUK28" s="1">
        <v>2933</v>
      </c>
      <c r="AUL28" s="21">
        <v>394.1</v>
      </c>
      <c r="AUM28" s="1"/>
      <c r="AUN28" s="20">
        <v>1533.3</v>
      </c>
      <c r="AUO28" s="26">
        <v>1806.5</v>
      </c>
      <c r="AUP28" s="1">
        <v>970.7</v>
      </c>
      <c r="AUQ28" s="1"/>
      <c r="AUR28" s="20">
        <v>97.1</v>
      </c>
      <c r="AUS28" s="20">
        <v>61.8</v>
      </c>
      <c r="AUT28" s="26">
        <v>1053.5999999999999</v>
      </c>
      <c r="AUU28" s="26">
        <v>895.5</v>
      </c>
      <c r="AUV28" s="26">
        <v>986</v>
      </c>
      <c r="AUW28" s="22"/>
      <c r="AUX28" s="26">
        <v>2972.3</v>
      </c>
      <c r="AUY28" s="26">
        <v>623.5</v>
      </c>
      <c r="AUZ28" s="26">
        <v>1486</v>
      </c>
      <c r="AVA28" s="1">
        <v>10765</v>
      </c>
      <c r="AVB28" s="1">
        <v>294.3</v>
      </c>
      <c r="AVC28" s="22"/>
      <c r="AVD28" s="20">
        <v>219.5</v>
      </c>
      <c r="AVE28" s="22">
        <v>1284.4000000000001</v>
      </c>
      <c r="AVF28" s="26">
        <v>1150.3</v>
      </c>
      <c r="AVG28" s="1">
        <v>340.3</v>
      </c>
      <c r="AVH28" s="21">
        <v>1444.7</v>
      </c>
      <c r="AVI28" s="20"/>
      <c r="AVJ28" s="20">
        <v>357.8</v>
      </c>
      <c r="AVK28" s="26">
        <v>4127.8</v>
      </c>
      <c r="AVL28" s="26">
        <v>1073.9000000000001</v>
      </c>
      <c r="AVM28" s="1"/>
      <c r="AVN28" s="20">
        <v>8.4</v>
      </c>
      <c r="AVO28" s="26">
        <v>1235</v>
      </c>
      <c r="AVP28" s="26">
        <v>1139.2</v>
      </c>
      <c r="AVQ28" s="1">
        <v>547</v>
      </c>
      <c r="AVR28" s="1">
        <v>599.5</v>
      </c>
      <c r="AVS28" s="1">
        <v>186.6</v>
      </c>
      <c r="AVT28" s="1">
        <v>173.8</v>
      </c>
      <c r="AVU28" s="26">
        <v>1989.6</v>
      </c>
      <c r="AVV28" s="26">
        <v>1863.1</v>
      </c>
      <c r="AVW28" s="22">
        <v>1367.4</v>
      </c>
      <c r="AVX28" s="22">
        <v>2034.7</v>
      </c>
      <c r="AVY28" s="22">
        <v>2034.7</v>
      </c>
      <c r="AVZ28" s="26">
        <v>1467.3</v>
      </c>
      <c r="AWA28" s="1">
        <v>538.4</v>
      </c>
      <c r="AWB28" s="26">
        <v>2826.1</v>
      </c>
      <c r="AWC28" s="22">
        <v>1366.3</v>
      </c>
      <c r="AWD28" s="22">
        <v>1366.3</v>
      </c>
      <c r="AWE28" s="26">
        <v>2073</v>
      </c>
      <c r="AWF28" s="1">
        <v>177.1</v>
      </c>
      <c r="AWG28" s="1">
        <v>122.2</v>
      </c>
      <c r="AWH28" s="20">
        <v>80.5</v>
      </c>
      <c r="AWI28" s="26">
        <v>1774.9</v>
      </c>
      <c r="AWJ28" s="26">
        <v>1253.8</v>
      </c>
      <c r="AWK28" s="26">
        <v>1419.6</v>
      </c>
      <c r="AWL28" s="26">
        <v>1644.9</v>
      </c>
      <c r="AWM28" s="26">
        <v>952.2</v>
      </c>
      <c r="AWN28" s="22">
        <v>2232.6</v>
      </c>
      <c r="AWO28" s="22">
        <v>2232.6</v>
      </c>
      <c r="AWP28" s="26">
        <v>1812</v>
      </c>
      <c r="AWQ28" s="26">
        <v>1879.5</v>
      </c>
      <c r="AWR28" s="26">
        <v>1494</v>
      </c>
      <c r="AWS28" s="1">
        <v>532</v>
      </c>
      <c r="AWT28" s="1">
        <v>741</v>
      </c>
      <c r="AWU28" s="20">
        <v>36.4</v>
      </c>
      <c r="AWV28" s="20">
        <v>291.7</v>
      </c>
      <c r="AWW28" s="26">
        <v>1182.0999999999999</v>
      </c>
      <c r="AWX28" s="1">
        <v>383</v>
      </c>
      <c r="AWY28" s="1"/>
      <c r="AWZ28" s="1"/>
      <c r="AXA28" s="1"/>
      <c r="AXB28" s="20">
        <v>88.8</v>
      </c>
      <c r="AXC28" s="22">
        <v>1312.5</v>
      </c>
      <c r="AXD28" s="26">
        <v>1096.9000000000001</v>
      </c>
      <c r="AXE28" s="1">
        <v>492</v>
      </c>
      <c r="AXF28" s="26"/>
      <c r="AXG28" s="1"/>
      <c r="AXH28" s="26">
        <v>3326.5</v>
      </c>
      <c r="AXI28" s="26">
        <v>1309.4000000000001</v>
      </c>
      <c r="AXJ28" s="26">
        <v>1617</v>
      </c>
      <c r="AXK28" s="1"/>
      <c r="AXL28" s="1"/>
      <c r="AXM28" s="26">
        <v>980.1</v>
      </c>
      <c r="AXN28" s="26">
        <v>1238.4000000000001</v>
      </c>
      <c r="AXO28" s="22">
        <v>2509.6999999999998</v>
      </c>
      <c r="AXP28" s="22">
        <v>2293.1999999999998</v>
      </c>
      <c r="AXQ28" s="22">
        <v>2509.6999999999998</v>
      </c>
      <c r="AXR28" s="22">
        <v>2293.1999999999998</v>
      </c>
      <c r="AXS28" s="1">
        <v>478</v>
      </c>
      <c r="AXT28" s="1">
        <v>1826</v>
      </c>
      <c r="AXU28" s="1"/>
      <c r="AXV28" s="20">
        <v>216.6</v>
      </c>
      <c r="AXW28" s="20">
        <v>56.9</v>
      </c>
      <c r="AXX28" s="26">
        <v>1666</v>
      </c>
      <c r="AXY28" s="26">
        <v>1015.7</v>
      </c>
      <c r="AXZ28" s="26">
        <v>2315.9</v>
      </c>
      <c r="AYA28" s="1">
        <v>614</v>
      </c>
      <c r="AYB28" s="1">
        <v>1954</v>
      </c>
      <c r="AYC28" s="1">
        <v>481</v>
      </c>
      <c r="AYD28" s="1"/>
      <c r="AYE28" s="26">
        <v>1264.5</v>
      </c>
      <c r="AYF28" s="26">
        <v>799</v>
      </c>
      <c r="AYG28" s="26">
        <v>1232</v>
      </c>
      <c r="AYH28" s="22">
        <v>2205.1</v>
      </c>
      <c r="AYI28" s="26">
        <v>1997.8</v>
      </c>
      <c r="AYJ28" s="26">
        <v>1302.9000000000001</v>
      </c>
      <c r="AYK28" s="26">
        <v>2003.5</v>
      </c>
      <c r="AYL28" s="26">
        <v>1337.3</v>
      </c>
      <c r="AYM28" s="26">
        <v>1777.1</v>
      </c>
      <c r="AYN28" s="26">
        <v>1546.9</v>
      </c>
      <c r="AYO28" s="26">
        <v>1568.5</v>
      </c>
      <c r="AYP28" s="26">
        <v>1762.2</v>
      </c>
      <c r="AYQ28" s="1">
        <v>1286</v>
      </c>
      <c r="AYR28" s="1">
        <v>636</v>
      </c>
      <c r="AYS28" s="1"/>
      <c r="AYT28" s="26">
        <v>2579.5</v>
      </c>
      <c r="AYU28" s="26">
        <v>2880.1</v>
      </c>
      <c r="AYV28" s="26">
        <v>1797.1</v>
      </c>
      <c r="AYW28" s="26">
        <v>2337.6999999999998</v>
      </c>
      <c r="AYX28" s="22">
        <v>1844.9</v>
      </c>
      <c r="AYY28" s="22">
        <v>1844.9</v>
      </c>
      <c r="AYZ28" s="1">
        <v>1259</v>
      </c>
      <c r="AZA28" s="1">
        <v>260.10000000000002</v>
      </c>
      <c r="AZB28" s="1">
        <v>1207.7</v>
      </c>
      <c r="AZC28" s="1">
        <v>581.20000000000005</v>
      </c>
      <c r="AZD28" s="20">
        <v>385.2</v>
      </c>
      <c r="AZE28" s="26">
        <v>1341.3</v>
      </c>
      <c r="AZF28" s="22">
        <v>1812.1</v>
      </c>
      <c r="AZG28" s="22">
        <v>1812.1</v>
      </c>
      <c r="AZH28" s="26">
        <v>843.8</v>
      </c>
      <c r="AZI28" s="21">
        <v>170.1</v>
      </c>
      <c r="AZJ28" s="20"/>
      <c r="AZK28" s="26">
        <v>2018.5</v>
      </c>
      <c r="AZL28" s="26">
        <v>1456.5</v>
      </c>
      <c r="AZM28" s="22">
        <v>1196.0999999999999</v>
      </c>
      <c r="AZN28" s="22">
        <v>1196.0999999999999</v>
      </c>
      <c r="AZO28" s="1">
        <v>105.8</v>
      </c>
      <c r="AZP28" s="20">
        <v>66.5</v>
      </c>
      <c r="AZQ28" s="1">
        <v>572</v>
      </c>
      <c r="AZR28" s="1">
        <v>440.1</v>
      </c>
      <c r="AZS28" s="26">
        <v>2373.4</v>
      </c>
      <c r="AZT28" s="26">
        <v>2362.4</v>
      </c>
      <c r="AZU28" s="26">
        <v>1082.4000000000001</v>
      </c>
      <c r="AZV28" s="1">
        <v>1112</v>
      </c>
      <c r="AZW28" s="1">
        <v>1250.4000000000001</v>
      </c>
      <c r="AZX28" s="1"/>
      <c r="AZY28" s="1"/>
      <c r="AZZ28" s="20">
        <v>208.6</v>
      </c>
      <c r="BAA28" s="26">
        <v>2640</v>
      </c>
      <c r="BAB28" s="26">
        <v>1168.4000000000001</v>
      </c>
      <c r="BAC28" s="26">
        <v>1127</v>
      </c>
      <c r="BAD28" s="1">
        <v>636</v>
      </c>
      <c r="BAE28" s="1"/>
      <c r="BAF28" s="26">
        <v>1785.3</v>
      </c>
      <c r="BAG28" s="26">
        <v>1752.3</v>
      </c>
      <c r="BAH28" s="26">
        <v>1521.6</v>
      </c>
      <c r="BAI28" s="26">
        <v>1294.0999999999999</v>
      </c>
      <c r="BAJ28" s="22">
        <v>1755.1</v>
      </c>
      <c r="BAK28" s="22">
        <v>1755.1</v>
      </c>
      <c r="BAL28" s="26">
        <v>1501.8</v>
      </c>
      <c r="BAM28" s="1">
        <v>504</v>
      </c>
      <c r="BAN28" s="21">
        <v>262</v>
      </c>
      <c r="BAO28" s="26">
        <v>1264.3</v>
      </c>
      <c r="BAP28" s="22">
        <v>1047.9000000000001</v>
      </c>
      <c r="BAQ28" s="26">
        <v>901.7</v>
      </c>
      <c r="BAR28" s="26">
        <v>938.3</v>
      </c>
      <c r="BAS28" s="26">
        <v>1385.9</v>
      </c>
      <c r="BAT28" s="26">
        <v>1118</v>
      </c>
      <c r="BAU28" s="26">
        <v>2046.4</v>
      </c>
      <c r="BAV28" s="1">
        <v>1143</v>
      </c>
      <c r="BAW28" s="26">
        <v>1837.5</v>
      </c>
      <c r="BAX28" s="1">
        <v>245.4</v>
      </c>
      <c r="BAY28" s="21">
        <v>738.2</v>
      </c>
      <c r="BAZ28" s="26">
        <v>913.5</v>
      </c>
      <c r="BBA28" s="26">
        <v>1052.8</v>
      </c>
      <c r="BBB28" s="26">
        <v>1264.0999999999999</v>
      </c>
      <c r="BBC28" s="1"/>
      <c r="BBD28" s="26">
        <v>2400.6</v>
      </c>
      <c r="BBE28" s="26">
        <v>913.8</v>
      </c>
      <c r="BBF28" s="26">
        <v>1009</v>
      </c>
      <c r="BBG28" s="26">
        <v>939</v>
      </c>
      <c r="BBH28" s="26">
        <v>5192.7</v>
      </c>
      <c r="BBI28" s="26">
        <v>2521.9</v>
      </c>
      <c r="BBJ28" s="26">
        <v>1798.9</v>
      </c>
      <c r="BBK28" s="22">
        <v>1683.5</v>
      </c>
      <c r="BBL28" s="22">
        <v>2598.4</v>
      </c>
      <c r="BBM28" s="22">
        <v>2598.4</v>
      </c>
      <c r="BBN28" s="26">
        <v>1459.5</v>
      </c>
      <c r="BBO28" s="26">
        <v>2384.8000000000002</v>
      </c>
      <c r="BBP28" s="26">
        <v>1698.3</v>
      </c>
      <c r="BBQ28" s="26">
        <v>1619</v>
      </c>
      <c r="BBR28" s="22">
        <v>2198.3000000000002</v>
      </c>
      <c r="BBS28" s="26">
        <v>1000.5</v>
      </c>
      <c r="BBT28" s="26">
        <v>6411.3</v>
      </c>
      <c r="BBU28" s="26">
        <v>1529.8</v>
      </c>
      <c r="BBV28" s="26">
        <v>952.3</v>
      </c>
      <c r="BBW28" s="26">
        <v>1096.8</v>
      </c>
      <c r="BBX28" s="26">
        <v>1142.5</v>
      </c>
      <c r="BBY28" s="26">
        <v>728.5</v>
      </c>
      <c r="BBZ28" s="1"/>
      <c r="BCA28" s="21">
        <v>443.1</v>
      </c>
      <c r="BCB28" s="26">
        <v>1122.3</v>
      </c>
      <c r="BCC28" s="22">
        <v>2180.8000000000002</v>
      </c>
      <c r="BCD28" s="22">
        <v>2180.8000000000002</v>
      </c>
      <c r="BCE28" s="26">
        <v>1650.9</v>
      </c>
      <c r="BCF28" s="26">
        <v>3633.8</v>
      </c>
      <c r="BCG28" s="26">
        <v>6433.6</v>
      </c>
      <c r="BCH28" s="21">
        <v>882.4</v>
      </c>
      <c r="BCI28" s="20">
        <v>250.4</v>
      </c>
      <c r="BCJ28" s="26">
        <v>1169.5999999999999</v>
      </c>
      <c r="BCK28" s="20">
        <v>69</v>
      </c>
      <c r="BCL28" s="26">
        <v>2196.6999999999998</v>
      </c>
      <c r="BCM28" s="26">
        <v>6328.1</v>
      </c>
      <c r="BCN28" s="26">
        <v>1510.3</v>
      </c>
      <c r="BCO28" s="26">
        <v>1501.1</v>
      </c>
      <c r="BCP28" s="21">
        <v>467.1</v>
      </c>
      <c r="BCQ28" s="20">
        <v>133.4</v>
      </c>
      <c r="BCR28" s="26">
        <v>1791</v>
      </c>
      <c r="BCS28" s="26">
        <v>1367</v>
      </c>
      <c r="BCT28" s="26">
        <v>2237.8000000000002</v>
      </c>
      <c r="BCU28" s="26">
        <v>2961.6</v>
      </c>
      <c r="BCV28" s="26">
        <v>1267.3</v>
      </c>
      <c r="BCW28" s="26">
        <v>1545.7</v>
      </c>
      <c r="BCX28" s="1">
        <v>2302</v>
      </c>
      <c r="BCY28" s="26">
        <v>1162.5</v>
      </c>
      <c r="BCZ28" s="26">
        <v>951.7</v>
      </c>
      <c r="BDA28" s="22">
        <v>2459.6</v>
      </c>
      <c r="BDB28" s="22">
        <v>2459.6</v>
      </c>
      <c r="BDC28" s="20">
        <v>1127.0999999999999</v>
      </c>
      <c r="BDD28" s="21">
        <v>344.6</v>
      </c>
      <c r="BDE28" s="20">
        <v>1025.5</v>
      </c>
      <c r="BDF28" s="20">
        <v>939.7</v>
      </c>
      <c r="BDG28" s="21">
        <v>132.4</v>
      </c>
      <c r="BDH28" s="22"/>
      <c r="BDI28" s="22"/>
      <c r="BDJ28" s="20">
        <v>38.200000000000003</v>
      </c>
      <c r="BDK28" s="22"/>
      <c r="BDL28" s="22"/>
      <c r="BDM28" s="26">
        <v>5925</v>
      </c>
      <c r="BDN28" s="22"/>
      <c r="BDO28" s="26">
        <v>1788.6</v>
      </c>
      <c r="BDP28" s="22">
        <v>2541.5</v>
      </c>
      <c r="BDQ28" s="22">
        <v>2541.5</v>
      </c>
      <c r="BDR28" s="26">
        <v>1111.5</v>
      </c>
      <c r="BDS28" s="26">
        <v>1509.5</v>
      </c>
      <c r="BDT28" s="26">
        <v>2836.5</v>
      </c>
      <c r="BDU28" s="22">
        <v>1104.4000000000001</v>
      </c>
      <c r="BDV28" s="22">
        <v>1104.4000000000001</v>
      </c>
      <c r="BDW28" s="1">
        <v>555.20000000000005</v>
      </c>
      <c r="BDX28" s="20">
        <v>1387.8</v>
      </c>
      <c r="BDY28" s="26">
        <v>3038.9</v>
      </c>
      <c r="BDZ28" s="26">
        <v>1935.4</v>
      </c>
      <c r="BEA28" s="26">
        <v>2556</v>
      </c>
      <c r="BEB28" s="26">
        <v>2556</v>
      </c>
      <c r="BEC28" s="26">
        <v>1278.7</v>
      </c>
      <c r="BED28" s="26">
        <v>1159.5</v>
      </c>
      <c r="BEE28" s="26">
        <v>2532.6999999999998</v>
      </c>
      <c r="BEF28" s="26">
        <v>766.7</v>
      </c>
      <c r="BEG28" s="26">
        <v>2427.8000000000002</v>
      </c>
    </row>
    <row r="29" spans="1:1489" x14ac:dyDescent="0.25">
      <c r="A29" s="3" t="s">
        <v>36</v>
      </c>
      <c r="B29" s="20">
        <v>521.5</v>
      </c>
      <c r="C29" s="20">
        <v>613.29999999999995</v>
      </c>
      <c r="D29" s="20">
        <v>489.6</v>
      </c>
      <c r="E29" s="1"/>
      <c r="F29" s="1"/>
      <c r="G29" s="21">
        <v>475.2</v>
      </c>
      <c r="H29" s="21">
        <v>463.1</v>
      </c>
      <c r="I29" s="20">
        <v>86.8</v>
      </c>
      <c r="J29" s="26"/>
      <c r="K29" s="20">
        <v>260.60000000000002</v>
      </c>
      <c r="L29" s="20">
        <v>134.6</v>
      </c>
      <c r="M29" s="26"/>
      <c r="N29" s="26"/>
      <c r="O29" s="20">
        <v>113.8</v>
      </c>
      <c r="P29" s="26"/>
      <c r="Q29" s="26"/>
      <c r="R29" s="26"/>
      <c r="S29" s="26"/>
      <c r="T29" s="26"/>
      <c r="U29" s="26"/>
      <c r="V29" s="26"/>
      <c r="W29" s="26"/>
      <c r="X29" s="26"/>
      <c r="Y29" s="26"/>
      <c r="Z29" s="20">
        <v>4769.3999999999996</v>
      </c>
      <c r="AA29" s="26"/>
      <c r="AB29" s="26"/>
      <c r="AC29" s="26"/>
      <c r="AD29" s="26"/>
      <c r="AE29" s="20">
        <v>127.3</v>
      </c>
      <c r="AF29" s="20"/>
      <c r="AG29" s="26"/>
      <c r="AH29" s="20">
        <v>387</v>
      </c>
      <c r="AI29" s="1">
        <v>404</v>
      </c>
      <c r="AJ29" s="21">
        <v>229.7</v>
      </c>
      <c r="AK29" s="26"/>
      <c r="AL29" s="20"/>
      <c r="AM29" s="26"/>
      <c r="AN29" s="20"/>
      <c r="AO29" s="20"/>
      <c r="AP29" s="20">
        <v>143.6</v>
      </c>
      <c r="AQ29" s="26"/>
      <c r="AR29" s="26"/>
      <c r="AS29" s="26"/>
      <c r="AT29" s="20">
        <v>268.10000000000002</v>
      </c>
      <c r="AU29" s="26"/>
      <c r="AV29" s="26"/>
      <c r="AW29" s="20">
        <v>167.7</v>
      </c>
      <c r="AX29" s="20">
        <v>63.2</v>
      </c>
      <c r="AY29" s="1"/>
      <c r="AZ29" s="1"/>
      <c r="BA29" s="1"/>
      <c r="BB29" s="1"/>
      <c r="BC29" s="1"/>
      <c r="BD29" s="1"/>
      <c r="BE29" s="26"/>
      <c r="BF29" s="20"/>
      <c r="BG29" s="20"/>
      <c r="BH29" s="20">
        <v>5744.1</v>
      </c>
      <c r="BI29" s="1"/>
      <c r="BJ29" s="26"/>
      <c r="BK29" s="26"/>
      <c r="BL29" s="22"/>
      <c r="BM29" s="20"/>
      <c r="BN29" s="1"/>
      <c r="BO29" s="1"/>
      <c r="BP29" s="1"/>
      <c r="BQ29" s="26"/>
      <c r="BR29" s="26"/>
      <c r="BS29" s="26"/>
      <c r="BT29" s="20"/>
      <c r="BU29" s="20"/>
      <c r="BV29" s="1"/>
      <c r="BW29" s="1"/>
      <c r="BX29" s="1"/>
      <c r="BY29" s="1"/>
      <c r="BZ29" s="26"/>
      <c r="CA29" s="26"/>
      <c r="CB29" s="20"/>
      <c r="CC29" s="20"/>
      <c r="CD29" s="20"/>
      <c r="CE29" s="1"/>
      <c r="CF29" s="1"/>
      <c r="CG29" s="1"/>
      <c r="CH29" s="1"/>
      <c r="CI29" s="1"/>
      <c r="CJ29" s="1"/>
      <c r="CK29" s="1"/>
      <c r="CL29" s="1"/>
      <c r="CM29" s="1"/>
      <c r="CN29" s="1"/>
      <c r="CO29" s="1"/>
      <c r="CP29" s="26"/>
      <c r="CQ29" s="20"/>
      <c r="CR29" s="1"/>
      <c r="CS29" s="1"/>
      <c r="CT29" s="1"/>
      <c r="CU29" s="1"/>
      <c r="CV29" s="1"/>
      <c r="CW29" s="1"/>
      <c r="CX29" s="1"/>
      <c r="CY29" s="1"/>
      <c r="CZ29" s="26"/>
      <c r="DA29" s="1"/>
      <c r="DB29" s="1"/>
      <c r="DC29" s="1"/>
      <c r="DD29" s="26"/>
      <c r="DE29" s="26"/>
      <c r="DF29" s="22"/>
      <c r="DG29" s="20"/>
      <c r="DH29" s="20">
        <v>99.4</v>
      </c>
      <c r="DI29" s="1"/>
      <c r="DJ29" s="26"/>
      <c r="DK29" s="26"/>
      <c r="DL29" s="26"/>
      <c r="DM29" s="26"/>
      <c r="DN29" s="1"/>
      <c r="DO29" s="1"/>
      <c r="DP29" s="1"/>
      <c r="DQ29" s="1"/>
      <c r="DR29" s="1"/>
      <c r="DS29" s="1"/>
      <c r="DT29" s="1"/>
      <c r="DU29" s="1"/>
      <c r="DV29" s="26"/>
      <c r="DW29" s="26"/>
      <c r="DX29" s="26"/>
      <c r="DY29" s="1"/>
      <c r="DZ29" s="1"/>
      <c r="EA29" s="1"/>
      <c r="EB29" s="1"/>
      <c r="EC29" s="26"/>
      <c r="ED29" s="26"/>
      <c r="EE29" s="20"/>
      <c r="EF29" s="20"/>
      <c r="EG29" s="1"/>
      <c r="EH29" s="1"/>
      <c r="EI29" s="1"/>
      <c r="EJ29" s="26"/>
      <c r="EK29" s="20"/>
      <c r="EL29" s="20"/>
      <c r="EM29" s="20"/>
      <c r="EN29" s="1">
        <v>4156</v>
      </c>
      <c r="EO29" s="1"/>
      <c r="EP29" s="1"/>
      <c r="EQ29" s="1"/>
      <c r="ER29" s="1"/>
      <c r="ES29" s="20"/>
      <c r="ET29" s="1"/>
      <c r="EU29" s="1"/>
      <c r="EV29" s="1"/>
      <c r="EW29" s="1"/>
      <c r="EX29" s="1"/>
      <c r="EY29" s="1"/>
      <c r="EZ29" s="26"/>
      <c r="FA29" s="26"/>
      <c r="FB29" s="20">
        <v>1683.5</v>
      </c>
      <c r="FC29" s="20">
        <v>115.3</v>
      </c>
      <c r="FD29" s="1"/>
      <c r="FE29" s="1"/>
      <c r="FF29" s="1"/>
      <c r="FG29" s="1"/>
      <c r="FH29" s="1"/>
      <c r="FI29" s="20"/>
      <c r="FJ29" s="26"/>
      <c r="FK29" s="20">
        <v>108.6</v>
      </c>
      <c r="FL29" s="1"/>
      <c r="FM29" s="26"/>
      <c r="FN29" s="20"/>
      <c r="FO29" s="1"/>
      <c r="FP29" s="20">
        <v>1817.7</v>
      </c>
      <c r="FQ29" s="20">
        <v>124.3</v>
      </c>
      <c r="FR29" s="26"/>
      <c r="FS29" s="20">
        <v>160</v>
      </c>
      <c r="FT29" s="20">
        <v>396.3</v>
      </c>
      <c r="FU29" s="26"/>
      <c r="FV29" s="20"/>
      <c r="FW29" s="1"/>
      <c r="FX29" s="20">
        <v>123.4</v>
      </c>
      <c r="FY29" s="20">
        <v>236</v>
      </c>
      <c r="FZ29" s="20">
        <v>190.5</v>
      </c>
      <c r="GA29" s="1">
        <v>677</v>
      </c>
      <c r="GB29" s="1"/>
      <c r="GC29" s="1"/>
      <c r="GD29" s="1"/>
      <c r="GE29" s="1"/>
      <c r="GF29" s="1"/>
      <c r="GG29" s="26"/>
      <c r="GH29" s="1"/>
      <c r="GI29" s="1"/>
      <c r="GJ29" s="1"/>
      <c r="GK29" s="1"/>
      <c r="GL29" s="1"/>
      <c r="GM29" s="1"/>
      <c r="GN29" s="1"/>
      <c r="GO29" s="1"/>
      <c r="GP29" s="1"/>
      <c r="GQ29" s="1"/>
      <c r="GR29" s="1"/>
      <c r="GS29" s="20"/>
      <c r="GT29" s="20"/>
      <c r="GU29" s="1"/>
      <c r="GV29" s="1"/>
      <c r="GW29" s="26"/>
      <c r="GX29" s="20"/>
      <c r="GY29" s="20"/>
      <c r="GZ29" s="20"/>
      <c r="HA29" s="20"/>
      <c r="HB29" s="20">
        <v>1227.2</v>
      </c>
      <c r="HC29" s="20"/>
      <c r="HD29" s="20"/>
      <c r="HE29" s="20">
        <v>231.2</v>
      </c>
      <c r="HF29" s="20">
        <v>126.6</v>
      </c>
      <c r="HG29" s="26"/>
      <c r="HH29" s="20"/>
      <c r="HI29" s="1"/>
      <c r="HJ29" s="1"/>
      <c r="HK29" s="1"/>
      <c r="HL29" s="1"/>
      <c r="HM29" s="26"/>
      <c r="HN29" s="26"/>
      <c r="HO29" s="26"/>
      <c r="HP29" s="26"/>
      <c r="HQ29" s="20"/>
      <c r="HR29" s="20"/>
      <c r="HS29" s="1"/>
      <c r="HT29" s="1"/>
      <c r="HU29" s="1"/>
      <c r="HV29" s="1"/>
      <c r="HW29" s="1"/>
      <c r="HX29" s="1"/>
      <c r="HY29" s="1"/>
      <c r="HZ29" s="1"/>
      <c r="IA29" s="20">
        <v>99</v>
      </c>
      <c r="IB29" s="20">
        <v>173</v>
      </c>
      <c r="IC29" s="1"/>
      <c r="ID29" s="1"/>
      <c r="IE29" s="1"/>
      <c r="IF29" s="1"/>
      <c r="IG29" s="1"/>
      <c r="IH29" s="1"/>
      <c r="II29" s="1"/>
      <c r="IJ29" s="26"/>
      <c r="IK29" s="26"/>
      <c r="IL29" s="20"/>
      <c r="IM29" s="1"/>
      <c r="IN29" s="1"/>
      <c r="IO29" s="1"/>
      <c r="IP29" s="1"/>
      <c r="IQ29" s="1"/>
      <c r="IR29" s="1"/>
      <c r="IS29" s="1"/>
      <c r="IT29" s="1"/>
      <c r="IU29" s="1"/>
      <c r="IV29" s="1"/>
      <c r="IW29" s="1"/>
      <c r="IX29" s="1"/>
      <c r="IY29" s="26"/>
      <c r="IZ29" s="20"/>
      <c r="JA29" s="20"/>
      <c r="JB29" s="1"/>
      <c r="JC29" s="1"/>
      <c r="JD29" s="26"/>
      <c r="JE29" s="20"/>
      <c r="JF29" s="20"/>
      <c r="JG29" s="1"/>
      <c r="JH29" s="1"/>
      <c r="JI29" s="1"/>
      <c r="JJ29" s="26"/>
      <c r="JK29" s="20"/>
      <c r="JL29" s="20"/>
      <c r="JM29" s="1"/>
      <c r="JN29" s="26"/>
      <c r="JO29" s="26"/>
      <c r="JP29" s="26"/>
      <c r="JQ29" s="26"/>
      <c r="JR29" s="26"/>
      <c r="JS29" s="26"/>
      <c r="JT29" s="26"/>
      <c r="JU29" s="20"/>
      <c r="JV29" s="20">
        <v>145.19999999999999</v>
      </c>
      <c r="JW29" s="1"/>
      <c r="JX29" s="1"/>
      <c r="JY29" s="1"/>
      <c r="JZ29" s="26"/>
      <c r="KA29" s="26"/>
      <c r="KB29" s="26"/>
      <c r="KC29" s="20"/>
      <c r="KD29" s="20"/>
      <c r="KE29" s="1"/>
      <c r="KF29" s="1"/>
      <c r="KG29" s="1"/>
      <c r="KH29" s="1"/>
      <c r="KI29" s="1"/>
      <c r="KJ29" s="26"/>
      <c r="KK29" s="26"/>
      <c r="KL29" s="26"/>
      <c r="KM29" s="20"/>
      <c r="KN29" s="20"/>
      <c r="KO29" s="20"/>
      <c r="KP29" s="20"/>
      <c r="KQ29" s="20"/>
      <c r="KR29" s="20">
        <v>70.900000000000006</v>
      </c>
      <c r="KS29" s="1"/>
      <c r="KT29" s="1"/>
      <c r="KU29" s="1"/>
      <c r="KV29" s="26"/>
      <c r="KW29" s="26"/>
      <c r="KX29" s="26"/>
      <c r="KY29" s="22"/>
      <c r="KZ29" s="20"/>
      <c r="LA29" s="20"/>
      <c r="LB29" s="20"/>
      <c r="LC29" s="20"/>
      <c r="LD29" s="20"/>
      <c r="LE29" s="20">
        <v>345.8</v>
      </c>
      <c r="LF29" s="20">
        <v>231.1</v>
      </c>
      <c r="LG29" s="1"/>
      <c r="LH29" s="26"/>
      <c r="LI29" s="22"/>
      <c r="LJ29" s="20"/>
      <c r="LK29" s="20"/>
      <c r="LL29" s="1"/>
      <c r="LM29" s="1"/>
      <c r="LN29" s="1"/>
      <c r="LO29" s="1"/>
      <c r="LP29" s="1"/>
      <c r="LQ29" s="1"/>
      <c r="LR29" s="1"/>
      <c r="LS29" s="20"/>
      <c r="LT29" s="20"/>
      <c r="LU29" s="20">
        <v>180.4</v>
      </c>
      <c r="LV29" s="20">
        <v>203.5</v>
      </c>
      <c r="LW29" s="1"/>
      <c r="LX29" s="1"/>
      <c r="LY29" s="1"/>
      <c r="LZ29" s="1"/>
      <c r="MA29" s="1"/>
      <c r="MB29" s="26"/>
      <c r="MC29" s="20"/>
      <c r="MD29" s="20"/>
      <c r="ME29" s="26"/>
      <c r="MF29" s="26"/>
      <c r="MG29" s="20"/>
      <c r="MH29" s="20"/>
      <c r="MI29" s="1"/>
      <c r="MJ29" s="1"/>
      <c r="MK29" s="26"/>
      <c r="ML29" s="26"/>
      <c r="MM29" s="26"/>
      <c r="MN29" s="26"/>
      <c r="MO29" s="26"/>
      <c r="MP29" s="26"/>
      <c r="MQ29" s="26"/>
      <c r="MR29" s="26"/>
      <c r="MS29" s="22"/>
      <c r="MT29" s="20"/>
      <c r="MU29" s="20">
        <v>148</v>
      </c>
      <c r="MV29" s="1"/>
      <c r="MW29" s="1"/>
      <c r="MX29" s="1"/>
      <c r="MY29" s="1"/>
      <c r="MZ29" s="1"/>
      <c r="NA29" s="26"/>
      <c r="NB29" s="26"/>
      <c r="NC29" s="26"/>
      <c r="ND29" s="26"/>
      <c r="NE29" s="20"/>
      <c r="NF29" s="1"/>
      <c r="NG29" s="1"/>
      <c r="NH29" s="26"/>
      <c r="NI29" s="20"/>
      <c r="NJ29" s="1"/>
      <c r="NK29" s="1"/>
      <c r="NL29" s="1"/>
      <c r="NM29" s="26"/>
      <c r="NN29" s="26"/>
      <c r="NO29" s="26"/>
      <c r="NP29" s="26"/>
      <c r="NQ29" s="26"/>
      <c r="NR29" s="20">
        <v>38.9</v>
      </c>
      <c r="NS29" s="20">
        <v>87.2</v>
      </c>
      <c r="NT29" s="1"/>
      <c r="NU29" s="1"/>
      <c r="NV29" s="1"/>
      <c r="NW29" s="26"/>
      <c r="NX29" s="26"/>
      <c r="NY29" s="26"/>
      <c r="NZ29" s="26"/>
      <c r="OA29" s="26"/>
      <c r="OB29" s="26"/>
      <c r="OC29" s="26"/>
      <c r="OD29" s="26"/>
      <c r="OE29" s="26"/>
      <c r="OF29" s="21">
        <v>229</v>
      </c>
      <c r="OG29" s="1"/>
      <c r="OH29" s="1"/>
      <c r="OI29" s="1"/>
      <c r="OJ29" s="1"/>
      <c r="OK29" s="1"/>
      <c r="OL29" s="1"/>
      <c r="OM29" s="1"/>
      <c r="ON29" s="1"/>
      <c r="OO29" s="1"/>
      <c r="OP29" s="1"/>
      <c r="OQ29" s="1"/>
      <c r="OR29" s="1"/>
      <c r="OS29" s="1"/>
      <c r="OT29" s="26"/>
      <c r="OU29" s="26"/>
      <c r="OV29" s="26"/>
      <c r="OW29" s="26"/>
      <c r="OX29" s="26"/>
      <c r="OY29" s="26"/>
      <c r="OZ29" s="20">
        <v>7008.2</v>
      </c>
      <c r="PA29" s="21">
        <v>31.4</v>
      </c>
      <c r="PB29" s="1"/>
      <c r="PC29" s="1"/>
      <c r="PD29" s="1"/>
      <c r="PE29" s="1"/>
      <c r="PF29" s="1"/>
      <c r="PG29" s="1"/>
      <c r="PH29" s="1"/>
      <c r="PI29" s="1"/>
      <c r="PJ29" s="1"/>
      <c r="PK29" s="1"/>
      <c r="PL29" s="1"/>
      <c r="PM29" s="26"/>
      <c r="PN29" s="26"/>
      <c r="PO29" s="26"/>
      <c r="PP29" s="26"/>
      <c r="PQ29" s="26"/>
      <c r="PR29" s="20"/>
      <c r="PS29" s="20"/>
      <c r="PT29" s="1"/>
      <c r="PU29" s="20">
        <v>545.9</v>
      </c>
      <c r="PV29" s="20">
        <v>1955.3</v>
      </c>
      <c r="PW29" s="20">
        <v>84.6</v>
      </c>
      <c r="PX29" s="1"/>
      <c r="PY29" s="1"/>
      <c r="PZ29" s="1"/>
      <c r="QA29" s="1"/>
      <c r="QB29" s="1"/>
      <c r="QC29" s="1"/>
      <c r="QD29" s="26"/>
      <c r="QE29" s="26"/>
      <c r="QF29" s="26"/>
      <c r="QG29" s="26"/>
      <c r="QH29" s="20"/>
      <c r="QI29" s="20"/>
      <c r="QJ29" s="1"/>
      <c r="QK29" s="1"/>
      <c r="QL29" s="1"/>
      <c r="QM29" s="1"/>
      <c r="QN29" s="1"/>
      <c r="QO29" s="1"/>
      <c r="QP29" s="1"/>
      <c r="QQ29" s="26"/>
      <c r="QR29" s="26"/>
      <c r="QS29" s="26"/>
      <c r="QT29" s="20"/>
      <c r="QU29" s="20">
        <v>1986.7</v>
      </c>
      <c r="QV29" s="1"/>
      <c r="QW29" s="1"/>
      <c r="QX29" s="1"/>
      <c r="QY29" s="1"/>
      <c r="QZ29" s="1"/>
      <c r="RA29" s="1"/>
      <c r="RB29" s="1"/>
      <c r="RC29" s="26"/>
      <c r="RD29" s="26"/>
      <c r="RE29" s="26"/>
      <c r="RF29" s="20"/>
      <c r="RG29" s="1"/>
      <c r="RH29" s="1"/>
      <c r="RI29" s="1"/>
      <c r="RJ29" s="1"/>
      <c r="RK29" s="1"/>
      <c r="RL29" s="1"/>
      <c r="RM29" s="1"/>
      <c r="RN29" s="1"/>
      <c r="RO29" s="1"/>
      <c r="RP29" s="1"/>
      <c r="RQ29" s="1"/>
      <c r="RR29" s="1"/>
      <c r="RS29" s="26"/>
      <c r="RT29" s="20"/>
      <c r="RU29" s="20"/>
      <c r="RV29" s="20">
        <v>116</v>
      </c>
      <c r="RW29" s="1"/>
      <c r="RX29" s="1"/>
      <c r="RY29" s="1"/>
      <c r="RZ29" s="1"/>
      <c r="SA29" s="1"/>
      <c r="SB29" s="1"/>
      <c r="SC29" s="1"/>
      <c r="SD29" s="1"/>
      <c r="SE29" s="1"/>
      <c r="SF29" s="1"/>
      <c r="SG29" s="1"/>
      <c r="SH29" s="1"/>
      <c r="SI29" s="26"/>
      <c r="SJ29" s="20"/>
      <c r="SK29" s="20"/>
      <c r="SL29" s="20"/>
      <c r="SM29" s="20"/>
      <c r="SN29" s="1"/>
      <c r="SO29" s="1"/>
      <c r="SP29" s="1"/>
      <c r="SQ29" s="1"/>
      <c r="SR29" s="26"/>
      <c r="SS29" s="20"/>
      <c r="ST29" s="20"/>
      <c r="SU29" s="20"/>
      <c r="SV29" s="20">
        <v>104</v>
      </c>
      <c r="SW29" s="1"/>
      <c r="SX29" s="1"/>
      <c r="SY29" s="1"/>
      <c r="SZ29" s="1"/>
      <c r="TA29" s="1"/>
      <c r="TB29" s="20"/>
      <c r="TC29" s="20"/>
      <c r="TD29" s="20"/>
      <c r="TE29" s="20"/>
      <c r="TF29" s="1"/>
      <c r="TG29" s="1"/>
      <c r="TH29" s="1"/>
      <c r="TI29" s="1"/>
      <c r="TJ29" s="1"/>
      <c r="TK29" s="1"/>
      <c r="TL29" s="1"/>
      <c r="TM29" s="1"/>
      <c r="TN29" s="1"/>
      <c r="TO29" s="1"/>
      <c r="TP29" s="1"/>
      <c r="TQ29" s="26"/>
      <c r="TR29" s="26"/>
      <c r="TS29" s="20"/>
      <c r="TT29" s="20">
        <v>114.2</v>
      </c>
      <c r="TU29" s="1"/>
      <c r="TV29" s="1"/>
      <c r="TW29" s="1"/>
      <c r="TX29" s="1"/>
      <c r="TY29" s="1"/>
      <c r="TZ29" s="1"/>
      <c r="UA29" s="1"/>
      <c r="UB29" s="26"/>
      <c r="UC29" s="20"/>
      <c r="UD29" s="20"/>
      <c r="UE29" s="20"/>
      <c r="UF29" s="20"/>
      <c r="UG29" s="20"/>
      <c r="UH29" s="20"/>
      <c r="UI29" s="1"/>
      <c r="UJ29" s="1"/>
      <c r="UK29" s="20">
        <v>68.400000000000006</v>
      </c>
      <c r="UL29" s="1"/>
      <c r="UM29" s="1"/>
      <c r="UN29" s="1"/>
      <c r="UO29" s="26"/>
      <c r="UP29" s="26"/>
      <c r="UQ29" s="20"/>
      <c r="UR29" s="20"/>
      <c r="US29" s="20"/>
      <c r="UT29" s="20"/>
      <c r="UU29" s="1"/>
      <c r="UV29" s="1"/>
      <c r="UW29" s="1"/>
      <c r="UX29" s="1"/>
      <c r="UY29" s="1"/>
      <c r="UZ29" s="26"/>
      <c r="VA29" s="26"/>
      <c r="VB29" s="20"/>
      <c r="VC29" s="20"/>
      <c r="VD29" s="20"/>
      <c r="VE29" s="20"/>
      <c r="VF29" s="1"/>
      <c r="VG29" s="1"/>
      <c r="VH29" s="1"/>
      <c r="VI29" s="1"/>
      <c r="VJ29" s="26"/>
      <c r="VK29" s="26"/>
      <c r="VL29" s="26"/>
      <c r="VM29" s="26"/>
      <c r="VN29" s="26"/>
      <c r="VO29" s="26"/>
      <c r="VP29" s="26"/>
      <c r="VQ29" s="20"/>
      <c r="VR29" s="1"/>
      <c r="VS29" s="1"/>
      <c r="VT29" s="1"/>
      <c r="VU29" s="1"/>
      <c r="VV29" s="26"/>
      <c r="VW29" s="26"/>
      <c r="VX29" s="26"/>
      <c r="VY29" s="26"/>
      <c r="VZ29" s="26"/>
      <c r="WA29" s="26"/>
      <c r="WB29" s="26"/>
      <c r="WC29" s="26"/>
      <c r="WD29" s="20"/>
      <c r="WE29" s="20"/>
      <c r="WF29" s="20">
        <v>112.7</v>
      </c>
      <c r="WG29" s="1"/>
      <c r="WH29" s="1"/>
      <c r="WI29" s="26"/>
      <c r="WJ29" s="26"/>
      <c r="WK29" s="20"/>
      <c r="WL29" s="20"/>
      <c r="WM29" s="1"/>
      <c r="WN29" s="1"/>
      <c r="WO29" s="20">
        <v>122.4</v>
      </c>
      <c r="WP29" s="20">
        <v>268.2</v>
      </c>
      <c r="WQ29" s="1"/>
      <c r="WR29" s="1"/>
      <c r="WS29" s="1"/>
      <c r="WT29" s="20"/>
      <c r="WU29" s="20"/>
      <c r="WV29" s="20"/>
      <c r="WW29" s="20">
        <v>40.200000000000003</v>
      </c>
      <c r="WX29" s="26"/>
      <c r="WY29" s="20"/>
      <c r="WZ29" s="21">
        <v>163.5</v>
      </c>
      <c r="XA29" s="20"/>
      <c r="XB29" s="20"/>
      <c r="XC29" s="1"/>
      <c r="XD29" s="1"/>
      <c r="XE29" s="1"/>
      <c r="XF29" s="1"/>
      <c r="XG29" s="1"/>
      <c r="XH29" s="1"/>
      <c r="XI29" s="1"/>
      <c r="XJ29" s="1"/>
      <c r="XK29" s="1"/>
      <c r="XL29" s="1"/>
      <c r="XM29" s="26"/>
      <c r="XN29" s="26"/>
      <c r="XO29" s="26"/>
      <c r="XP29" s="20"/>
      <c r="XQ29" s="20">
        <v>101.8</v>
      </c>
      <c r="XR29" s="21">
        <v>81.3</v>
      </c>
      <c r="XS29" s="21">
        <v>15.7</v>
      </c>
      <c r="XT29" s="1"/>
      <c r="XU29" s="1"/>
      <c r="XV29" s="26"/>
      <c r="XW29" s="20">
        <v>319</v>
      </c>
      <c r="XX29" s="20">
        <v>42.9</v>
      </c>
      <c r="XY29" s="20">
        <v>267.3</v>
      </c>
      <c r="XZ29" s="1"/>
      <c r="YA29" s="21">
        <v>28.4</v>
      </c>
      <c r="YB29" s="1"/>
      <c r="YC29" s="26"/>
      <c r="YD29" s="20"/>
      <c r="YE29" s="20"/>
      <c r="YF29" s="20">
        <v>146.1</v>
      </c>
      <c r="YG29" s="20">
        <v>269.7</v>
      </c>
      <c r="YH29" s="1"/>
      <c r="YI29" s="1"/>
      <c r="YJ29" s="1"/>
      <c r="YK29" s="1"/>
      <c r="YL29" s="26"/>
      <c r="YM29" s="26"/>
      <c r="YN29" s="26"/>
      <c r="YO29" s="26"/>
      <c r="YP29" s="1"/>
      <c r="YQ29" s="1"/>
      <c r="YR29" s="1"/>
      <c r="YS29" s="1"/>
      <c r="YT29" s="26"/>
      <c r="YU29" s="20"/>
      <c r="YV29" s="1"/>
      <c r="YW29" s="1"/>
      <c r="YX29" s="1"/>
      <c r="YY29" s="1"/>
      <c r="YZ29" s="1"/>
      <c r="ZA29" s="1"/>
      <c r="ZB29" s="1"/>
      <c r="ZC29" s="26"/>
      <c r="ZD29" s="1"/>
      <c r="ZE29" s="21">
        <v>81.5</v>
      </c>
      <c r="ZF29" s="1"/>
      <c r="ZG29" s="1"/>
      <c r="ZH29" s="1"/>
      <c r="ZI29" s="1"/>
      <c r="ZJ29" s="1"/>
      <c r="ZK29" s="1"/>
      <c r="ZL29" s="1"/>
      <c r="ZM29" s="26"/>
      <c r="ZN29" s="26"/>
      <c r="ZO29" s="26"/>
      <c r="ZP29" s="20"/>
      <c r="ZQ29" s="1"/>
      <c r="ZR29" s="1"/>
      <c r="ZS29" s="1"/>
      <c r="ZT29" s="26"/>
      <c r="ZU29" s="26"/>
      <c r="ZV29" s="20"/>
      <c r="ZW29" s="20"/>
      <c r="ZX29" s="20">
        <v>285.89999999999998</v>
      </c>
      <c r="ZY29" s="20">
        <v>853.3</v>
      </c>
      <c r="ZZ29" s="1"/>
      <c r="AAA29" s="1"/>
      <c r="AAB29" s="26"/>
      <c r="AAC29" s="26"/>
      <c r="AAD29" s="20"/>
      <c r="AAE29" s="1">
        <v>407</v>
      </c>
      <c r="AAF29" s="26"/>
      <c r="AAG29" s="26"/>
      <c r="AAH29" s="20"/>
      <c r="AAI29" s="20">
        <v>368.4</v>
      </c>
      <c r="AAJ29" s="21">
        <v>183.2</v>
      </c>
      <c r="AAK29" s="26"/>
      <c r="AAL29" s="26"/>
      <c r="AAM29" s="26"/>
      <c r="AAN29" s="26"/>
      <c r="AAO29" s="26"/>
      <c r="AAP29" s="26"/>
      <c r="AAQ29" s="26"/>
      <c r="AAR29" s="26"/>
      <c r="AAS29" s="26"/>
      <c r="AAT29" s="26"/>
      <c r="AAU29" s="26"/>
      <c r="AAV29" s="26"/>
      <c r="AAW29" s="20"/>
      <c r="AAX29" s="1"/>
      <c r="AAY29" s="20">
        <v>1584.4</v>
      </c>
      <c r="AAZ29" s="21">
        <v>49.1</v>
      </c>
      <c r="ABA29" s="26"/>
      <c r="ABB29" s="26"/>
      <c r="ABC29" s="26"/>
      <c r="ABD29" s="26"/>
      <c r="ABE29" s="26"/>
      <c r="ABF29" s="20"/>
      <c r="ABG29" s="1"/>
      <c r="ABH29" s="1"/>
      <c r="ABI29" s="21">
        <v>200</v>
      </c>
      <c r="ABJ29" s="1"/>
      <c r="ABK29" s="26"/>
      <c r="ABL29" s="26"/>
      <c r="ABM29" s="26"/>
      <c r="ABN29" s="1"/>
      <c r="ABO29" s="20">
        <v>132.30000000000001</v>
      </c>
      <c r="ABP29" s="20">
        <v>701.8</v>
      </c>
      <c r="ABQ29" s="1"/>
      <c r="ABR29" s="26"/>
      <c r="ABS29" s="26"/>
      <c r="ABT29" s="26"/>
      <c r="ABU29" s="26"/>
      <c r="ABV29" s="26"/>
      <c r="ABW29" s="26"/>
      <c r="ABX29" s="1"/>
      <c r="ABY29" s="21">
        <v>67.5</v>
      </c>
      <c r="ABZ29" s="26"/>
      <c r="ACA29" s="26"/>
      <c r="ACB29" s="1"/>
      <c r="ACC29" s="1"/>
      <c r="ACD29" s="20">
        <v>134.69999999999999</v>
      </c>
      <c r="ACE29" s="20">
        <v>863.5</v>
      </c>
      <c r="ACF29" s="26"/>
      <c r="ACG29" s="26"/>
      <c r="ACH29" s="20">
        <v>78.3</v>
      </c>
      <c r="ACI29" s="1"/>
      <c r="ACJ29" s="20"/>
      <c r="ACK29" s="1"/>
      <c r="ACL29" s="21">
        <v>58.8</v>
      </c>
      <c r="ACM29" s="21">
        <v>76.099999999999994</v>
      </c>
      <c r="ACN29" s="21">
        <v>159.1</v>
      </c>
      <c r="ACO29" s="1"/>
      <c r="ACP29" s="21">
        <v>1377.6</v>
      </c>
      <c r="ACQ29" s="20"/>
      <c r="ACR29" s="21">
        <v>224.1</v>
      </c>
      <c r="ACS29" s="21">
        <v>29.1</v>
      </c>
      <c r="ACT29" s="1"/>
      <c r="ACU29" s="20"/>
      <c r="ACV29" s="21">
        <v>36.6</v>
      </c>
      <c r="ACW29" s="1"/>
      <c r="ACX29" s="1"/>
      <c r="ACY29" s="1"/>
      <c r="ACZ29" s="1"/>
      <c r="ADA29" s="1">
        <v>67</v>
      </c>
      <c r="ADB29" s="1"/>
      <c r="ADC29" s="20">
        <v>70.599999999999994</v>
      </c>
      <c r="ADD29" s="1"/>
      <c r="ADE29" s="1"/>
      <c r="ADF29" s="20"/>
      <c r="ADG29" s="1"/>
      <c r="ADH29" s="1"/>
      <c r="ADI29" s="1"/>
      <c r="ADJ29" s="1"/>
      <c r="ADK29" s="20"/>
      <c r="ADL29" s="20">
        <v>200.4</v>
      </c>
      <c r="ADM29" s="1">
        <v>83</v>
      </c>
      <c r="ADN29" s="1">
        <v>83</v>
      </c>
      <c r="ADO29" s="21">
        <v>26.4</v>
      </c>
      <c r="ADP29" s="21">
        <v>26.4</v>
      </c>
      <c r="ADQ29" s="21">
        <v>224.1</v>
      </c>
      <c r="ADR29" s="26"/>
      <c r="ADS29" s="26"/>
      <c r="ADT29" s="20">
        <v>47.9</v>
      </c>
      <c r="ADU29" s="21">
        <v>18.600000000000001</v>
      </c>
      <c r="ADV29" s="21">
        <v>44.3</v>
      </c>
      <c r="ADW29" s="1"/>
      <c r="ADX29" s="26"/>
      <c r="ADY29" s="21">
        <v>78.599999999999994</v>
      </c>
      <c r="ADZ29" s="21">
        <v>123</v>
      </c>
      <c r="AEA29" s="21">
        <v>154.5</v>
      </c>
      <c r="AEB29" s="21">
        <v>412.9</v>
      </c>
      <c r="AEC29" s="1"/>
      <c r="AED29" s="1"/>
      <c r="AEE29" s="20"/>
      <c r="AEF29" s="20">
        <v>562.79999999999995</v>
      </c>
      <c r="AEG29" s="1"/>
      <c r="AEH29" s="1"/>
      <c r="AEI29" s="20"/>
      <c r="AEJ29" s="1"/>
      <c r="AEK29" s="1"/>
      <c r="AEL29" s="20">
        <v>21.4</v>
      </c>
      <c r="AEM29" s="21">
        <v>54.2</v>
      </c>
      <c r="AEN29" s="21">
        <v>75.599999999999994</v>
      </c>
      <c r="AEO29" s="21">
        <v>84.4</v>
      </c>
      <c r="AEP29" s="21">
        <v>154.5</v>
      </c>
      <c r="AEQ29" s="20">
        <v>46.2</v>
      </c>
      <c r="AER29" s="1"/>
      <c r="AES29" s="1"/>
      <c r="AET29" s="20">
        <v>173.1</v>
      </c>
      <c r="AEU29" s="20">
        <v>750.6</v>
      </c>
      <c r="AEV29" s="1"/>
      <c r="AEW29" s="1"/>
      <c r="AEX29" s="1"/>
      <c r="AEY29" s="1"/>
      <c r="AEZ29" s="20"/>
      <c r="AFA29" s="20"/>
      <c r="AFB29" s="20"/>
      <c r="AFC29" s="20"/>
      <c r="AFD29" s="20">
        <v>20.3</v>
      </c>
      <c r="AFE29" s="26"/>
      <c r="AFF29" s="20">
        <v>256.89999999999998</v>
      </c>
      <c r="AFG29" s="1"/>
      <c r="AFH29" s="1"/>
      <c r="AFI29" s="20">
        <v>101.7</v>
      </c>
      <c r="AFJ29" s="1"/>
      <c r="AFK29" s="1"/>
      <c r="AFL29" s="1"/>
      <c r="AFM29" s="21">
        <v>97.1</v>
      </c>
      <c r="AFN29" s="21">
        <v>4201.2</v>
      </c>
      <c r="AFO29" s="1"/>
      <c r="AFP29" s="20"/>
      <c r="AFQ29" s="20"/>
      <c r="AFR29" s="20"/>
      <c r="AFS29" s="20"/>
      <c r="AFT29" s="1"/>
      <c r="AFU29" s="1"/>
      <c r="AFV29" s="26"/>
      <c r="AFW29" s="20">
        <v>176.1</v>
      </c>
      <c r="AFX29" s="20"/>
      <c r="AFY29" s="20"/>
      <c r="AFZ29" s="26">
        <v>177.5</v>
      </c>
      <c r="AGA29" s="26">
        <v>632.20000000000005</v>
      </c>
      <c r="AGB29" s="1"/>
      <c r="AGC29" s="1"/>
      <c r="AGD29" s="1"/>
      <c r="AGE29" s="1"/>
      <c r="AGF29" s="20">
        <v>163.6</v>
      </c>
      <c r="AGG29" s="20">
        <v>42.1</v>
      </c>
      <c r="AGH29" s="21">
        <v>26.3</v>
      </c>
      <c r="AGI29" s="1"/>
      <c r="AGJ29" s="26">
        <v>467.5</v>
      </c>
      <c r="AGK29" s="1"/>
      <c r="AGL29" s="1"/>
      <c r="AGM29" s="20">
        <v>17.899999999999999</v>
      </c>
      <c r="AGN29" s="26">
        <v>373.5</v>
      </c>
      <c r="AGO29" s="21">
        <v>35.4</v>
      </c>
      <c r="AGP29" s="26"/>
      <c r="AGQ29" s="20"/>
      <c r="AGR29" s="26">
        <v>299.3</v>
      </c>
      <c r="AGS29" s="20"/>
      <c r="AGT29" s="20">
        <v>48.2</v>
      </c>
      <c r="AGU29" s="26">
        <v>320.3</v>
      </c>
      <c r="AGV29" s="26">
        <v>535.29999999999995</v>
      </c>
      <c r="AGW29" s="20"/>
      <c r="AGX29" s="26">
        <v>1239.9000000000001</v>
      </c>
      <c r="AGY29" s="26">
        <v>317.2</v>
      </c>
      <c r="AGZ29" s="26">
        <v>429.9</v>
      </c>
      <c r="AHA29" s="26"/>
      <c r="AHB29" s="20">
        <v>220</v>
      </c>
      <c r="AHC29" s="26">
        <v>427.2</v>
      </c>
      <c r="AHD29" s="26">
        <v>494.6</v>
      </c>
      <c r="AHE29" s="1"/>
      <c r="AHF29" s="1"/>
      <c r="AHG29" s="20">
        <v>24.5</v>
      </c>
      <c r="AHH29" s="20">
        <v>45.6</v>
      </c>
      <c r="AHI29" s="26">
        <v>588</v>
      </c>
      <c r="AHJ29" s="26">
        <v>3921.8</v>
      </c>
      <c r="AHK29" s="26">
        <v>522</v>
      </c>
      <c r="AHL29" s="1"/>
      <c r="AHM29" s="26"/>
      <c r="AHN29" s="26"/>
      <c r="AHO29" s="26"/>
      <c r="AHP29" s="26"/>
      <c r="AHQ29" s="26"/>
      <c r="AHR29" s="20">
        <v>16.7</v>
      </c>
      <c r="AHS29" s="20">
        <v>49.6</v>
      </c>
      <c r="AHT29" s="20">
        <v>15</v>
      </c>
      <c r="AHU29" s="26">
        <v>1737</v>
      </c>
      <c r="AHV29" s="1"/>
      <c r="AHW29" s="20"/>
      <c r="AHX29" s="1"/>
      <c r="AHY29" s="1"/>
      <c r="AHZ29" s="1"/>
      <c r="AIA29" s="26">
        <v>347.1</v>
      </c>
      <c r="AIB29" s="20"/>
      <c r="AIC29" s="1"/>
      <c r="AID29" s="26">
        <v>691.2</v>
      </c>
      <c r="AIE29" s="26">
        <v>436.9</v>
      </c>
      <c r="AIF29" s="21">
        <v>209.6</v>
      </c>
      <c r="AIG29" s="1"/>
      <c r="AIH29" s="1"/>
      <c r="AII29" s="1"/>
      <c r="AIJ29" s="20">
        <v>23.5</v>
      </c>
      <c r="AIK29" s="20">
        <v>16</v>
      </c>
      <c r="AIL29" s="26">
        <v>271.3</v>
      </c>
      <c r="AIM29" s="20"/>
      <c r="AIN29" s="20"/>
      <c r="AIO29" s="20"/>
      <c r="AIP29" s="20">
        <v>90.4</v>
      </c>
      <c r="AIQ29" s="20">
        <v>18</v>
      </c>
      <c r="AIR29" s="26">
        <v>899</v>
      </c>
      <c r="AIS29" s="1"/>
      <c r="AIT29" s="20">
        <v>12.1</v>
      </c>
      <c r="AIU29" s="20">
        <v>19.2</v>
      </c>
      <c r="AIV29" s="20">
        <v>7.1</v>
      </c>
      <c r="AIW29" s="20">
        <v>50.9</v>
      </c>
      <c r="AIX29" s="26">
        <v>454.5</v>
      </c>
      <c r="AIY29" s="26">
        <v>785.9</v>
      </c>
      <c r="AIZ29" s="26">
        <v>324.2</v>
      </c>
      <c r="AJA29" s="20"/>
      <c r="AJB29" s="20"/>
      <c r="AJC29" s="20"/>
      <c r="AJD29" s="1"/>
      <c r="AJE29" s="1"/>
      <c r="AJF29" s="1">
        <v>131</v>
      </c>
      <c r="AJG29" s="20"/>
      <c r="AJH29" s="26">
        <v>1890.9</v>
      </c>
      <c r="AJI29" s="26">
        <v>231.3</v>
      </c>
      <c r="AJJ29" s="1">
        <v>57</v>
      </c>
      <c r="AJK29" s="21">
        <v>16.3</v>
      </c>
      <c r="AJL29" s="26"/>
      <c r="AJM29" s="20"/>
      <c r="AJN29" s="1"/>
      <c r="AJO29" s="20">
        <v>3224.4</v>
      </c>
      <c r="AJP29" s="20">
        <v>7.8</v>
      </c>
      <c r="AJQ29" s="26">
        <v>2056.6999999999998</v>
      </c>
      <c r="AJR29" s="26">
        <v>718.9</v>
      </c>
      <c r="AJS29" s="26">
        <v>443.8</v>
      </c>
      <c r="AJT29" s="20">
        <v>21.7</v>
      </c>
      <c r="AJU29" s="26">
        <v>392.3</v>
      </c>
      <c r="AJV29" s="26">
        <v>234.3</v>
      </c>
      <c r="AJW29" s="1">
        <v>317</v>
      </c>
      <c r="AJX29" s="1">
        <v>66</v>
      </c>
      <c r="AJY29" s="1">
        <v>87</v>
      </c>
      <c r="AJZ29" s="1">
        <v>59.7</v>
      </c>
      <c r="AKA29" s="21">
        <v>140.6</v>
      </c>
      <c r="AKB29" s="20">
        <v>81.2</v>
      </c>
      <c r="AKC29" s="1"/>
      <c r="AKD29" s="26"/>
      <c r="AKE29" s="20"/>
      <c r="AKF29" s="20"/>
      <c r="AKG29" s="20">
        <v>19.3</v>
      </c>
      <c r="AKH29" s="20">
        <v>26.4</v>
      </c>
      <c r="AKI29" s="1">
        <v>94</v>
      </c>
      <c r="AKJ29" s="1">
        <v>328</v>
      </c>
      <c r="AKK29" s="1">
        <v>50</v>
      </c>
      <c r="AKL29" s="1"/>
      <c r="AKM29" s="20"/>
      <c r="AKN29" s="20"/>
      <c r="AKO29" s="20">
        <v>9</v>
      </c>
      <c r="AKP29" s="26">
        <v>341.2</v>
      </c>
      <c r="AKQ29" s="26">
        <v>310.8</v>
      </c>
      <c r="AKR29" s="26">
        <v>247.6</v>
      </c>
      <c r="AKS29" s="26">
        <v>245.6</v>
      </c>
      <c r="AKT29" s="1">
        <v>147</v>
      </c>
      <c r="AKU29" s="1"/>
      <c r="AKV29" s="1"/>
      <c r="AKW29" s="20">
        <v>54.3</v>
      </c>
      <c r="AKX29" s="26">
        <v>695.5</v>
      </c>
      <c r="AKY29" s="26">
        <v>254.6</v>
      </c>
      <c r="AKZ29" s="26">
        <v>403.1</v>
      </c>
      <c r="ALA29" s="1">
        <v>58</v>
      </c>
      <c r="ALB29" s="1"/>
      <c r="ALC29" s="20">
        <v>22.7</v>
      </c>
      <c r="ALD29" s="26">
        <v>1101.4000000000001</v>
      </c>
      <c r="ALE29" s="26">
        <v>354</v>
      </c>
      <c r="ALF29" s="26">
        <v>297.7</v>
      </c>
      <c r="ALG29" s="26">
        <v>499.9</v>
      </c>
      <c r="ALH29" s="26"/>
      <c r="ALI29" s="26"/>
      <c r="ALJ29" s="26"/>
      <c r="ALK29" s="20">
        <v>73</v>
      </c>
      <c r="ALL29" s="26">
        <v>238.3</v>
      </c>
      <c r="ALM29" s="21">
        <v>9.1999999999999993</v>
      </c>
      <c r="ALN29" s="1"/>
      <c r="ALO29" s="20">
        <v>30.5</v>
      </c>
      <c r="ALP29" s="26">
        <v>522.70000000000005</v>
      </c>
      <c r="ALQ29" s="26">
        <v>317.60000000000002</v>
      </c>
      <c r="ALR29" s="26">
        <v>327</v>
      </c>
      <c r="ALS29" s="1">
        <v>8.9</v>
      </c>
      <c r="ALT29" s="21">
        <v>27.4</v>
      </c>
      <c r="ALU29" s="20"/>
      <c r="ALV29" s="20"/>
      <c r="ALW29" s="20"/>
      <c r="ALX29" s="1"/>
      <c r="ALY29" s="20">
        <v>31.3</v>
      </c>
      <c r="ALZ29" s="26">
        <v>338.5</v>
      </c>
      <c r="AMA29" s="26">
        <v>199.8</v>
      </c>
      <c r="AMB29" s="1">
        <v>54</v>
      </c>
      <c r="AMC29" s="20"/>
      <c r="AMD29" s="1"/>
      <c r="AME29" s="26">
        <v>337.3</v>
      </c>
      <c r="AMF29" s="26">
        <v>374.7</v>
      </c>
      <c r="AMG29" s="26">
        <v>289.7</v>
      </c>
      <c r="AMH29" s="1"/>
      <c r="AMI29" s="1"/>
      <c r="AMJ29" s="1"/>
      <c r="AMK29" s="26"/>
      <c r="AML29" s="20"/>
      <c r="AMM29" s="20"/>
      <c r="AMN29" s="20"/>
      <c r="AMO29" s="1"/>
      <c r="AMP29" s="20">
        <v>119.4</v>
      </c>
      <c r="AMQ29" s="26">
        <v>264.39999999999998</v>
      </c>
      <c r="AMR29" s="26">
        <v>308.2</v>
      </c>
      <c r="AMS29" s="26">
        <v>513.70000000000005</v>
      </c>
      <c r="AMT29" s="26"/>
      <c r="AMU29" s="20"/>
      <c r="AMV29" s="1"/>
      <c r="AMW29" s="20">
        <v>29.8</v>
      </c>
      <c r="AMX29" s="26">
        <v>944.3</v>
      </c>
      <c r="AMY29" s="26">
        <v>405.3</v>
      </c>
      <c r="AMZ29" s="26">
        <v>337.6</v>
      </c>
      <c r="ANA29" s="26">
        <v>204.9</v>
      </c>
      <c r="ANB29" s="20"/>
      <c r="ANC29" s="20">
        <v>23.8</v>
      </c>
      <c r="AND29" s="26">
        <v>286.39999999999998</v>
      </c>
      <c r="ANE29" s="1"/>
      <c r="ANF29" s="26">
        <v>408.3</v>
      </c>
      <c r="ANG29" s="26">
        <v>347.3</v>
      </c>
      <c r="ANH29" s="26">
        <v>306.10000000000002</v>
      </c>
      <c r="ANI29" s="21">
        <v>52.4</v>
      </c>
      <c r="ANJ29" s="1"/>
      <c r="ANK29" s="26"/>
      <c r="ANL29" s="20"/>
      <c r="ANM29" s="20">
        <v>40.200000000000003</v>
      </c>
      <c r="ANN29" s="20">
        <v>23.7</v>
      </c>
      <c r="ANO29" s="22">
        <v>539.9</v>
      </c>
      <c r="ANP29" s="26">
        <v>383.5</v>
      </c>
      <c r="ANQ29" s="26"/>
      <c r="ANR29" s="26"/>
      <c r="ANS29" s="1"/>
      <c r="ANT29" s="1"/>
      <c r="ANU29" s="20">
        <v>11.7</v>
      </c>
      <c r="ANV29" s="20">
        <v>19.600000000000001</v>
      </c>
      <c r="ANW29" s="26">
        <v>456.3</v>
      </c>
      <c r="ANX29" s="26">
        <v>392.5</v>
      </c>
      <c r="ANY29" s="26">
        <v>326.89999999999998</v>
      </c>
      <c r="ANZ29" s="26">
        <v>236.3</v>
      </c>
      <c r="AOA29" s="22">
        <v>799.2</v>
      </c>
      <c r="AOB29" s="22">
        <v>799.2</v>
      </c>
      <c r="AOC29" s="26">
        <v>169.1</v>
      </c>
      <c r="AOD29" s="1">
        <v>40</v>
      </c>
      <c r="AOE29" s="1">
        <v>205.4</v>
      </c>
      <c r="AOF29" s="20"/>
      <c r="AOG29" s="20">
        <v>71.599999999999994</v>
      </c>
      <c r="AOH29" s="20">
        <v>23.7</v>
      </c>
      <c r="AOI29" s="20">
        <v>37.799999999999997</v>
      </c>
      <c r="AOJ29" s="26">
        <v>458.5</v>
      </c>
      <c r="AOK29" s="26">
        <v>752.4</v>
      </c>
      <c r="AOL29" s="22">
        <v>657.9</v>
      </c>
      <c r="AOM29" s="1">
        <v>47</v>
      </c>
      <c r="AON29" s="1">
        <v>47</v>
      </c>
      <c r="AOO29" s="1"/>
      <c r="AOP29" s="20"/>
      <c r="AOQ29" s="1"/>
      <c r="AOR29" s="1"/>
      <c r="AOS29" s="26">
        <v>720.1</v>
      </c>
      <c r="AOT29" s="26">
        <v>348.8</v>
      </c>
      <c r="AOU29" s="26">
        <v>170.8</v>
      </c>
      <c r="AOV29" s="26">
        <v>437.9</v>
      </c>
      <c r="AOW29" s="1">
        <v>32</v>
      </c>
      <c r="AOX29" s="1">
        <v>207</v>
      </c>
      <c r="AOY29" s="1">
        <v>97</v>
      </c>
      <c r="AOZ29" s="1">
        <v>97</v>
      </c>
      <c r="APA29" s="1">
        <v>67</v>
      </c>
      <c r="APB29" s="20"/>
      <c r="APC29" s="20">
        <v>797.3</v>
      </c>
      <c r="APD29" s="20">
        <v>22.4</v>
      </c>
      <c r="APE29" s="20">
        <v>242.3</v>
      </c>
      <c r="APF29" s="26">
        <v>574.5</v>
      </c>
      <c r="APG29" s="26">
        <v>229.5</v>
      </c>
      <c r="APH29" s="26">
        <v>297.3</v>
      </c>
      <c r="API29" s="1"/>
      <c r="APJ29" s="20">
        <v>33.6</v>
      </c>
      <c r="APK29" s="20">
        <v>29.2</v>
      </c>
      <c r="APL29" s="26">
        <v>972.7</v>
      </c>
      <c r="APM29" s="26">
        <v>389.2</v>
      </c>
      <c r="APN29" s="26">
        <v>277</v>
      </c>
      <c r="APO29" s="1">
        <v>286</v>
      </c>
      <c r="APP29" s="1">
        <v>34</v>
      </c>
      <c r="APQ29" s="1">
        <v>61.9</v>
      </c>
      <c r="APR29" s="1"/>
      <c r="APS29" s="20"/>
      <c r="APT29" s="20">
        <v>44.5</v>
      </c>
      <c r="APU29" s="26">
        <v>388.9</v>
      </c>
      <c r="APV29" s="26">
        <v>1203.2</v>
      </c>
      <c r="APW29" s="26">
        <v>574.79999999999995</v>
      </c>
      <c r="APX29" s="26">
        <v>478.7</v>
      </c>
      <c r="APY29" s="26">
        <v>512</v>
      </c>
      <c r="APZ29" s="26">
        <v>378.8</v>
      </c>
      <c r="AQA29" s="26">
        <v>561.5</v>
      </c>
      <c r="AQB29" s="1">
        <v>71.400000000000006</v>
      </c>
      <c r="AQC29" s="1"/>
      <c r="AQD29" s="1"/>
      <c r="AQE29" s="20">
        <v>37.200000000000003</v>
      </c>
      <c r="AQF29" s="26">
        <v>647.6</v>
      </c>
      <c r="AQG29" s="26">
        <v>374.8</v>
      </c>
      <c r="AQH29" s="26">
        <v>227</v>
      </c>
      <c r="AQI29" s="21">
        <v>95.3</v>
      </c>
      <c r="AQJ29" s="1"/>
      <c r="AQK29" s="26"/>
      <c r="AQL29" s="26">
        <v>388</v>
      </c>
      <c r="AQM29" s="26">
        <v>241.9</v>
      </c>
      <c r="AQN29" s="1">
        <v>159</v>
      </c>
      <c r="AQO29" s="1">
        <v>526.9</v>
      </c>
      <c r="AQP29" s="1">
        <v>66.099999999999994</v>
      </c>
      <c r="AQQ29" s="21">
        <v>104.8</v>
      </c>
      <c r="AQR29" s="1"/>
      <c r="AQS29" s="20"/>
      <c r="AQT29" s="20"/>
      <c r="AQU29" s="20">
        <v>271</v>
      </c>
      <c r="AQV29" s="26">
        <v>674.8</v>
      </c>
      <c r="AQW29" s="26">
        <v>372.2</v>
      </c>
      <c r="AQX29" s="1">
        <v>23</v>
      </c>
      <c r="AQY29" s="21">
        <v>265.39999999999998</v>
      </c>
      <c r="AQZ29" s="21">
        <v>96</v>
      </c>
      <c r="ARA29" s="1"/>
      <c r="ARB29" s="20">
        <v>326.2</v>
      </c>
      <c r="ARC29" s="20">
        <v>123</v>
      </c>
      <c r="ARD29" s="26">
        <v>2664.8</v>
      </c>
      <c r="ARE29" s="26">
        <v>374.5</v>
      </c>
      <c r="ARF29" s="26">
        <v>411.7</v>
      </c>
      <c r="ARG29" s="1">
        <v>176</v>
      </c>
      <c r="ARH29" s="21">
        <v>392.6</v>
      </c>
      <c r="ARI29" s="21">
        <v>92.8</v>
      </c>
      <c r="ARJ29" s="1"/>
      <c r="ARK29" s="20">
        <v>19.5</v>
      </c>
      <c r="ARL29" s="26">
        <v>458.9</v>
      </c>
      <c r="ARM29" s="26">
        <v>210.1</v>
      </c>
      <c r="ARN29" s="1">
        <v>361</v>
      </c>
      <c r="ARO29" s="1">
        <v>361</v>
      </c>
      <c r="ARP29" s="26">
        <v>351.5</v>
      </c>
      <c r="ARQ29" s="26">
        <v>336.2</v>
      </c>
      <c r="ARR29" s="1">
        <v>576</v>
      </c>
      <c r="ARS29" s="1">
        <v>576</v>
      </c>
      <c r="ART29" s="1">
        <v>42</v>
      </c>
      <c r="ARU29" s="21">
        <v>109.6</v>
      </c>
      <c r="ARV29" s="20">
        <v>573.29999999999995</v>
      </c>
      <c r="ARW29" s="20">
        <v>32</v>
      </c>
      <c r="ARX29" s="20">
        <v>10.4</v>
      </c>
      <c r="ARY29" s="26">
        <v>275.3</v>
      </c>
      <c r="ARZ29" s="26">
        <v>361.5</v>
      </c>
      <c r="ASA29" s="1">
        <v>52</v>
      </c>
      <c r="ASB29" s="1">
        <v>21</v>
      </c>
      <c r="ASC29" s="1">
        <v>58</v>
      </c>
      <c r="ASD29" s="1">
        <v>99</v>
      </c>
      <c r="ASE29" s="1">
        <v>70</v>
      </c>
      <c r="ASF29" s="1">
        <v>16.399999999999999</v>
      </c>
      <c r="ASG29" s="21">
        <v>350.3</v>
      </c>
      <c r="ASH29" s="20"/>
      <c r="ASI29" s="1"/>
      <c r="ASJ29" s="20">
        <v>14.2</v>
      </c>
      <c r="ASK29" s="20">
        <v>44.9</v>
      </c>
      <c r="ASL29" s="20">
        <v>14.6</v>
      </c>
      <c r="ASM29" s="22">
        <v>425.2</v>
      </c>
      <c r="ASN29" s="26">
        <v>349.7</v>
      </c>
      <c r="ASO29" s="26">
        <v>813.5</v>
      </c>
      <c r="ASP29" s="22">
        <v>424.2</v>
      </c>
      <c r="ASQ29" s="22">
        <v>424.2</v>
      </c>
      <c r="ASR29" s="20"/>
      <c r="ASS29" s="22">
        <v>366.2</v>
      </c>
      <c r="AST29" s="26">
        <v>495.5</v>
      </c>
      <c r="ASU29" s="26">
        <v>247.8</v>
      </c>
      <c r="ASV29" s="22">
        <v>449.5</v>
      </c>
      <c r="ASW29" s="26">
        <v>271.39999999999998</v>
      </c>
      <c r="ASX29" s="26">
        <v>482.4</v>
      </c>
      <c r="ASY29" s="1"/>
      <c r="ASZ29" s="1"/>
      <c r="ATA29" s="20">
        <v>31.3</v>
      </c>
      <c r="ATB29" s="26">
        <v>381.2</v>
      </c>
      <c r="ATC29" s="1">
        <v>170</v>
      </c>
      <c r="ATD29" s="1">
        <v>29</v>
      </c>
      <c r="ATE29" s="1">
        <v>97</v>
      </c>
      <c r="ATF29" s="1">
        <v>72.7</v>
      </c>
      <c r="ATG29" s="21">
        <v>9.4</v>
      </c>
      <c r="ATH29" s="20">
        <v>6</v>
      </c>
      <c r="ATI29" s="26">
        <v>291.89999999999998</v>
      </c>
      <c r="ATJ29" s="22">
        <v>482.6</v>
      </c>
      <c r="ATK29" s="22"/>
      <c r="ATL29" s="22"/>
      <c r="ATM29" s="26">
        <v>939.3</v>
      </c>
      <c r="ATN29" s="26">
        <v>631.20000000000005</v>
      </c>
      <c r="ATO29" s="26">
        <v>565.20000000000005</v>
      </c>
      <c r="ATP29" s="22"/>
      <c r="ATQ29" s="20"/>
      <c r="ATR29" s="20"/>
      <c r="ATS29" s="20">
        <v>105.4</v>
      </c>
      <c r="ATT29" s="20">
        <v>204.4</v>
      </c>
      <c r="ATU29" s="26">
        <v>283.39999999999998</v>
      </c>
      <c r="ATV29" s="26">
        <v>267.2</v>
      </c>
      <c r="ATW29" s="22">
        <v>657.6</v>
      </c>
      <c r="ATX29" s="26">
        <v>237.5</v>
      </c>
      <c r="ATY29" s="1">
        <v>180</v>
      </c>
      <c r="ATZ29" s="20"/>
      <c r="AUA29" s="20">
        <v>26.4</v>
      </c>
      <c r="AUB29" s="20">
        <v>17</v>
      </c>
      <c r="AUC29" s="20">
        <v>17.3</v>
      </c>
      <c r="AUD29" s="26">
        <v>331.5</v>
      </c>
      <c r="AUE29" s="26">
        <v>463</v>
      </c>
      <c r="AUF29" s="26">
        <v>695.4</v>
      </c>
      <c r="AUG29" s="20">
        <v>20.6</v>
      </c>
      <c r="AUH29" s="22">
        <v>534.4</v>
      </c>
      <c r="AUI29" s="22">
        <v>534.4</v>
      </c>
      <c r="AUJ29" s="26">
        <v>282.3</v>
      </c>
      <c r="AUK29" s="1">
        <v>293</v>
      </c>
      <c r="AUL29" s="21">
        <v>101.5</v>
      </c>
      <c r="AUM29" s="1"/>
      <c r="AUN29" s="20">
        <v>533.29999999999995</v>
      </c>
      <c r="AUO29" s="26">
        <v>463.8</v>
      </c>
      <c r="AUP29" s="1">
        <v>362.4</v>
      </c>
      <c r="AUQ29" s="1"/>
      <c r="AUR29" s="20">
        <v>21.6</v>
      </c>
      <c r="AUS29" s="20">
        <v>20.100000000000001</v>
      </c>
      <c r="AUT29" s="26">
        <v>245.3</v>
      </c>
      <c r="AUU29" s="26">
        <v>261.60000000000002</v>
      </c>
      <c r="AUV29" s="26">
        <v>278.5</v>
      </c>
      <c r="AUW29" s="22"/>
      <c r="AUX29" s="26">
        <v>747</v>
      </c>
      <c r="AUY29" s="26">
        <v>184.5</v>
      </c>
      <c r="AUZ29" s="26">
        <v>349.2</v>
      </c>
      <c r="AVA29" s="1">
        <v>1527</v>
      </c>
      <c r="AVB29" s="1">
        <v>82.8</v>
      </c>
      <c r="AVC29" s="22"/>
      <c r="AVD29" s="20">
        <v>79</v>
      </c>
      <c r="AVE29" s="22">
        <v>349.2</v>
      </c>
      <c r="AVF29" s="26">
        <v>307.89999999999998</v>
      </c>
      <c r="AVG29" s="1">
        <v>105.2</v>
      </c>
      <c r="AVH29" s="21">
        <v>295.2</v>
      </c>
      <c r="AVI29" s="20"/>
      <c r="AVJ29" s="20">
        <v>111.3</v>
      </c>
      <c r="AVK29" s="26">
        <v>1092.3</v>
      </c>
      <c r="AVL29" s="26">
        <v>281.89999999999998</v>
      </c>
      <c r="AVM29" s="1"/>
      <c r="AVN29" s="20">
        <v>1.8</v>
      </c>
      <c r="AVO29" s="26">
        <v>368</v>
      </c>
      <c r="AVP29" s="26">
        <v>320.60000000000002</v>
      </c>
      <c r="AVQ29" s="1">
        <v>120</v>
      </c>
      <c r="AVR29" s="1">
        <v>133.6</v>
      </c>
      <c r="AVS29" s="1">
        <v>75.5</v>
      </c>
      <c r="AVT29" s="1">
        <v>47.7</v>
      </c>
      <c r="AVU29" s="26">
        <v>317.10000000000002</v>
      </c>
      <c r="AVV29" s="26">
        <v>519.70000000000005</v>
      </c>
      <c r="AVW29" s="22">
        <v>336.6</v>
      </c>
      <c r="AVX29" s="22">
        <v>587.6</v>
      </c>
      <c r="AVY29" s="22">
        <v>587.6</v>
      </c>
      <c r="AVZ29" s="26">
        <v>385.6</v>
      </c>
      <c r="AWA29" s="1">
        <v>206.7</v>
      </c>
      <c r="AWB29" s="26">
        <v>788.7</v>
      </c>
      <c r="AWC29" s="22">
        <v>323.5</v>
      </c>
      <c r="AWD29" s="22">
        <v>323.5</v>
      </c>
      <c r="AWE29" s="26">
        <v>596.4</v>
      </c>
      <c r="AWF29" s="1">
        <v>53.6</v>
      </c>
      <c r="AWG29" s="1">
        <v>36.9</v>
      </c>
      <c r="AWH29" s="20">
        <v>24.2</v>
      </c>
      <c r="AWI29" s="26">
        <v>468</v>
      </c>
      <c r="AWJ29" s="26">
        <v>293.7</v>
      </c>
      <c r="AWK29" s="26">
        <v>386.1</v>
      </c>
      <c r="AWL29" s="26">
        <v>507.6</v>
      </c>
      <c r="AWM29" s="26">
        <v>289.8</v>
      </c>
      <c r="AWN29" s="26">
        <v>570</v>
      </c>
      <c r="AWO29" s="26">
        <v>570</v>
      </c>
      <c r="AWP29" s="26">
        <v>464.2</v>
      </c>
      <c r="AWQ29" s="26">
        <v>574.20000000000005</v>
      </c>
      <c r="AWR29" s="26">
        <v>420</v>
      </c>
      <c r="AWS29" s="1">
        <v>93</v>
      </c>
      <c r="AWT29" s="1">
        <v>163</v>
      </c>
      <c r="AWU29" s="20">
        <v>11.5</v>
      </c>
      <c r="AWV29" s="20">
        <v>107.6</v>
      </c>
      <c r="AWW29" s="26">
        <v>354.7</v>
      </c>
      <c r="AWX29" s="1">
        <v>61</v>
      </c>
      <c r="AWY29" s="1"/>
      <c r="AWZ29" s="1"/>
      <c r="AXA29" s="1"/>
      <c r="AXB29" s="20">
        <v>28.2</v>
      </c>
      <c r="AXC29" s="22">
        <v>439.3</v>
      </c>
      <c r="AXD29" s="26">
        <v>288.89999999999998</v>
      </c>
      <c r="AXE29" s="1">
        <v>111</v>
      </c>
      <c r="AXF29" s="26"/>
      <c r="AXG29" s="1"/>
      <c r="AXH29" s="26">
        <v>840.8</v>
      </c>
      <c r="AXI29" s="26">
        <v>324.10000000000002</v>
      </c>
      <c r="AXJ29" s="26">
        <v>434.3</v>
      </c>
      <c r="AXK29" s="1"/>
      <c r="AXL29" s="1"/>
      <c r="AXM29" s="26">
        <v>271.39999999999998</v>
      </c>
      <c r="AXN29" s="26">
        <v>335.5</v>
      </c>
      <c r="AXO29" s="22">
        <v>622.20000000000005</v>
      </c>
      <c r="AXP29" s="22">
        <v>644.20000000000005</v>
      </c>
      <c r="AXQ29" s="22">
        <v>622.20000000000005</v>
      </c>
      <c r="AXR29" s="22">
        <v>644.20000000000005</v>
      </c>
      <c r="AXS29" s="1">
        <v>80</v>
      </c>
      <c r="AXT29" s="1">
        <v>378</v>
      </c>
      <c r="AXU29" s="1"/>
      <c r="AXV29" s="20">
        <v>46.7</v>
      </c>
      <c r="AXW29" s="20">
        <v>18</v>
      </c>
      <c r="AXX29" s="26">
        <v>520.5</v>
      </c>
      <c r="AXY29" s="26">
        <v>247.8</v>
      </c>
      <c r="AXZ29" s="26">
        <v>645.4</v>
      </c>
      <c r="AYA29" s="1">
        <v>128</v>
      </c>
      <c r="AYB29" s="1">
        <v>667</v>
      </c>
      <c r="AYC29" s="1">
        <v>86</v>
      </c>
      <c r="AYD29" s="1"/>
      <c r="AYE29" s="26">
        <v>410.3</v>
      </c>
      <c r="AYF29" s="26">
        <v>221.9</v>
      </c>
      <c r="AYG29" s="26">
        <v>335.5</v>
      </c>
      <c r="AYH29" s="22">
        <v>487.8</v>
      </c>
      <c r="AYI29" s="26">
        <v>588.5</v>
      </c>
      <c r="AYJ29" s="26">
        <v>357.4</v>
      </c>
      <c r="AYK29" s="26">
        <v>554.1</v>
      </c>
      <c r="AYL29" s="26">
        <v>381.7</v>
      </c>
      <c r="AYM29" s="26">
        <v>495.4</v>
      </c>
      <c r="AYN29" s="26">
        <v>444.6</v>
      </c>
      <c r="AYO29" s="26">
        <v>405.2</v>
      </c>
      <c r="AYP29" s="26">
        <v>476.7</v>
      </c>
      <c r="AYQ29" s="1">
        <v>173</v>
      </c>
      <c r="AYR29" s="1">
        <v>163</v>
      </c>
      <c r="AYS29" s="1"/>
      <c r="AYT29" s="26">
        <v>728.1</v>
      </c>
      <c r="AYU29" s="26">
        <v>899.8</v>
      </c>
      <c r="AYV29" s="26">
        <v>533.1</v>
      </c>
      <c r="AYW29" s="26">
        <v>605.20000000000005</v>
      </c>
      <c r="AYX29" s="22">
        <v>499.9</v>
      </c>
      <c r="AYY29" s="22">
        <v>499.9</v>
      </c>
      <c r="AYZ29" s="1">
        <v>369</v>
      </c>
      <c r="AZA29" s="1">
        <v>104.4</v>
      </c>
      <c r="AZB29" s="1">
        <v>377.2</v>
      </c>
      <c r="AZC29" s="1">
        <v>174.3</v>
      </c>
      <c r="AZD29" s="20">
        <v>164.7</v>
      </c>
      <c r="AZE29" s="26">
        <v>418.3</v>
      </c>
      <c r="AZF29" s="22">
        <v>562.5</v>
      </c>
      <c r="AZG29" s="22">
        <v>562.5</v>
      </c>
      <c r="AZH29" s="26">
        <v>281.60000000000002</v>
      </c>
      <c r="AZI29" s="21">
        <v>71</v>
      </c>
      <c r="AZJ29" s="20"/>
      <c r="AZK29" s="26">
        <v>532.5</v>
      </c>
      <c r="AZL29" s="26">
        <v>394</v>
      </c>
      <c r="AZM29" s="22">
        <v>327.60000000000002</v>
      </c>
      <c r="AZN29" s="22">
        <v>327.60000000000002</v>
      </c>
      <c r="AZO29" s="1">
        <v>28.5</v>
      </c>
      <c r="AZP29" s="20">
        <v>22.6</v>
      </c>
      <c r="AZQ29" s="1">
        <v>102</v>
      </c>
      <c r="AZR29" s="1">
        <v>158.80000000000001</v>
      </c>
      <c r="AZS29" s="26">
        <v>513.70000000000005</v>
      </c>
      <c r="AZT29" s="26">
        <v>481</v>
      </c>
      <c r="AZU29" s="26">
        <v>374.2</v>
      </c>
      <c r="AZV29" s="1">
        <v>239</v>
      </c>
      <c r="AZW29" s="1">
        <v>189.3</v>
      </c>
      <c r="AZX29" s="1"/>
      <c r="AZY29" s="1"/>
      <c r="AZZ29" s="20">
        <v>64.7</v>
      </c>
      <c r="BAA29" s="26">
        <v>756.9</v>
      </c>
      <c r="BAB29" s="26">
        <v>301.8</v>
      </c>
      <c r="BAC29" s="26">
        <v>361.9</v>
      </c>
      <c r="BAD29" s="1">
        <v>126</v>
      </c>
      <c r="BAE29" s="1"/>
      <c r="BAF29" s="26">
        <v>433.7</v>
      </c>
      <c r="BAG29" s="26">
        <v>482</v>
      </c>
      <c r="BAH29" s="26">
        <v>441.8</v>
      </c>
      <c r="BAI29" s="26">
        <v>383</v>
      </c>
      <c r="BAJ29" s="22">
        <v>417.7</v>
      </c>
      <c r="BAK29" s="22">
        <v>417.7</v>
      </c>
      <c r="BAL29" s="26">
        <v>474.3</v>
      </c>
      <c r="BAM29" s="1">
        <v>112</v>
      </c>
      <c r="BAN29" s="21">
        <v>82.8</v>
      </c>
      <c r="BAO29" s="26">
        <v>350.3</v>
      </c>
      <c r="BAP29" s="22">
        <v>279.8</v>
      </c>
      <c r="BAQ29" s="26">
        <v>229.9</v>
      </c>
      <c r="BAR29" s="26">
        <v>242.3</v>
      </c>
      <c r="BAS29" s="26">
        <v>431.5</v>
      </c>
      <c r="BAT29" s="26">
        <v>352.2</v>
      </c>
      <c r="BAU29" s="26">
        <v>551.6</v>
      </c>
      <c r="BAV29" s="1">
        <v>417</v>
      </c>
      <c r="BAW29" s="26">
        <v>483.8</v>
      </c>
      <c r="BAX29" s="1">
        <v>43.2</v>
      </c>
      <c r="BAY29" s="21">
        <v>158</v>
      </c>
      <c r="BAZ29" s="26">
        <v>227.5</v>
      </c>
      <c r="BBA29" s="26">
        <v>307.10000000000002</v>
      </c>
      <c r="BBB29" s="26">
        <v>363.2</v>
      </c>
      <c r="BBC29" s="1"/>
      <c r="BBD29" s="26">
        <v>490.5</v>
      </c>
      <c r="BBE29" s="26">
        <v>144.30000000000001</v>
      </c>
      <c r="BBF29" s="26">
        <v>282</v>
      </c>
      <c r="BBG29" s="26">
        <v>294.8</v>
      </c>
      <c r="BBH29" s="26">
        <v>1292</v>
      </c>
      <c r="BBI29" s="26">
        <v>602.29999999999995</v>
      </c>
      <c r="BBJ29" s="26">
        <v>470.2</v>
      </c>
      <c r="BBK29" s="22">
        <v>424.2</v>
      </c>
      <c r="BBL29" s="26">
        <v>749</v>
      </c>
      <c r="BBM29" s="26">
        <v>749</v>
      </c>
      <c r="BBN29" s="26">
        <v>388.6</v>
      </c>
      <c r="BBO29" s="26">
        <v>598.70000000000005</v>
      </c>
      <c r="BBP29" s="26">
        <v>543.70000000000005</v>
      </c>
      <c r="BBQ29" s="26">
        <v>473.2</v>
      </c>
      <c r="BBR29" s="22">
        <v>561.70000000000005</v>
      </c>
      <c r="BBS29" s="26">
        <v>251.3</v>
      </c>
      <c r="BBT29" s="26">
        <v>1894.4</v>
      </c>
      <c r="BBU29" s="26">
        <v>419</v>
      </c>
      <c r="BBV29" s="26">
        <v>210.5</v>
      </c>
      <c r="BBW29" s="26">
        <v>290</v>
      </c>
      <c r="BBX29" s="26">
        <v>315.3</v>
      </c>
      <c r="BBY29" s="26">
        <v>211.7</v>
      </c>
      <c r="BBZ29" s="1"/>
      <c r="BCA29" s="21">
        <v>111.1</v>
      </c>
      <c r="BCB29" s="26">
        <v>313.60000000000002</v>
      </c>
      <c r="BCC29" s="22">
        <v>651.6</v>
      </c>
      <c r="BCD29" s="22">
        <v>651.6</v>
      </c>
      <c r="BCE29" s="26">
        <v>502</v>
      </c>
      <c r="BCF29" s="26">
        <v>945.7</v>
      </c>
      <c r="BCG29" s="26">
        <v>1686</v>
      </c>
      <c r="BCH29" s="21">
        <v>156.69999999999999</v>
      </c>
      <c r="BCI29" s="20">
        <v>94.4</v>
      </c>
      <c r="BCJ29" s="26">
        <v>340.5</v>
      </c>
      <c r="BCK29" s="20">
        <v>20.399999999999999</v>
      </c>
      <c r="BCL29" s="26">
        <v>989.2</v>
      </c>
      <c r="BCM29" s="26">
        <v>1079</v>
      </c>
      <c r="BCN29" s="26">
        <v>510.5</v>
      </c>
      <c r="BCO29" s="26">
        <v>446.4</v>
      </c>
      <c r="BCP29" s="21">
        <v>94.7</v>
      </c>
      <c r="BCQ29" s="20">
        <v>31.2</v>
      </c>
      <c r="BCR29" s="26">
        <v>481.7</v>
      </c>
      <c r="BCS29" s="26">
        <v>403.5</v>
      </c>
      <c r="BCT29" s="26">
        <v>691.5</v>
      </c>
      <c r="BCU29" s="26">
        <v>762.6</v>
      </c>
      <c r="BCV29" s="26">
        <v>312.60000000000002</v>
      </c>
      <c r="BCW29" s="26">
        <v>475.7</v>
      </c>
      <c r="BCX29" s="1">
        <v>166</v>
      </c>
      <c r="BCY29" s="26">
        <v>317.60000000000002</v>
      </c>
      <c r="BCZ29" s="26">
        <v>255.7</v>
      </c>
      <c r="BDA29" s="22">
        <v>595.5</v>
      </c>
      <c r="BDB29" s="22">
        <v>595.5</v>
      </c>
      <c r="BDC29" s="20">
        <v>206.3</v>
      </c>
      <c r="BDD29" s="21">
        <v>129.4</v>
      </c>
      <c r="BDE29" s="20">
        <v>155.19999999999999</v>
      </c>
      <c r="BDF29" s="20">
        <v>144.80000000000001</v>
      </c>
      <c r="BDG29" s="21">
        <v>30.2</v>
      </c>
      <c r="BDH29" s="22"/>
      <c r="BDI29" s="22"/>
      <c r="BDJ29" s="20">
        <v>11.6</v>
      </c>
      <c r="BDK29" s="22"/>
      <c r="BDL29" s="22"/>
      <c r="BDM29" s="26">
        <v>1120.5</v>
      </c>
      <c r="BDN29" s="22"/>
      <c r="BDO29" s="26">
        <v>546</v>
      </c>
      <c r="BDP29" s="22">
        <v>716.9</v>
      </c>
      <c r="BDQ29" s="22">
        <v>716.9</v>
      </c>
      <c r="BDR29" s="26">
        <v>320.60000000000002</v>
      </c>
      <c r="BDS29" s="26">
        <v>404.5</v>
      </c>
      <c r="BDT29" s="26">
        <v>841.2</v>
      </c>
      <c r="BDU29" s="22">
        <v>363.8</v>
      </c>
      <c r="BDV29" s="22">
        <v>363.8</v>
      </c>
      <c r="BDW29" s="1">
        <v>172.3</v>
      </c>
      <c r="BDX29" s="20">
        <v>347.8</v>
      </c>
      <c r="BDY29" s="26">
        <v>829.5</v>
      </c>
      <c r="BDZ29" s="26">
        <v>533.1</v>
      </c>
      <c r="BEA29" s="22">
        <v>654.79999999999995</v>
      </c>
      <c r="BEB29" s="22">
        <v>654.79999999999995</v>
      </c>
      <c r="BEC29" s="26">
        <v>361.1</v>
      </c>
      <c r="BED29" s="26">
        <v>360.3</v>
      </c>
      <c r="BEE29" s="26">
        <v>626.9</v>
      </c>
      <c r="BEF29" s="26">
        <v>226.2</v>
      </c>
      <c r="BEG29" s="26">
        <v>605.70000000000005</v>
      </c>
    </row>
    <row r="30" spans="1:1489" x14ac:dyDescent="0.25">
      <c r="A30" s="3" t="s">
        <v>37</v>
      </c>
      <c r="B30" s="20">
        <v>14.5</v>
      </c>
      <c r="C30" s="20">
        <v>29.7</v>
      </c>
      <c r="D30" s="20">
        <v>21.9</v>
      </c>
      <c r="E30" s="1"/>
      <c r="F30" s="1"/>
      <c r="G30" s="21">
        <v>19.100000000000001</v>
      </c>
      <c r="H30" s="21">
        <v>33.700000000000003</v>
      </c>
      <c r="I30" s="20">
        <v>5.6</v>
      </c>
      <c r="J30" s="26"/>
      <c r="K30" s="20">
        <v>15.9</v>
      </c>
      <c r="L30" s="20">
        <v>7.4</v>
      </c>
      <c r="M30" s="26"/>
      <c r="N30" s="26"/>
      <c r="O30" s="20">
        <v>7.1</v>
      </c>
      <c r="P30" s="26"/>
      <c r="Q30" s="26"/>
      <c r="R30" s="26"/>
      <c r="S30" s="26"/>
      <c r="T30" s="26"/>
      <c r="U30" s="26"/>
      <c r="V30" s="26"/>
      <c r="W30" s="26"/>
      <c r="X30" s="26"/>
      <c r="Y30" s="26"/>
      <c r="Z30" s="20">
        <v>27.7</v>
      </c>
      <c r="AA30" s="26"/>
      <c r="AB30" s="26"/>
      <c r="AC30" s="26"/>
      <c r="AD30" s="26"/>
      <c r="AE30" s="20">
        <v>4.5</v>
      </c>
      <c r="AF30" s="20"/>
      <c r="AG30" s="26"/>
      <c r="AH30" s="20">
        <v>10.6</v>
      </c>
      <c r="AI30" s="1">
        <v>51</v>
      </c>
      <c r="AJ30" s="21">
        <v>16.600000000000001</v>
      </c>
      <c r="AK30" s="26"/>
      <c r="AL30" s="20"/>
      <c r="AM30" s="26"/>
      <c r="AN30" s="20"/>
      <c r="AO30" s="20"/>
      <c r="AP30" s="20">
        <v>11.1</v>
      </c>
      <c r="AQ30" s="26"/>
      <c r="AR30" s="26"/>
      <c r="AS30" s="26"/>
      <c r="AT30" s="20">
        <v>10</v>
      </c>
      <c r="AU30" s="26"/>
      <c r="AV30" s="26"/>
      <c r="AW30" s="20">
        <v>9.5</v>
      </c>
      <c r="AX30" s="20">
        <v>4.5999999999999996</v>
      </c>
      <c r="AY30" s="1"/>
      <c r="AZ30" s="1"/>
      <c r="BA30" s="1"/>
      <c r="BB30" s="1"/>
      <c r="BC30" s="1"/>
      <c r="BD30" s="1"/>
      <c r="BE30" s="26"/>
      <c r="BF30" s="20"/>
      <c r="BG30" s="20"/>
      <c r="BH30" s="20">
        <v>12</v>
      </c>
      <c r="BI30" s="1"/>
      <c r="BJ30" s="26"/>
      <c r="BK30" s="26"/>
      <c r="BL30" s="26"/>
      <c r="BM30" s="20"/>
      <c r="BN30" s="1"/>
      <c r="BO30" s="1"/>
      <c r="BP30" s="1"/>
      <c r="BQ30" s="26"/>
      <c r="BR30" s="26"/>
      <c r="BS30" s="26"/>
      <c r="BT30" s="20"/>
      <c r="BU30" s="20"/>
      <c r="BV30" s="1"/>
      <c r="BW30" s="1"/>
      <c r="BX30" s="1"/>
      <c r="BY30" s="1"/>
      <c r="BZ30" s="26"/>
      <c r="CA30" s="26"/>
      <c r="CB30" s="20"/>
      <c r="CC30" s="20"/>
      <c r="CD30" s="20"/>
      <c r="CE30" s="1"/>
      <c r="CF30" s="1"/>
      <c r="CG30" s="1"/>
      <c r="CH30" s="1"/>
      <c r="CI30" s="1"/>
      <c r="CJ30" s="1"/>
      <c r="CK30" s="1"/>
      <c r="CL30" s="1"/>
      <c r="CM30" s="1"/>
      <c r="CN30" s="1"/>
      <c r="CO30" s="1"/>
      <c r="CP30" s="26"/>
      <c r="CQ30" s="20"/>
      <c r="CR30" s="1"/>
      <c r="CS30" s="1"/>
      <c r="CT30" s="1"/>
      <c r="CU30" s="1"/>
      <c r="CV30" s="1"/>
      <c r="CW30" s="1"/>
      <c r="CX30" s="1"/>
      <c r="CY30" s="1"/>
      <c r="CZ30" s="26"/>
      <c r="DA30" s="1"/>
      <c r="DB30" s="1"/>
      <c r="DC30" s="1"/>
      <c r="DD30" s="26"/>
      <c r="DE30" s="26"/>
      <c r="DF30" s="26"/>
      <c r="DG30" s="20"/>
      <c r="DH30" s="20">
        <v>3.2</v>
      </c>
      <c r="DI30" s="1"/>
      <c r="DJ30" s="26"/>
      <c r="DK30" s="26"/>
      <c r="DL30" s="26"/>
      <c r="DM30" s="26"/>
      <c r="DN30" s="1"/>
      <c r="DO30" s="1"/>
      <c r="DP30" s="1"/>
      <c r="DQ30" s="1"/>
      <c r="DR30" s="1"/>
      <c r="DS30" s="1"/>
      <c r="DT30" s="1"/>
      <c r="DU30" s="1"/>
      <c r="DV30" s="26"/>
      <c r="DW30" s="26"/>
      <c r="DX30" s="26"/>
      <c r="DY30" s="1"/>
      <c r="DZ30" s="1"/>
      <c r="EA30" s="1"/>
      <c r="EB30" s="1"/>
      <c r="EC30" s="26"/>
      <c r="ED30" s="26"/>
      <c r="EE30" s="20"/>
      <c r="EF30" s="20"/>
      <c r="EG30" s="1"/>
      <c r="EH30" s="1"/>
      <c r="EI30" s="1"/>
      <c r="EJ30" s="26"/>
      <c r="EK30" s="20"/>
      <c r="EL30" s="20"/>
      <c r="EM30" s="20"/>
      <c r="EN30" s="1">
        <v>6</v>
      </c>
      <c r="EO30" s="1"/>
      <c r="EP30" s="1"/>
      <c r="EQ30" s="1"/>
      <c r="ER30" s="1"/>
      <c r="ES30" s="20"/>
      <c r="ET30" s="1"/>
      <c r="EU30" s="1"/>
      <c r="EV30" s="1"/>
      <c r="EW30" s="1"/>
      <c r="EX30" s="1"/>
      <c r="EY30" s="1"/>
      <c r="EZ30" s="26"/>
      <c r="FA30" s="26"/>
      <c r="FB30" s="20">
        <v>43.1</v>
      </c>
      <c r="FC30" s="20">
        <v>7.2</v>
      </c>
      <c r="FD30" s="1"/>
      <c r="FE30" s="1"/>
      <c r="FF30" s="1"/>
      <c r="FG30" s="1"/>
      <c r="FH30" s="1"/>
      <c r="FI30" s="20"/>
      <c r="FJ30" s="26"/>
      <c r="FK30" s="20">
        <v>5.3</v>
      </c>
      <c r="FL30" s="1"/>
      <c r="FM30" s="26"/>
      <c r="FN30" s="20"/>
      <c r="FO30" s="1"/>
      <c r="FP30" s="20">
        <v>45.9</v>
      </c>
      <c r="FQ30" s="20">
        <v>7.2</v>
      </c>
      <c r="FR30" s="26"/>
      <c r="FS30" s="20">
        <v>10</v>
      </c>
      <c r="FT30" s="20">
        <v>53.2</v>
      </c>
      <c r="FU30" s="26"/>
      <c r="FV30" s="20"/>
      <c r="FW30" s="1"/>
      <c r="FX30" s="20">
        <v>6.4</v>
      </c>
      <c r="FY30" s="20">
        <v>17.5</v>
      </c>
      <c r="FZ30" s="20">
        <v>12</v>
      </c>
      <c r="GA30" s="1">
        <v>6</v>
      </c>
      <c r="GB30" s="1"/>
      <c r="GC30" s="1"/>
      <c r="GD30" s="1"/>
      <c r="GE30" s="1"/>
      <c r="GF30" s="1"/>
      <c r="GG30" s="26"/>
      <c r="GH30" s="1"/>
      <c r="GI30" s="1"/>
      <c r="GJ30" s="1"/>
      <c r="GK30" s="1"/>
      <c r="GL30" s="1"/>
      <c r="GM30" s="1"/>
      <c r="GN30" s="1"/>
      <c r="GO30" s="1"/>
      <c r="GP30" s="1"/>
      <c r="GQ30" s="1"/>
      <c r="GR30" s="1"/>
      <c r="GS30" s="20"/>
      <c r="GT30" s="20"/>
      <c r="GU30" s="1"/>
      <c r="GV30" s="1"/>
      <c r="GW30" s="26"/>
      <c r="GX30" s="20"/>
      <c r="GY30" s="20"/>
      <c r="GZ30" s="20"/>
      <c r="HA30" s="20"/>
      <c r="HB30" s="20">
        <v>50</v>
      </c>
      <c r="HC30" s="20"/>
      <c r="HD30" s="20"/>
      <c r="HE30" s="20">
        <v>18.2</v>
      </c>
      <c r="HF30" s="20">
        <v>7.2</v>
      </c>
      <c r="HG30" s="26"/>
      <c r="HH30" s="20"/>
      <c r="HI30" s="1"/>
      <c r="HJ30" s="1"/>
      <c r="HK30" s="1"/>
      <c r="HL30" s="1"/>
      <c r="HM30" s="26"/>
      <c r="HN30" s="26"/>
      <c r="HO30" s="26"/>
      <c r="HP30" s="26"/>
      <c r="HQ30" s="20"/>
      <c r="HR30" s="20"/>
      <c r="HS30" s="1"/>
      <c r="HT30" s="1"/>
      <c r="HU30" s="1"/>
      <c r="HV30" s="1"/>
      <c r="HW30" s="1"/>
      <c r="HX30" s="1"/>
      <c r="HY30" s="1"/>
      <c r="HZ30" s="1"/>
      <c r="IA30" s="20">
        <v>4.2</v>
      </c>
      <c r="IB30" s="20">
        <v>8.8000000000000007</v>
      </c>
      <c r="IC30" s="1"/>
      <c r="ID30" s="1"/>
      <c r="IE30" s="1"/>
      <c r="IF30" s="1"/>
      <c r="IG30" s="1"/>
      <c r="IH30" s="1"/>
      <c r="II30" s="1"/>
      <c r="IJ30" s="26"/>
      <c r="IK30" s="26"/>
      <c r="IL30" s="20"/>
      <c r="IM30" s="1"/>
      <c r="IN30" s="1"/>
      <c r="IO30" s="1"/>
      <c r="IP30" s="1"/>
      <c r="IQ30" s="1"/>
      <c r="IR30" s="1"/>
      <c r="IS30" s="1"/>
      <c r="IT30" s="1"/>
      <c r="IU30" s="1"/>
      <c r="IV30" s="1"/>
      <c r="IW30" s="1"/>
      <c r="IX30" s="1"/>
      <c r="IY30" s="26"/>
      <c r="IZ30" s="20"/>
      <c r="JA30" s="20"/>
      <c r="JB30" s="1"/>
      <c r="JC30" s="1"/>
      <c r="JD30" s="26"/>
      <c r="JE30" s="20"/>
      <c r="JF30" s="20"/>
      <c r="JG30" s="1"/>
      <c r="JH30" s="1"/>
      <c r="JI30" s="1"/>
      <c r="JJ30" s="26"/>
      <c r="JK30" s="20"/>
      <c r="JL30" s="20"/>
      <c r="JM30" s="1"/>
      <c r="JN30" s="26"/>
      <c r="JO30" s="26"/>
      <c r="JP30" s="26"/>
      <c r="JQ30" s="26"/>
      <c r="JR30" s="26"/>
      <c r="JS30" s="26"/>
      <c r="JT30" s="26"/>
      <c r="JU30" s="20"/>
      <c r="JV30" s="20">
        <v>11.1</v>
      </c>
      <c r="JW30" s="1"/>
      <c r="JX30" s="1"/>
      <c r="JY30" s="1"/>
      <c r="JZ30" s="26"/>
      <c r="KA30" s="26"/>
      <c r="KB30" s="26"/>
      <c r="KC30" s="20"/>
      <c r="KD30" s="20"/>
      <c r="KE30" s="1"/>
      <c r="KF30" s="1"/>
      <c r="KG30" s="1"/>
      <c r="KH30" s="1"/>
      <c r="KI30" s="1"/>
      <c r="KJ30" s="26"/>
      <c r="KK30" s="26"/>
      <c r="KL30" s="26"/>
      <c r="KM30" s="20"/>
      <c r="KN30" s="20"/>
      <c r="KO30" s="20"/>
      <c r="KP30" s="20"/>
      <c r="KQ30" s="20"/>
      <c r="KR30" s="20">
        <v>4.9000000000000004</v>
      </c>
      <c r="KS30" s="1"/>
      <c r="KT30" s="1"/>
      <c r="KU30" s="1"/>
      <c r="KV30" s="26"/>
      <c r="KW30" s="26"/>
      <c r="KX30" s="26"/>
      <c r="KY30" s="22"/>
      <c r="KZ30" s="20"/>
      <c r="LA30" s="20"/>
      <c r="LB30" s="20"/>
      <c r="LC30" s="20"/>
      <c r="LD30" s="20"/>
      <c r="LE30" s="20">
        <v>21.5</v>
      </c>
      <c r="LF30" s="20">
        <v>19.8</v>
      </c>
      <c r="LG30" s="1"/>
      <c r="LH30" s="26"/>
      <c r="LI30" s="22"/>
      <c r="LJ30" s="20"/>
      <c r="LK30" s="20"/>
      <c r="LL30" s="1"/>
      <c r="LM30" s="1"/>
      <c r="LN30" s="1"/>
      <c r="LO30" s="1"/>
      <c r="LP30" s="1"/>
      <c r="LQ30" s="1"/>
      <c r="LR30" s="1"/>
      <c r="LS30" s="20"/>
      <c r="LT30" s="20"/>
      <c r="LU30" s="20">
        <v>19.100000000000001</v>
      </c>
      <c r="LV30" s="20">
        <v>9.3000000000000007</v>
      </c>
      <c r="LW30" s="1"/>
      <c r="LX30" s="1"/>
      <c r="LY30" s="1"/>
      <c r="LZ30" s="1"/>
      <c r="MA30" s="1"/>
      <c r="MB30" s="26"/>
      <c r="MC30" s="20"/>
      <c r="MD30" s="20"/>
      <c r="ME30" s="26"/>
      <c r="MF30" s="26"/>
      <c r="MG30" s="20"/>
      <c r="MH30" s="20"/>
      <c r="MI30" s="1"/>
      <c r="MJ30" s="1"/>
      <c r="MK30" s="26"/>
      <c r="ML30" s="26"/>
      <c r="MM30" s="26"/>
      <c r="MN30" s="26"/>
      <c r="MO30" s="26"/>
      <c r="MP30" s="26"/>
      <c r="MQ30" s="26"/>
      <c r="MR30" s="26"/>
      <c r="MS30" s="22"/>
      <c r="MT30" s="20"/>
      <c r="MU30" s="20">
        <v>12.8</v>
      </c>
      <c r="MV30" s="1"/>
      <c r="MW30" s="1"/>
      <c r="MX30" s="1"/>
      <c r="MY30" s="1"/>
      <c r="MZ30" s="1"/>
      <c r="NA30" s="26"/>
      <c r="NB30" s="26"/>
      <c r="NC30" s="26"/>
      <c r="ND30" s="26"/>
      <c r="NE30" s="20"/>
      <c r="NF30" s="1"/>
      <c r="NG30" s="1"/>
      <c r="NH30" s="26"/>
      <c r="NI30" s="20"/>
      <c r="NJ30" s="1"/>
      <c r="NK30" s="1"/>
      <c r="NL30" s="1"/>
      <c r="NM30" s="26"/>
      <c r="NN30" s="26"/>
      <c r="NO30" s="26"/>
      <c r="NP30" s="26"/>
      <c r="NQ30" s="26"/>
      <c r="NR30" s="20">
        <v>1.9</v>
      </c>
      <c r="NS30" s="20">
        <v>3.1</v>
      </c>
      <c r="NT30" s="1"/>
      <c r="NU30" s="1"/>
      <c r="NV30" s="1"/>
      <c r="NW30" s="26"/>
      <c r="NX30" s="26"/>
      <c r="NY30" s="26"/>
      <c r="NZ30" s="26"/>
      <c r="OA30" s="26"/>
      <c r="OB30" s="26"/>
      <c r="OC30" s="26"/>
      <c r="OD30" s="26"/>
      <c r="OE30" s="26"/>
      <c r="OF30" s="21">
        <v>11.5</v>
      </c>
      <c r="OG30" s="1"/>
      <c r="OH30" s="1"/>
      <c r="OI30" s="1"/>
      <c r="OJ30" s="1"/>
      <c r="OK30" s="1"/>
      <c r="OL30" s="1"/>
      <c r="OM30" s="1"/>
      <c r="ON30" s="1"/>
      <c r="OO30" s="1"/>
      <c r="OP30" s="1"/>
      <c r="OQ30" s="1"/>
      <c r="OR30" s="1"/>
      <c r="OS30" s="1"/>
      <c r="OT30" s="26"/>
      <c r="OU30" s="26"/>
      <c r="OV30" s="26"/>
      <c r="OW30" s="26"/>
      <c r="OX30" s="26"/>
      <c r="OY30" s="26"/>
      <c r="OZ30" s="20">
        <v>157.19999999999999</v>
      </c>
      <c r="PA30" s="21">
        <v>1.6</v>
      </c>
      <c r="PB30" s="1"/>
      <c r="PC30" s="1"/>
      <c r="PD30" s="1"/>
      <c r="PE30" s="1"/>
      <c r="PF30" s="1"/>
      <c r="PG30" s="1"/>
      <c r="PH30" s="1"/>
      <c r="PI30" s="1"/>
      <c r="PJ30" s="1"/>
      <c r="PK30" s="1"/>
      <c r="PL30" s="1"/>
      <c r="PM30" s="26"/>
      <c r="PN30" s="26"/>
      <c r="PO30" s="26"/>
      <c r="PP30" s="26"/>
      <c r="PQ30" s="26"/>
      <c r="PR30" s="20"/>
      <c r="PS30" s="20"/>
      <c r="PT30" s="1"/>
      <c r="PU30" s="20">
        <v>19.399999999999999</v>
      </c>
      <c r="PV30" s="20">
        <v>30.9</v>
      </c>
      <c r="PW30" s="20">
        <v>3.5</v>
      </c>
      <c r="PX30" s="1"/>
      <c r="PY30" s="1"/>
      <c r="PZ30" s="1"/>
      <c r="QA30" s="1"/>
      <c r="QB30" s="1"/>
      <c r="QC30" s="1"/>
      <c r="QD30" s="26"/>
      <c r="QE30" s="26"/>
      <c r="QF30" s="26"/>
      <c r="QG30" s="26"/>
      <c r="QH30" s="20"/>
      <c r="QI30" s="20"/>
      <c r="QJ30" s="1"/>
      <c r="QK30" s="1"/>
      <c r="QL30" s="1"/>
      <c r="QM30" s="1"/>
      <c r="QN30" s="1"/>
      <c r="QO30" s="1"/>
      <c r="QP30" s="1"/>
      <c r="QQ30" s="26"/>
      <c r="QR30" s="26"/>
      <c r="QS30" s="26"/>
      <c r="QT30" s="20"/>
      <c r="QU30" s="20">
        <v>17.8</v>
      </c>
      <c r="QV30" s="1"/>
      <c r="QW30" s="1"/>
      <c r="QX30" s="1"/>
      <c r="QY30" s="1"/>
      <c r="QZ30" s="1"/>
      <c r="RA30" s="1"/>
      <c r="RB30" s="1"/>
      <c r="RC30" s="26"/>
      <c r="RD30" s="26"/>
      <c r="RE30" s="26"/>
      <c r="RF30" s="20"/>
      <c r="RG30" s="1"/>
      <c r="RH30" s="1"/>
      <c r="RI30" s="1"/>
      <c r="RJ30" s="1"/>
      <c r="RK30" s="1"/>
      <c r="RL30" s="1"/>
      <c r="RM30" s="1"/>
      <c r="RN30" s="1"/>
      <c r="RO30" s="1"/>
      <c r="RP30" s="1"/>
      <c r="RQ30" s="1"/>
      <c r="RR30" s="1"/>
      <c r="RS30" s="26"/>
      <c r="RT30" s="20"/>
      <c r="RU30" s="20"/>
      <c r="RV30" s="20">
        <v>2.8</v>
      </c>
      <c r="RW30" s="1"/>
      <c r="RX30" s="1"/>
      <c r="RY30" s="1"/>
      <c r="RZ30" s="1"/>
      <c r="SA30" s="1"/>
      <c r="SB30" s="1"/>
      <c r="SC30" s="1"/>
      <c r="SD30" s="1"/>
      <c r="SE30" s="1"/>
      <c r="SF30" s="1"/>
      <c r="SG30" s="1"/>
      <c r="SH30" s="1"/>
      <c r="SI30" s="26"/>
      <c r="SJ30" s="20"/>
      <c r="SK30" s="20"/>
      <c r="SL30" s="20"/>
      <c r="SM30" s="20"/>
      <c r="SN30" s="1"/>
      <c r="SO30" s="1"/>
      <c r="SP30" s="1"/>
      <c r="SQ30" s="1"/>
      <c r="SR30" s="26"/>
      <c r="SS30" s="20"/>
      <c r="ST30" s="20"/>
      <c r="SU30" s="20"/>
      <c r="SV30" s="20">
        <v>7.3</v>
      </c>
      <c r="SW30" s="1"/>
      <c r="SX30" s="1"/>
      <c r="SY30" s="1"/>
      <c r="SZ30" s="1"/>
      <c r="TA30" s="1"/>
      <c r="TB30" s="20"/>
      <c r="TC30" s="20"/>
      <c r="TD30" s="20"/>
      <c r="TE30" s="20"/>
      <c r="TF30" s="1"/>
      <c r="TG30" s="1"/>
      <c r="TH30" s="1"/>
      <c r="TI30" s="1"/>
      <c r="TJ30" s="1"/>
      <c r="TK30" s="1"/>
      <c r="TL30" s="1"/>
      <c r="TM30" s="1"/>
      <c r="TN30" s="1"/>
      <c r="TO30" s="1"/>
      <c r="TP30" s="1"/>
      <c r="TQ30" s="26"/>
      <c r="TR30" s="26"/>
      <c r="TS30" s="20"/>
      <c r="TT30" s="20">
        <v>5.2</v>
      </c>
      <c r="TU30" s="1"/>
      <c r="TV30" s="1"/>
      <c r="TW30" s="1"/>
      <c r="TX30" s="1"/>
      <c r="TY30" s="1"/>
      <c r="TZ30" s="1"/>
      <c r="UA30" s="1"/>
      <c r="UB30" s="26"/>
      <c r="UC30" s="20"/>
      <c r="UD30" s="20"/>
      <c r="UE30" s="20"/>
      <c r="UF30" s="20"/>
      <c r="UG30" s="20"/>
      <c r="UH30" s="20"/>
      <c r="UI30" s="1"/>
      <c r="UJ30" s="1"/>
      <c r="UK30" s="20">
        <v>5.8</v>
      </c>
      <c r="UL30" s="1"/>
      <c r="UM30" s="1"/>
      <c r="UN30" s="1"/>
      <c r="UO30" s="26"/>
      <c r="UP30" s="26"/>
      <c r="UQ30" s="20"/>
      <c r="UR30" s="20"/>
      <c r="US30" s="20"/>
      <c r="UT30" s="20"/>
      <c r="UU30" s="1"/>
      <c r="UV30" s="1"/>
      <c r="UW30" s="1"/>
      <c r="UX30" s="1"/>
      <c r="UY30" s="1"/>
      <c r="UZ30" s="26"/>
      <c r="VA30" s="26"/>
      <c r="VB30" s="20"/>
      <c r="VC30" s="20"/>
      <c r="VD30" s="20"/>
      <c r="VE30" s="20"/>
      <c r="VF30" s="1"/>
      <c r="VG30" s="1"/>
      <c r="VH30" s="1"/>
      <c r="VI30" s="1"/>
      <c r="VJ30" s="26"/>
      <c r="VK30" s="26"/>
      <c r="VL30" s="26"/>
      <c r="VM30" s="26"/>
      <c r="VN30" s="26"/>
      <c r="VO30" s="26"/>
      <c r="VP30" s="26"/>
      <c r="VQ30" s="20"/>
      <c r="VR30" s="1"/>
      <c r="VS30" s="1"/>
      <c r="VT30" s="1"/>
      <c r="VU30" s="1"/>
      <c r="VV30" s="26"/>
      <c r="VW30" s="26"/>
      <c r="VX30" s="26"/>
      <c r="VY30" s="26"/>
      <c r="VZ30" s="26"/>
      <c r="WA30" s="26"/>
      <c r="WB30" s="26"/>
      <c r="WC30" s="26"/>
      <c r="WD30" s="20"/>
      <c r="WE30" s="20"/>
      <c r="WF30" s="20">
        <v>8.9</v>
      </c>
      <c r="WG30" s="1"/>
      <c r="WH30" s="1"/>
      <c r="WI30" s="26"/>
      <c r="WJ30" s="26"/>
      <c r="WK30" s="20"/>
      <c r="WL30" s="20"/>
      <c r="WM30" s="1"/>
      <c r="WN30" s="1"/>
      <c r="WO30" s="20">
        <v>10.4</v>
      </c>
      <c r="WP30" s="20">
        <v>13.1</v>
      </c>
      <c r="WQ30" s="1"/>
      <c r="WR30" s="1"/>
      <c r="WS30" s="1"/>
      <c r="WT30" s="20"/>
      <c r="WU30" s="20"/>
      <c r="WV30" s="20"/>
      <c r="WW30" s="20">
        <v>1.3</v>
      </c>
      <c r="WX30" s="26"/>
      <c r="WY30" s="20"/>
      <c r="WZ30" s="21">
        <v>4.9000000000000004</v>
      </c>
      <c r="XA30" s="20"/>
      <c r="XB30" s="20"/>
      <c r="XC30" s="1"/>
      <c r="XD30" s="1"/>
      <c r="XE30" s="1"/>
      <c r="XF30" s="1"/>
      <c r="XG30" s="1"/>
      <c r="XH30" s="1"/>
      <c r="XI30" s="1"/>
      <c r="XJ30" s="1"/>
      <c r="XK30" s="1"/>
      <c r="XL30" s="1"/>
      <c r="XM30" s="26"/>
      <c r="XN30" s="26"/>
      <c r="XO30" s="26"/>
      <c r="XP30" s="20"/>
      <c r="XQ30" s="20">
        <v>11.3</v>
      </c>
      <c r="XR30" s="21">
        <v>4.3</v>
      </c>
      <c r="XS30" s="21">
        <v>1.1000000000000001</v>
      </c>
      <c r="XT30" s="1"/>
      <c r="XU30" s="1"/>
      <c r="XV30" s="26"/>
      <c r="XW30" s="20">
        <v>13.8</v>
      </c>
      <c r="XX30" s="20">
        <v>2.9</v>
      </c>
      <c r="XY30" s="20">
        <v>8.8000000000000007</v>
      </c>
      <c r="XZ30" s="1"/>
      <c r="YA30" s="21">
        <v>3.6</v>
      </c>
      <c r="YB30" s="1"/>
      <c r="YC30" s="26"/>
      <c r="YD30" s="20"/>
      <c r="YE30" s="20"/>
      <c r="YF30" s="20">
        <v>7.4</v>
      </c>
      <c r="YG30" s="20">
        <v>9.8000000000000007</v>
      </c>
      <c r="YH30" s="1"/>
      <c r="YI30" s="1"/>
      <c r="YJ30" s="1"/>
      <c r="YK30" s="1"/>
      <c r="YL30" s="26"/>
      <c r="YM30" s="26"/>
      <c r="YN30" s="26"/>
      <c r="YO30" s="26"/>
      <c r="YP30" s="1"/>
      <c r="YQ30" s="1"/>
      <c r="YR30" s="1"/>
      <c r="YS30" s="1"/>
      <c r="YT30" s="26"/>
      <c r="YU30" s="20"/>
      <c r="YV30" s="1"/>
      <c r="YW30" s="1"/>
      <c r="YX30" s="1"/>
      <c r="YY30" s="1"/>
      <c r="YZ30" s="1"/>
      <c r="ZA30" s="1"/>
      <c r="ZB30" s="1"/>
      <c r="ZC30" s="26"/>
      <c r="ZD30" s="1"/>
      <c r="ZE30" s="21">
        <v>6.7</v>
      </c>
      <c r="ZF30" s="1"/>
      <c r="ZG30" s="1"/>
      <c r="ZH30" s="1"/>
      <c r="ZI30" s="1"/>
      <c r="ZJ30" s="1"/>
      <c r="ZK30" s="1"/>
      <c r="ZL30" s="1"/>
      <c r="ZM30" s="26"/>
      <c r="ZN30" s="26"/>
      <c r="ZO30" s="26"/>
      <c r="ZP30" s="20"/>
      <c r="ZQ30" s="1"/>
      <c r="ZR30" s="1"/>
      <c r="ZS30" s="1"/>
      <c r="ZT30" s="26"/>
      <c r="ZU30" s="26"/>
      <c r="ZV30" s="20"/>
      <c r="ZW30" s="20"/>
      <c r="ZX30" s="20">
        <v>9</v>
      </c>
      <c r="ZY30" s="20">
        <v>27.4</v>
      </c>
      <c r="ZZ30" s="1"/>
      <c r="AAA30" s="1"/>
      <c r="AAB30" s="26"/>
      <c r="AAC30" s="26"/>
      <c r="AAD30" s="20"/>
      <c r="AAE30" s="1">
        <v>12</v>
      </c>
      <c r="AAF30" s="26"/>
      <c r="AAG30" s="26"/>
      <c r="AAH30" s="20"/>
      <c r="AAI30" s="20">
        <v>5.2</v>
      </c>
      <c r="AAJ30" s="21">
        <v>7.4</v>
      </c>
      <c r="AAK30" s="26"/>
      <c r="AAL30" s="26"/>
      <c r="AAM30" s="26"/>
      <c r="AAN30" s="26"/>
      <c r="AAO30" s="26"/>
      <c r="AAP30" s="26"/>
      <c r="AAQ30" s="26"/>
      <c r="AAR30" s="26"/>
      <c r="AAS30" s="26"/>
      <c r="AAT30" s="26"/>
      <c r="AAU30" s="26"/>
      <c r="AAV30" s="26"/>
      <c r="AAW30" s="20"/>
      <c r="AAX30" s="1"/>
      <c r="AAY30" s="20">
        <v>19.2</v>
      </c>
      <c r="AAZ30" s="21">
        <v>3.3</v>
      </c>
      <c r="ABA30" s="26"/>
      <c r="ABB30" s="26"/>
      <c r="ABC30" s="26"/>
      <c r="ABD30" s="26"/>
      <c r="ABE30" s="26"/>
      <c r="ABF30" s="20"/>
      <c r="ABG30" s="1"/>
      <c r="ABH30" s="1"/>
      <c r="ABI30" s="21">
        <v>17</v>
      </c>
      <c r="ABJ30" s="1"/>
      <c r="ABK30" s="26"/>
      <c r="ABL30" s="26"/>
      <c r="ABM30" s="26"/>
      <c r="ABN30" s="1"/>
      <c r="ABO30" s="20">
        <v>3.9</v>
      </c>
      <c r="ABP30" s="20">
        <v>33.299999999999997</v>
      </c>
      <c r="ABQ30" s="1"/>
      <c r="ABR30" s="26"/>
      <c r="ABS30" s="26"/>
      <c r="ABT30" s="26"/>
      <c r="ABU30" s="26"/>
      <c r="ABV30" s="26"/>
      <c r="ABW30" s="26"/>
      <c r="ABX30" s="1"/>
      <c r="ABY30" s="21">
        <v>2.9</v>
      </c>
      <c r="ABZ30" s="26"/>
      <c r="ACA30" s="26"/>
      <c r="ACB30" s="1"/>
      <c r="ACC30" s="1"/>
      <c r="ACD30" s="20">
        <v>1.5</v>
      </c>
      <c r="ACE30" s="20">
        <v>29.5</v>
      </c>
      <c r="ACF30" s="26"/>
      <c r="ACG30" s="26"/>
      <c r="ACH30" s="20">
        <v>6.4</v>
      </c>
      <c r="ACI30" s="1"/>
      <c r="ACJ30" s="20"/>
      <c r="ACK30" s="1"/>
      <c r="ACL30" s="21">
        <v>3.1</v>
      </c>
      <c r="ACM30" s="21">
        <v>4</v>
      </c>
      <c r="ACN30" s="21">
        <v>4.4000000000000004</v>
      </c>
      <c r="ACO30" s="1"/>
      <c r="ACP30" s="21">
        <v>326.39999999999998</v>
      </c>
      <c r="ACQ30" s="20"/>
      <c r="ACR30" s="21">
        <v>16.399999999999999</v>
      </c>
      <c r="ACS30" s="21">
        <v>1</v>
      </c>
      <c r="ACT30" s="1"/>
      <c r="ACU30" s="20"/>
      <c r="ACV30" s="21">
        <v>2.4</v>
      </c>
      <c r="ACW30" s="1"/>
      <c r="ACX30" s="1"/>
      <c r="ACY30" s="1"/>
      <c r="ACZ30" s="1"/>
      <c r="ADA30" s="1">
        <v>3</v>
      </c>
      <c r="ADB30" s="1"/>
      <c r="ADC30" s="20">
        <v>4.4000000000000004</v>
      </c>
      <c r="ADD30" s="1"/>
      <c r="ADE30" s="1"/>
      <c r="ADF30" s="20"/>
      <c r="ADG30" s="1"/>
      <c r="ADH30" s="1"/>
      <c r="ADI30" s="1"/>
      <c r="ADJ30" s="1"/>
      <c r="ADK30" s="20"/>
      <c r="ADL30" s="20">
        <v>4.9000000000000004</v>
      </c>
      <c r="ADM30" s="1">
        <v>2</v>
      </c>
      <c r="ADN30" s="1">
        <v>2</v>
      </c>
      <c r="ADO30" s="21">
        <v>1</v>
      </c>
      <c r="ADP30" s="21">
        <v>1</v>
      </c>
      <c r="ADQ30" s="21">
        <v>11.5</v>
      </c>
      <c r="ADR30" s="26"/>
      <c r="ADS30" s="26"/>
      <c r="ADT30" s="20">
        <v>4.5</v>
      </c>
      <c r="ADU30" s="21">
        <v>1</v>
      </c>
      <c r="ADV30" s="21">
        <v>2.2000000000000002</v>
      </c>
      <c r="ADW30" s="1"/>
      <c r="ADX30" s="26"/>
      <c r="ADY30" s="21">
        <v>2</v>
      </c>
      <c r="ADZ30" s="21">
        <v>9.1999999999999993</v>
      </c>
      <c r="AEA30" s="21">
        <v>6.6</v>
      </c>
      <c r="AEB30" s="21">
        <v>54</v>
      </c>
      <c r="AEC30" s="1"/>
      <c r="AED30" s="1"/>
      <c r="AEE30" s="20"/>
      <c r="AEF30" s="20">
        <v>14.6</v>
      </c>
      <c r="AEG30" s="1"/>
      <c r="AEH30" s="1"/>
      <c r="AEI30" s="20"/>
      <c r="AEJ30" s="1"/>
      <c r="AEK30" s="1"/>
      <c r="AEL30" s="20">
        <v>1.5</v>
      </c>
      <c r="AEM30" s="21">
        <v>2.8</v>
      </c>
      <c r="AEN30" s="21">
        <v>8.5</v>
      </c>
      <c r="AEO30" s="21">
        <v>1.4</v>
      </c>
      <c r="AEP30" s="21">
        <v>6.6</v>
      </c>
      <c r="AEQ30" s="20">
        <v>4.4000000000000004</v>
      </c>
      <c r="AER30" s="1"/>
      <c r="AES30" s="1"/>
      <c r="AET30" s="20">
        <v>5.6</v>
      </c>
      <c r="AEU30" s="20">
        <v>28.4</v>
      </c>
      <c r="AEV30" s="1"/>
      <c r="AEW30" s="1"/>
      <c r="AEX30" s="1"/>
      <c r="AEY30" s="1"/>
      <c r="AEZ30" s="20"/>
      <c r="AFA30" s="20"/>
      <c r="AFB30" s="20"/>
      <c r="AFC30" s="20"/>
      <c r="AFD30" s="20">
        <v>1.4</v>
      </c>
      <c r="AFE30" s="26"/>
      <c r="AFF30" s="20">
        <v>12</v>
      </c>
      <c r="AFG30" s="1"/>
      <c r="AFH30" s="1"/>
      <c r="AFI30" s="20">
        <v>2.5</v>
      </c>
      <c r="AFJ30" s="1"/>
      <c r="AFK30" s="1"/>
      <c r="AFL30" s="1"/>
      <c r="AFM30" s="21">
        <v>3.8</v>
      </c>
      <c r="AFN30" s="21">
        <v>63.6</v>
      </c>
      <c r="AFO30" s="1"/>
      <c r="AFP30" s="20"/>
      <c r="AFQ30" s="20"/>
      <c r="AFR30" s="20"/>
      <c r="AFS30" s="20"/>
      <c r="AFT30" s="1"/>
      <c r="AFU30" s="1"/>
      <c r="AFV30" s="26"/>
      <c r="AFW30" s="20">
        <v>3.7</v>
      </c>
      <c r="AFX30" s="20"/>
      <c r="AFY30" s="20"/>
      <c r="AFZ30" s="26">
        <v>19.8</v>
      </c>
      <c r="AGA30" s="26">
        <v>56.4</v>
      </c>
      <c r="AGB30" s="1"/>
      <c r="AGC30" s="1"/>
      <c r="AGD30" s="1"/>
      <c r="AGE30" s="1"/>
      <c r="AGF30" s="20">
        <v>8.5</v>
      </c>
      <c r="AGG30" s="20">
        <v>2.6</v>
      </c>
      <c r="AGH30" s="21">
        <v>1.3</v>
      </c>
      <c r="AGI30" s="1"/>
      <c r="AGJ30" s="26">
        <v>55.8</v>
      </c>
      <c r="AGK30" s="1"/>
      <c r="AGL30" s="1"/>
      <c r="AGM30" s="20">
        <v>1.5</v>
      </c>
      <c r="AGN30" s="26">
        <v>24</v>
      </c>
      <c r="AGO30" s="21">
        <v>3.8</v>
      </c>
      <c r="AGP30" s="26"/>
      <c r="AGQ30" s="20"/>
      <c r="AGR30" s="26">
        <v>35.6</v>
      </c>
      <c r="AGS30" s="20"/>
      <c r="AGT30" s="20">
        <v>4.9000000000000004</v>
      </c>
      <c r="AGU30" s="26">
        <v>22.9</v>
      </c>
      <c r="AGV30" s="26">
        <v>51.3</v>
      </c>
      <c r="AGW30" s="20"/>
      <c r="AGX30" s="26">
        <v>194.2</v>
      </c>
      <c r="AGY30" s="26">
        <v>24.7</v>
      </c>
      <c r="AGZ30" s="26">
        <v>62.7</v>
      </c>
      <c r="AHA30" s="26"/>
      <c r="AHB30" s="20">
        <v>7.3</v>
      </c>
      <c r="AHC30" s="26">
        <v>44.9</v>
      </c>
      <c r="AHD30" s="26">
        <v>53.7</v>
      </c>
      <c r="AHE30" s="1"/>
      <c r="AHF30" s="1"/>
      <c r="AHG30" s="20">
        <v>1.2</v>
      </c>
      <c r="AHH30" s="20">
        <v>5.4</v>
      </c>
      <c r="AHI30" s="26">
        <v>37.299999999999997</v>
      </c>
      <c r="AHJ30" s="26">
        <v>1071.3</v>
      </c>
      <c r="AHK30" s="26">
        <v>54</v>
      </c>
      <c r="AHL30" s="1"/>
      <c r="AHM30" s="26"/>
      <c r="AHN30" s="26"/>
      <c r="AHO30" s="26"/>
      <c r="AHP30" s="26"/>
      <c r="AHQ30" s="26"/>
      <c r="AHR30" s="20">
        <v>0.7</v>
      </c>
      <c r="AHS30" s="20">
        <v>2.9</v>
      </c>
      <c r="AHT30" s="20">
        <v>1.2</v>
      </c>
      <c r="AHU30" s="26">
        <v>293.3</v>
      </c>
      <c r="AHV30" s="1"/>
      <c r="AHW30" s="20"/>
      <c r="AHX30" s="1"/>
      <c r="AHY30" s="1"/>
      <c r="AHZ30" s="1"/>
      <c r="AIA30" s="26">
        <v>24.1</v>
      </c>
      <c r="AIB30" s="20"/>
      <c r="AIC30" s="1"/>
      <c r="AID30" s="26">
        <v>81.400000000000006</v>
      </c>
      <c r="AIE30" s="26">
        <v>41.9</v>
      </c>
      <c r="AIF30" s="21">
        <v>10.1</v>
      </c>
      <c r="AIG30" s="1"/>
      <c r="AIH30" s="1"/>
      <c r="AII30" s="1"/>
      <c r="AIJ30" s="20">
        <v>2.1</v>
      </c>
      <c r="AIK30" s="20">
        <v>0.7</v>
      </c>
      <c r="AIL30" s="26">
        <v>31.2</v>
      </c>
      <c r="AIM30" s="20"/>
      <c r="AIN30" s="20"/>
      <c r="AIO30" s="20"/>
      <c r="AIP30" s="20">
        <v>1</v>
      </c>
      <c r="AIQ30" s="20">
        <v>1.7</v>
      </c>
      <c r="AIR30" s="26">
        <v>118.1</v>
      </c>
      <c r="AIS30" s="1"/>
      <c r="AIT30" s="20">
        <v>1.2</v>
      </c>
      <c r="AIU30" s="20">
        <v>1.7</v>
      </c>
      <c r="AIV30" s="20">
        <v>0.5</v>
      </c>
      <c r="AIW30" s="20">
        <v>2.6</v>
      </c>
      <c r="AIX30" s="26">
        <v>41.7</v>
      </c>
      <c r="AIY30" s="26">
        <v>72.3</v>
      </c>
      <c r="AIZ30" s="26">
        <v>33.299999999999997</v>
      </c>
      <c r="AJA30" s="20"/>
      <c r="AJB30" s="20"/>
      <c r="AJC30" s="20"/>
      <c r="AJD30" s="1"/>
      <c r="AJE30" s="1"/>
      <c r="AJF30" s="1">
        <v>9.1</v>
      </c>
      <c r="AJG30" s="20"/>
      <c r="AJH30" s="26">
        <v>425.3</v>
      </c>
      <c r="AJI30" s="26">
        <v>19.5</v>
      </c>
      <c r="AJJ30" s="1">
        <v>2</v>
      </c>
      <c r="AJK30" s="21">
        <v>0.8</v>
      </c>
      <c r="AJL30" s="26"/>
      <c r="AJM30" s="20"/>
      <c r="AJN30" s="1"/>
      <c r="AJO30" s="20">
        <v>23.9</v>
      </c>
      <c r="AJP30" s="20">
        <v>0.7</v>
      </c>
      <c r="AJQ30" s="26">
        <v>229.6</v>
      </c>
      <c r="AJR30" s="26">
        <v>63.6</v>
      </c>
      <c r="AJS30" s="26">
        <v>42.2</v>
      </c>
      <c r="AJT30" s="20">
        <v>1.6</v>
      </c>
      <c r="AJU30" s="26">
        <v>30.7</v>
      </c>
      <c r="AJV30" s="26">
        <v>20.6</v>
      </c>
      <c r="AJW30" s="1">
        <v>20</v>
      </c>
      <c r="AJX30" s="1">
        <v>3</v>
      </c>
      <c r="AJY30" s="1">
        <v>25</v>
      </c>
      <c r="AJZ30" s="1">
        <v>7.5</v>
      </c>
      <c r="AKA30" s="21">
        <v>11.1</v>
      </c>
      <c r="AKB30" s="20">
        <v>6.9</v>
      </c>
      <c r="AKC30" s="1"/>
      <c r="AKD30" s="26"/>
      <c r="AKE30" s="20"/>
      <c r="AKF30" s="20"/>
      <c r="AKG30" s="20">
        <v>1.2</v>
      </c>
      <c r="AKH30" s="20">
        <v>1.9</v>
      </c>
      <c r="AKI30" s="1">
        <v>5</v>
      </c>
      <c r="AKJ30" s="1">
        <v>19</v>
      </c>
      <c r="AKK30" s="1">
        <v>7.8</v>
      </c>
      <c r="AKL30" s="1"/>
      <c r="AKM30" s="20"/>
      <c r="AKN30" s="20"/>
      <c r="AKO30" s="20">
        <v>0.4</v>
      </c>
      <c r="AKP30" s="26">
        <v>31.3</v>
      </c>
      <c r="AKQ30" s="26">
        <v>32.700000000000003</v>
      </c>
      <c r="AKR30" s="26">
        <v>29.3</v>
      </c>
      <c r="AKS30" s="26">
        <v>24.6</v>
      </c>
      <c r="AKT30" s="1">
        <v>13</v>
      </c>
      <c r="AKU30" s="1"/>
      <c r="AKV30" s="1"/>
      <c r="AKW30" s="20">
        <v>4.0999999999999996</v>
      </c>
      <c r="AKX30" s="26">
        <v>45.2</v>
      </c>
      <c r="AKY30" s="26">
        <v>19.2</v>
      </c>
      <c r="AKZ30" s="26">
        <v>51.5</v>
      </c>
      <c r="ALA30" s="1">
        <v>1</v>
      </c>
      <c r="ALB30" s="1"/>
      <c r="ALC30" s="20">
        <v>0.9</v>
      </c>
      <c r="ALD30" s="26">
        <v>51.2</v>
      </c>
      <c r="ALE30" s="26">
        <v>28.1</v>
      </c>
      <c r="ALF30" s="26">
        <v>26.2</v>
      </c>
      <c r="ALG30" s="26">
        <v>72.599999999999994</v>
      </c>
      <c r="ALH30" s="26"/>
      <c r="ALI30" s="26"/>
      <c r="ALJ30" s="26"/>
      <c r="ALK30" s="20">
        <v>6.9</v>
      </c>
      <c r="ALL30" s="26">
        <v>28.1</v>
      </c>
      <c r="ALM30" s="21">
        <v>0.1</v>
      </c>
      <c r="ALN30" s="1"/>
      <c r="ALO30" s="20">
        <v>2</v>
      </c>
      <c r="ALP30" s="26">
        <v>68.2</v>
      </c>
      <c r="ALQ30" s="26">
        <v>26.3</v>
      </c>
      <c r="ALR30" s="26">
        <v>33.4</v>
      </c>
      <c r="ALS30" s="1">
        <v>1</v>
      </c>
      <c r="ALT30" s="21">
        <v>5.0999999999999996</v>
      </c>
      <c r="ALU30" s="20"/>
      <c r="ALV30" s="20"/>
      <c r="ALW30" s="20"/>
      <c r="ALX30" s="1"/>
      <c r="ALY30" s="20">
        <v>1.8</v>
      </c>
      <c r="ALZ30" s="26">
        <v>28</v>
      </c>
      <c r="AMA30" s="26">
        <v>24.5</v>
      </c>
      <c r="AMB30" s="1">
        <v>2</v>
      </c>
      <c r="AMC30" s="20"/>
      <c r="AMD30" s="1"/>
      <c r="AME30" s="26">
        <v>35.5</v>
      </c>
      <c r="AMF30" s="26">
        <v>33</v>
      </c>
      <c r="AMG30" s="26">
        <v>26.3</v>
      </c>
      <c r="AMH30" s="1"/>
      <c r="AMI30" s="1"/>
      <c r="AMJ30" s="1"/>
      <c r="AMK30" s="26"/>
      <c r="AML30" s="20"/>
      <c r="AMM30" s="20"/>
      <c r="AMN30" s="20"/>
      <c r="AMO30" s="1"/>
      <c r="AMP30" s="20">
        <v>4.4000000000000004</v>
      </c>
      <c r="AMQ30" s="26">
        <v>27.6</v>
      </c>
      <c r="AMR30" s="26">
        <v>29.4</v>
      </c>
      <c r="AMS30" s="26">
        <v>67.7</v>
      </c>
      <c r="AMT30" s="26"/>
      <c r="AMU30" s="20"/>
      <c r="AMV30" s="1"/>
      <c r="AMW30" s="20">
        <v>2.2999999999999998</v>
      </c>
      <c r="AMX30" s="26">
        <v>122.3</v>
      </c>
      <c r="AMY30" s="26">
        <v>60.9</v>
      </c>
      <c r="AMZ30" s="26">
        <v>32.9</v>
      </c>
      <c r="ANA30" s="26">
        <v>24.4</v>
      </c>
      <c r="ANB30" s="20"/>
      <c r="ANC30" s="20">
        <v>2.1</v>
      </c>
      <c r="AND30" s="26">
        <v>28.3</v>
      </c>
      <c r="ANE30" s="1"/>
      <c r="ANF30" s="26">
        <v>40</v>
      </c>
      <c r="ANG30" s="26">
        <v>31.8</v>
      </c>
      <c r="ANH30" s="26">
        <v>54.4</v>
      </c>
      <c r="ANI30" s="21">
        <v>2.9</v>
      </c>
      <c r="ANJ30" s="1"/>
      <c r="ANK30" s="26"/>
      <c r="ANL30" s="20"/>
      <c r="ANM30" s="20">
        <v>4.8</v>
      </c>
      <c r="ANN30" s="20">
        <v>1.3</v>
      </c>
      <c r="ANO30" s="22">
        <v>107.9</v>
      </c>
      <c r="ANP30" s="26">
        <v>37.799999999999997</v>
      </c>
      <c r="ANQ30" s="26"/>
      <c r="ANR30" s="26"/>
      <c r="ANS30" s="1"/>
      <c r="ANT30" s="1"/>
      <c r="ANU30" s="20">
        <v>0.7</v>
      </c>
      <c r="ANV30" s="20">
        <v>1.3</v>
      </c>
      <c r="ANW30" s="26">
        <v>42.4</v>
      </c>
      <c r="ANX30" s="26">
        <v>43.8</v>
      </c>
      <c r="ANY30" s="26">
        <v>33</v>
      </c>
      <c r="ANZ30" s="26">
        <v>30.4</v>
      </c>
      <c r="AOA30" s="22">
        <v>48.7</v>
      </c>
      <c r="AOB30" s="22">
        <v>48.7</v>
      </c>
      <c r="AOC30" s="26">
        <v>4.8</v>
      </c>
      <c r="AOD30" s="1">
        <v>2</v>
      </c>
      <c r="AOE30" s="1">
        <v>24.4</v>
      </c>
      <c r="AOF30" s="20"/>
      <c r="AOG30" s="20">
        <v>3.8</v>
      </c>
      <c r="AOH30" s="20">
        <v>1.5</v>
      </c>
      <c r="AOI30" s="20">
        <v>3.7</v>
      </c>
      <c r="AOJ30" s="26">
        <v>38.1</v>
      </c>
      <c r="AOK30" s="26">
        <v>95.7</v>
      </c>
      <c r="AOL30" s="22">
        <v>59.4</v>
      </c>
      <c r="AOM30" s="1">
        <v>2</v>
      </c>
      <c r="AON30" s="1">
        <v>2</v>
      </c>
      <c r="AOO30" s="1"/>
      <c r="AOP30" s="20"/>
      <c r="AOQ30" s="1"/>
      <c r="AOR30" s="1"/>
      <c r="AOS30" s="26">
        <v>144.6</v>
      </c>
      <c r="AOT30" s="26">
        <v>27.8</v>
      </c>
      <c r="AOU30" s="26">
        <v>3.1</v>
      </c>
      <c r="AOV30" s="26">
        <v>69.900000000000006</v>
      </c>
      <c r="AOW30" s="1">
        <v>2</v>
      </c>
      <c r="AOX30" s="1">
        <v>12</v>
      </c>
      <c r="AOY30" s="1">
        <v>5</v>
      </c>
      <c r="AOZ30" s="1">
        <v>9.8000000000000007</v>
      </c>
      <c r="APA30" s="1">
        <v>4.9000000000000004</v>
      </c>
      <c r="APB30" s="20"/>
      <c r="APC30" s="20">
        <v>5.2</v>
      </c>
      <c r="APD30" s="20">
        <v>1.5</v>
      </c>
      <c r="APE30" s="20">
        <v>21.6</v>
      </c>
      <c r="APF30" s="26">
        <v>47.8</v>
      </c>
      <c r="APG30" s="26">
        <v>14.5</v>
      </c>
      <c r="APH30" s="26">
        <v>24.8</v>
      </c>
      <c r="API30" s="1"/>
      <c r="APJ30" s="20">
        <v>2.2000000000000002</v>
      </c>
      <c r="APK30" s="20">
        <v>2.6</v>
      </c>
      <c r="APL30" s="26">
        <v>69</v>
      </c>
      <c r="APM30" s="26">
        <v>21.7</v>
      </c>
      <c r="APN30" s="26">
        <v>35.200000000000003</v>
      </c>
      <c r="APO30" s="1">
        <v>17</v>
      </c>
      <c r="APP30" s="1" t="s">
        <v>66</v>
      </c>
      <c r="APQ30" s="1">
        <v>5.6</v>
      </c>
      <c r="APR30" s="1"/>
      <c r="APS30" s="20"/>
      <c r="APT30" s="20">
        <v>2.1</v>
      </c>
      <c r="APU30" s="26">
        <v>32</v>
      </c>
      <c r="APV30" s="26">
        <v>75.5</v>
      </c>
      <c r="APW30" s="26">
        <v>46.7</v>
      </c>
      <c r="APX30" s="26">
        <v>44.2</v>
      </c>
      <c r="APY30" s="26">
        <v>57</v>
      </c>
      <c r="APZ30" s="26">
        <v>42.8</v>
      </c>
      <c r="AQA30" s="26">
        <v>44</v>
      </c>
      <c r="AQB30" s="1">
        <v>4.5</v>
      </c>
      <c r="AQC30" s="1"/>
      <c r="AQD30" s="1"/>
      <c r="AQE30" s="20">
        <v>1.6</v>
      </c>
      <c r="AQF30" s="26">
        <v>56.8</v>
      </c>
      <c r="AQG30" s="26">
        <v>23.7</v>
      </c>
      <c r="AQH30" s="26">
        <v>30.2</v>
      </c>
      <c r="AQI30" s="21">
        <v>5.4</v>
      </c>
      <c r="AQJ30" s="1"/>
      <c r="AQK30" s="26"/>
      <c r="AQL30" s="26">
        <v>31.7</v>
      </c>
      <c r="AQM30" s="26">
        <v>24.3</v>
      </c>
      <c r="AQN30" s="1">
        <v>6</v>
      </c>
      <c r="AQO30" s="1">
        <v>52.9</v>
      </c>
      <c r="AQP30" s="1">
        <v>6.4</v>
      </c>
      <c r="AQQ30" s="21">
        <v>16.3</v>
      </c>
      <c r="AQR30" s="1"/>
      <c r="AQS30" s="20"/>
      <c r="AQT30" s="20"/>
      <c r="AQU30" s="20">
        <v>22.1</v>
      </c>
      <c r="AQV30" s="26">
        <v>64.8</v>
      </c>
      <c r="AQW30" s="26">
        <v>30.9</v>
      </c>
      <c r="AQX30" s="1">
        <v>9</v>
      </c>
      <c r="AQY30" s="21">
        <v>7.3</v>
      </c>
      <c r="AQZ30" s="21">
        <v>10.1</v>
      </c>
      <c r="ARA30" s="1"/>
      <c r="ARB30" s="20">
        <v>6</v>
      </c>
      <c r="ARC30" s="20">
        <v>6.5</v>
      </c>
      <c r="ARD30" s="26">
        <v>91</v>
      </c>
      <c r="ARE30" s="26">
        <v>29.4</v>
      </c>
      <c r="ARF30" s="26">
        <v>44.7</v>
      </c>
      <c r="ARG30" s="1">
        <v>7</v>
      </c>
      <c r="ARH30" s="21">
        <v>7</v>
      </c>
      <c r="ARI30" s="21">
        <v>6.8</v>
      </c>
      <c r="ARJ30" s="1"/>
      <c r="ARK30" s="20">
        <v>1.5</v>
      </c>
      <c r="ARL30" s="26">
        <v>47.7</v>
      </c>
      <c r="ARM30" s="26">
        <v>27.9</v>
      </c>
      <c r="ARN30" s="1">
        <v>15</v>
      </c>
      <c r="ARO30" s="1">
        <v>15</v>
      </c>
      <c r="ARP30" s="26">
        <v>26.5</v>
      </c>
      <c r="ARQ30" s="26">
        <v>45.6</v>
      </c>
      <c r="ARR30" s="1">
        <v>22</v>
      </c>
      <c r="ARS30" s="1">
        <v>22</v>
      </c>
      <c r="ART30" s="1">
        <v>5.5</v>
      </c>
      <c r="ARU30" s="21">
        <v>10.199999999999999</v>
      </c>
      <c r="ARV30" s="20">
        <v>1.4</v>
      </c>
      <c r="ARW30" s="20">
        <v>2.8</v>
      </c>
      <c r="ARX30" s="20">
        <v>0.9</v>
      </c>
      <c r="ARY30" s="26">
        <v>31.2</v>
      </c>
      <c r="ARZ30" s="26">
        <v>36.799999999999997</v>
      </c>
      <c r="ASA30" s="1">
        <v>3</v>
      </c>
      <c r="ASB30" s="1">
        <v>1</v>
      </c>
      <c r="ASC30" s="1">
        <v>4</v>
      </c>
      <c r="ASD30" s="1">
        <v>5</v>
      </c>
      <c r="ASE30" s="1">
        <v>2</v>
      </c>
      <c r="ASF30" s="1">
        <v>7.1</v>
      </c>
      <c r="ASG30" s="21">
        <v>20.9</v>
      </c>
      <c r="ASH30" s="20"/>
      <c r="ASI30" s="1"/>
      <c r="ASJ30" s="20">
        <v>2.2999999999999998</v>
      </c>
      <c r="ASK30" s="20">
        <v>5</v>
      </c>
      <c r="ASL30" s="20">
        <v>0.7</v>
      </c>
      <c r="ASM30" s="22">
        <v>36.1</v>
      </c>
      <c r="ASN30" s="26">
        <v>34.299999999999997</v>
      </c>
      <c r="ASO30" s="26">
        <v>82.6</v>
      </c>
      <c r="ASP30" s="22">
        <v>41.6</v>
      </c>
      <c r="ASQ30" s="22">
        <v>41.6</v>
      </c>
      <c r="ASR30" s="20"/>
      <c r="ASS30" s="22">
        <v>33.200000000000003</v>
      </c>
      <c r="AST30" s="26">
        <v>47.9</v>
      </c>
      <c r="ASU30" s="26">
        <v>22.2</v>
      </c>
      <c r="ASV30" s="22">
        <v>45.5</v>
      </c>
      <c r="ASW30" s="26">
        <v>36</v>
      </c>
      <c r="ASX30" s="26">
        <v>58.5</v>
      </c>
      <c r="ASY30" s="1"/>
      <c r="ASZ30" s="1"/>
      <c r="ATA30" s="20">
        <v>0.8</v>
      </c>
      <c r="ATB30" s="26">
        <v>46.5</v>
      </c>
      <c r="ATC30" s="1">
        <v>4</v>
      </c>
      <c r="ATD30" s="1">
        <v>1</v>
      </c>
      <c r="ATE30" s="1">
        <v>2</v>
      </c>
      <c r="ATF30" s="1">
        <v>8.1</v>
      </c>
      <c r="ATG30" s="21">
        <v>0.3</v>
      </c>
      <c r="ATH30" s="20">
        <v>0.6</v>
      </c>
      <c r="ATI30" s="26">
        <v>29.7</v>
      </c>
      <c r="ATJ30" s="26">
        <v>36</v>
      </c>
      <c r="ATK30" s="22"/>
      <c r="ATL30" s="22"/>
      <c r="ATM30" s="26">
        <v>6.9</v>
      </c>
      <c r="ATN30" s="26">
        <v>70.8</v>
      </c>
      <c r="ATO30" s="26">
        <v>46.8</v>
      </c>
      <c r="ATP30" s="22"/>
      <c r="ATQ30" s="20"/>
      <c r="ATR30" s="20"/>
      <c r="ATS30" s="20">
        <v>9.1999999999999993</v>
      </c>
      <c r="ATT30" s="20">
        <v>9</v>
      </c>
      <c r="ATU30" s="26">
        <v>30.5</v>
      </c>
      <c r="ATV30" s="26">
        <v>33.5</v>
      </c>
      <c r="ATW30" s="22">
        <v>73.5</v>
      </c>
      <c r="ATX30" s="26">
        <v>25.2</v>
      </c>
      <c r="ATY30" s="1">
        <v>13</v>
      </c>
      <c r="ATZ30" s="20"/>
      <c r="AUA30" s="20">
        <v>0.6</v>
      </c>
      <c r="AUB30" s="20">
        <v>1.4</v>
      </c>
      <c r="AUC30" s="20">
        <v>1.4</v>
      </c>
      <c r="AUD30" s="26">
        <v>14.5</v>
      </c>
      <c r="AUE30" s="26">
        <v>34.1</v>
      </c>
      <c r="AUF30" s="26">
        <v>40.200000000000003</v>
      </c>
      <c r="AUG30" s="20">
        <v>1.2</v>
      </c>
      <c r="AUH30" s="22">
        <v>48.8</v>
      </c>
      <c r="AUI30" s="22">
        <v>48.8</v>
      </c>
      <c r="AUJ30" s="26">
        <v>35.4</v>
      </c>
      <c r="AUK30" s="1">
        <v>11</v>
      </c>
      <c r="AUL30" s="21">
        <v>6.6</v>
      </c>
      <c r="AUM30" s="1"/>
      <c r="AUN30" s="20">
        <v>33.9</v>
      </c>
      <c r="AUO30" s="26">
        <v>32.4</v>
      </c>
      <c r="AUP30" s="1">
        <v>35.4</v>
      </c>
      <c r="AUQ30" s="1"/>
      <c r="AUR30" s="20">
        <v>1.2</v>
      </c>
      <c r="AUS30" s="20">
        <v>1.9</v>
      </c>
      <c r="AUT30" s="26">
        <v>15.8</v>
      </c>
      <c r="AUU30" s="26">
        <v>28.3</v>
      </c>
      <c r="AUV30" s="26">
        <v>25.5</v>
      </c>
      <c r="AUW30" s="22"/>
      <c r="AUX30" s="26">
        <v>50.7</v>
      </c>
      <c r="AUY30" s="26">
        <v>24</v>
      </c>
      <c r="AUZ30" s="26">
        <v>36.299999999999997</v>
      </c>
      <c r="AVA30" s="1">
        <v>48</v>
      </c>
      <c r="AVB30" s="1">
        <v>8.5</v>
      </c>
      <c r="AVC30" s="22"/>
      <c r="AVD30" s="20">
        <v>5.3</v>
      </c>
      <c r="AVE30" s="22">
        <v>29.8</v>
      </c>
      <c r="AVF30" s="26">
        <v>36.5</v>
      </c>
      <c r="AVG30" s="1">
        <v>15.4</v>
      </c>
      <c r="AVH30" s="21">
        <v>25.2</v>
      </c>
      <c r="AVI30" s="20"/>
      <c r="AVJ30" s="20">
        <v>7</v>
      </c>
      <c r="AVK30" s="26">
        <v>63.4</v>
      </c>
      <c r="AVL30" s="26">
        <v>41</v>
      </c>
      <c r="AVM30" s="1"/>
      <c r="AVN30" s="20">
        <v>0.3</v>
      </c>
      <c r="AVO30" s="26">
        <v>44.7</v>
      </c>
      <c r="AVP30" s="26">
        <v>19.8</v>
      </c>
      <c r="AVQ30" s="1">
        <v>4</v>
      </c>
      <c r="AVR30" s="1">
        <v>12.4</v>
      </c>
      <c r="AVS30" s="1">
        <v>6.5</v>
      </c>
      <c r="AVT30" s="1">
        <v>5.7</v>
      </c>
      <c r="AVU30" s="26">
        <v>24.2</v>
      </c>
      <c r="AVV30" s="26">
        <v>40.4</v>
      </c>
      <c r="AVW30" s="22">
        <v>27.3</v>
      </c>
      <c r="AVX30" s="22">
        <v>45.2</v>
      </c>
      <c r="AVY30" s="22">
        <v>45.2</v>
      </c>
      <c r="AVZ30" s="26">
        <v>45</v>
      </c>
      <c r="AWA30" s="1">
        <v>28</v>
      </c>
      <c r="AWB30" s="26">
        <v>185</v>
      </c>
      <c r="AWC30" s="22">
        <v>22.2</v>
      </c>
      <c r="AWD30" s="22">
        <v>22.2</v>
      </c>
      <c r="AWE30" s="26">
        <v>64.8</v>
      </c>
      <c r="AWF30" s="1">
        <v>4</v>
      </c>
      <c r="AWG30" s="1">
        <v>3.9</v>
      </c>
      <c r="AWH30" s="20">
        <v>1.4</v>
      </c>
      <c r="AWI30" s="26">
        <v>42</v>
      </c>
      <c r="AWJ30" s="26">
        <v>21.5</v>
      </c>
      <c r="AWK30" s="26">
        <v>33.5</v>
      </c>
      <c r="AWL30" s="26">
        <v>46.9</v>
      </c>
      <c r="AWM30" s="26">
        <v>37.4</v>
      </c>
      <c r="AWN30" s="22">
        <v>41.8</v>
      </c>
      <c r="AWO30" s="22">
        <v>41.8</v>
      </c>
      <c r="AWP30" s="26">
        <v>34.5</v>
      </c>
      <c r="AWQ30" s="26">
        <v>48.7</v>
      </c>
      <c r="AWR30" s="26">
        <v>39.9</v>
      </c>
      <c r="AWS30" s="1">
        <v>6</v>
      </c>
      <c r="AWT30" s="1">
        <v>8</v>
      </c>
      <c r="AWU30" s="20">
        <v>1.4</v>
      </c>
      <c r="AWV30" s="20">
        <v>12</v>
      </c>
      <c r="AWW30" s="26">
        <v>47.5</v>
      </c>
      <c r="AWX30" s="1">
        <v>2</v>
      </c>
      <c r="AWY30" s="1"/>
      <c r="AWZ30" s="1"/>
      <c r="AXA30" s="1"/>
      <c r="AXB30" s="20">
        <v>2.2999999999999998</v>
      </c>
      <c r="AXC30" s="22">
        <v>56.7</v>
      </c>
      <c r="AXD30" s="26">
        <v>29.8</v>
      </c>
      <c r="AXE30" s="1">
        <v>5</v>
      </c>
      <c r="AXF30" s="26"/>
      <c r="AXG30" s="1"/>
      <c r="AXH30" s="26">
        <v>46.6</v>
      </c>
      <c r="AXI30" s="26">
        <v>23.1</v>
      </c>
      <c r="AXJ30" s="26">
        <v>35.9</v>
      </c>
      <c r="AXK30" s="1"/>
      <c r="AXL30" s="1"/>
      <c r="AXM30" s="26">
        <v>23.5</v>
      </c>
      <c r="AXN30" s="26">
        <v>36.5</v>
      </c>
      <c r="AXO30" s="26">
        <v>47</v>
      </c>
      <c r="AXP30" s="22">
        <v>52.2</v>
      </c>
      <c r="AXQ30" s="26">
        <v>47</v>
      </c>
      <c r="AXR30" s="22">
        <v>52.2</v>
      </c>
      <c r="AXS30" s="1">
        <v>2</v>
      </c>
      <c r="AXT30" s="1">
        <v>24</v>
      </c>
      <c r="AXU30" s="1"/>
      <c r="AXV30" s="20">
        <v>1.3</v>
      </c>
      <c r="AXW30" s="20">
        <v>0.9</v>
      </c>
      <c r="AXX30" s="26">
        <v>40.6</v>
      </c>
      <c r="AXY30" s="26">
        <v>20.6</v>
      </c>
      <c r="AXZ30" s="26">
        <v>49.9</v>
      </c>
      <c r="AYA30" s="1">
        <v>4</v>
      </c>
      <c r="AYB30" s="1">
        <v>58</v>
      </c>
      <c r="AYC30" s="1">
        <v>3</v>
      </c>
      <c r="AYD30" s="1"/>
      <c r="AYE30" s="26">
        <v>50.7</v>
      </c>
      <c r="AYF30" s="26">
        <v>23.9</v>
      </c>
      <c r="AYG30" s="26">
        <v>38</v>
      </c>
      <c r="AYH30" s="22">
        <v>45.2</v>
      </c>
      <c r="AYI30" s="26">
        <v>55.1</v>
      </c>
      <c r="AYJ30" s="26">
        <v>30.2</v>
      </c>
      <c r="AYK30" s="26">
        <v>43.6</v>
      </c>
      <c r="AYL30" s="26">
        <v>53.7</v>
      </c>
      <c r="AYM30" s="26">
        <v>44.9</v>
      </c>
      <c r="AYN30" s="26">
        <v>49.1</v>
      </c>
      <c r="AYO30" s="26">
        <v>41</v>
      </c>
      <c r="AYP30" s="26">
        <v>43.1</v>
      </c>
      <c r="AYQ30" s="1">
        <v>13</v>
      </c>
      <c r="AYR30" s="1">
        <v>7</v>
      </c>
      <c r="AYS30" s="1"/>
      <c r="AYT30" s="26">
        <v>50.4</v>
      </c>
      <c r="AYU30" s="26">
        <v>73.400000000000006</v>
      </c>
      <c r="AYV30" s="26">
        <v>37.299999999999997</v>
      </c>
      <c r="AYW30" s="26">
        <v>50.5</v>
      </c>
      <c r="AYX30" s="22">
        <v>39.4</v>
      </c>
      <c r="AYY30" s="22">
        <v>39.4</v>
      </c>
      <c r="AYZ30" s="1">
        <v>22</v>
      </c>
      <c r="AZA30" s="1">
        <v>32.1</v>
      </c>
      <c r="AZB30" s="1">
        <v>50.7</v>
      </c>
      <c r="AZC30" s="1">
        <v>214.3</v>
      </c>
      <c r="AZD30" s="20">
        <v>17.600000000000001</v>
      </c>
      <c r="AZE30" s="26">
        <v>46.4</v>
      </c>
      <c r="AZF30" s="22">
        <v>45.5</v>
      </c>
      <c r="AZG30" s="22">
        <v>45.5</v>
      </c>
      <c r="AZH30" s="26">
        <v>45.5</v>
      </c>
      <c r="AZI30" s="21">
        <v>20.2</v>
      </c>
      <c r="AZJ30" s="20"/>
      <c r="AZK30" s="26">
        <v>31.3</v>
      </c>
      <c r="AZL30" s="26">
        <v>30.7</v>
      </c>
      <c r="AZM30" s="22">
        <v>22.7</v>
      </c>
      <c r="AZN30" s="22">
        <v>22.7</v>
      </c>
      <c r="AZO30" s="1">
        <v>2.2000000000000002</v>
      </c>
      <c r="AZP30" s="20">
        <v>1.6</v>
      </c>
      <c r="AZQ30" s="1">
        <v>2</v>
      </c>
      <c r="AZR30" s="1">
        <v>19.3</v>
      </c>
      <c r="AZS30" s="26">
        <v>31.9</v>
      </c>
      <c r="AZT30" s="26">
        <v>55.5</v>
      </c>
      <c r="AZU30" s="26">
        <v>50.9</v>
      </c>
      <c r="AZV30" s="1">
        <v>15</v>
      </c>
      <c r="AZW30" s="1">
        <v>23.2</v>
      </c>
      <c r="AZX30" s="1"/>
      <c r="AZY30" s="1"/>
      <c r="AZZ30" s="20">
        <v>2.6</v>
      </c>
      <c r="BAA30" s="26">
        <v>58.7</v>
      </c>
      <c r="BAB30" s="26">
        <v>31.3</v>
      </c>
      <c r="BAC30" s="26">
        <v>45.9</v>
      </c>
      <c r="BAD30" s="1">
        <v>4</v>
      </c>
      <c r="BAE30" s="1"/>
      <c r="BAF30" s="26">
        <v>33.700000000000003</v>
      </c>
      <c r="BAG30" s="26">
        <v>44.8</v>
      </c>
      <c r="BAH30" s="26">
        <v>38</v>
      </c>
      <c r="BAI30" s="26">
        <v>29.6</v>
      </c>
      <c r="BAJ30" s="22">
        <v>28.6</v>
      </c>
      <c r="BAK30" s="22">
        <v>28.6</v>
      </c>
      <c r="BAL30" s="26">
        <v>65.099999999999994</v>
      </c>
      <c r="BAM30" s="1">
        <v>3</v>
      </c>
      <c r="BAN30" s="21">
        <v>10.5</v>
      </c>
      <c r="BAO30" s="26">
        <v>25.5</v>
      </c>
      <c r="BAP30" s="22">
        <v>29.2</v>
      </c>
      <c r="BAQ30" s="26">
        <v>19.8</v>
      </c>
      <c r="BAR30" s="26">
        <v>29.1</v>
      </c>
      <c r="BAS30" s="26">
        <v>38.700000000000003</v>
      </c>
      <c r="BAT30" s="26">
        <v>38.1</v>
      </c>
      <c r="BAU30" s="26">
        <v>37.1</v>
      </c>
      <c r="BAV30" s="1">
        <v>50</v>
      </c>
      <c r="BAW30" s="26">
        <v>51.1</v>
      </c>
      <c r="BAX30" s="1">
        <v>0.3</v>
      </c>
      <c r="BAY30" s="21">
        <v>6</v>
      </c>
      <c r="BAZ30" s="26">
        <v>18.7</v>
      </c>
      <c r="BBA30" s="26">
        <v>37.9</v>
      </c>
      <c r="BBB30" s="26">
        <v>46.7</v>
      </c>
      <c r="BBC30" s="1"/>
      <c r="BBD30" s="26">
        <v>40.9</v>
      </c>
      <c r="BBE30" s="26">
        <v>5.8</v>
      </c>
      <c r="BBF30" s="26">
        <v>28.6</v>
      </c>
      <c r="BBG30" s="26">
        <v>31.2</v>
      </c>
      <c r="BBH30" s="26">
        <v>152.6</v>
      </c>
      <c r="BBI30" s="26">
        <v>43.1</v>
      </c>
      <c r="BBJ30" s="26">
        <v>44.7</v>
      </c>
      <c r="BBK30" s="22">
        <v>32.6</v>
      </c>
      <c r="BBL30" s="22">
        <v>58.5</v>
      </c>
      <c r="BBM30" s="22">
        <v>58.5</v>
      </c>
      <c r="BBN30" s="26">
        <v>36.200000000000003</v>
      </c>
      <c r="BBO30" s="26">
        <v>56.8</v>
      </c>
      <c r="BBP30" s="26">
        <v>65.3</v>
      </c>
      <c r="BBQ30" s="26">
        <v>41</v>
      </c>
      <c r="BBR30" s="22">
        <v>45.5</v>
      </c>
      <c r="BBS30" s="26">
        <v>25.6</v>
      </c>
      <c r="BBT30" s="26">
        <v>129.9</v>
      </c>
      <c r="BBU30" s="26">
        <v>36.5</v>
      </c>
      <c r="BBV30" s="26">
        <v>17.7</v>
      </c>
      <c r="BBW30" s="26">
        <v>25</v>
      </c>
      <c r="BBX30" s="26">
        <v>31.9</v>
      </c>
      <c r="BBY30" s="26">
        <v>15.8</v>
      </c>
      <c r="BBZ30" s="1"/>
      <c r="BCA30" s="21">
        <v>3.4</v>
      </c>
      <c r="BCB30" s="26">
        <v>31.8</v>
      </c>
      <c r="BCC30" s="26">
        <v>49</v>
      </c>
      <c r="BCD30" s="26">
        <v>49</v>
      </c>
      <c r="BCE30" s="26">
        <v>46.8</v>
      </c>
      <c r="BCF30" s="26">
        <v>59</v>
      </c>
      <c r="BCG30" s="26">
        <v>137.6</v>
      </c>
      <c r="BCH30" s="21">
        <v>2.4</v>
      </c>
      <c r="BCI30" s="20">
        <v>9.1999999999999993</v>
      </c>
      <c r="BCJ30" s="26">
        <v>28.3</v>
      </c>
      <c r="BCK30" s="20">
        <v>1.8</v>
      </c>
      <c r="BCL30" s="26">
        <v>336.4</v>
      </c>
      <c r="BCM30" s="26">
        <v>46.9</v>
      </c>
      <c r="BCN30" s="26">
        <v>54</v>
      </c>
      <c r="BCO30" s="26">
        <v>40.700000000000003</v>
      </c>
      <c r="BCP30" s="21">
        <v>1.7</v>
      </c>
      <c r="BCQ30" s="20">
        <v>1.8</v>
      </c>
      <c r="BCR30" s="26">
        <v>45.2</v>
      </c>
      <c r="BCS30" s="26">
        <v>30.2</v>
      </c>
      <c r="BCT30" s="26">
        <v>78.8</v>
      </c>
      <c r="BCU30" s="26">
        <v>45.8</v>
      </c>
      <c r="BCV30" s="26">
        <v>34.200000000000003</v>
      </c>
      <c r="BCW30" s="26">
        <v>41.3</v>
      </c>
      <c r="BCX30" s="1">
        <v>6</v>
      </c>
      <c r="BCY30" s="26">
        <v>24.6</v>
      </c>
      <c r="BCZ30" s="26">
        <v>25.2</v>
      </c>
      <c r="BDA30" s="26">
        <v>36</v>
      </c>
      <c r="BDB30" s="26">
        <v>36</v>
      </c>
      <c r="BDC30" s="20">
        <v>11.5</v>
      </c>
      <c r="BDD30" s="21">
        <v>17.5</v>
      </c>
      <c r="BDE30" s="20">
        <v>4</v>
      </c>
      <c r="BDF30" s="20">
        <v>3.9</v>
      </c>
      <c r="BDG30" s="21">
        <v>1.6</v>
      </c>
      <c r="BDH30" s="22"/>
      <c r="BDI30" s="26"/>
      <c r="BDJ30" s="20">
        <v>1.1000000000000001</v>
      </c>
      <c r="BDK30" s="26"/>
      <c r="BDL30" s="26"/>
      <c r="BDM30" s="26">
        <v>70.900000000000006</v>
      </c>
      <c r="BDN30" s="22"/>
      <c r="BDO30" s="26">
        <v>54.4</v>
      </c>
      <c r="BDP30" s="22">
        <v>67.3</v>
      </c>
      <c r="BDQ30" s="22">
        <v>67.3</v>
      </c>
      <c r="BDR30" s="26">
        <v>27.7</v>
      </c>
      <c r="BDS30" s="26">
        <v>34.700000000000003</v>
      </c>
      <c r="BDT30" s="26">
        <v>140.80000000000001</v>
      </c>
      <c r="BDU30" s="22">
        <v>42.6</v>
      </c>
      <c r="BDV30" s="22">
        <v>42.6</v>
      </c>
      <c r="BDW30" s="1">
        <v>11.4</v>
      </c>
      <c r="BDX30" s="20">
        <v>36.4</v>
      </c>
      <c r="BDY30" s="26">
        <v>64</v>
      </c>
      <c r="BDZ30" s="26">
        <v>43.8</v>
      </c>
      <c r="BEA30" s="22">
        <v>39.5</v>
      </c>
      <c r="BEB30" s="22">
        <v>39.5</v>
      </c>
      <c r="BEC30" s="26">
        <v>30.8</v>
      </c>
      <c r="BED30" s="26">
        <v>40.1</v>
      </c>
      <c r="BEE30" s="26">
        <v>58</v>
      </c>
      <c r="BEF30" s="26">
        <v>25.1</v>
      </c>
      <c r="BEG30" s="26">
        <v>54</v>
      </c>
    </row>
    <row r="31" spans="1:1489" x14ac:dyDescent="0.25">
      <c r="A31" s="3" t="s">
        <v>38</v>
      </c>
      <c r="B31" s="20">
        <v>2.4</v>
      </c>
      <c r="C31" s="20">
        <v>7.4</v>
      </c>
      <c r="D31" s="20">
        <v>5.2</v>
      </c>
      <c r="E31" s="1"/>
      <c r="F31" s="1"/>
      <c r="G31" s="21">
        <v>3.3</v>
      </c>
      <c r="H31" s="21">
        <v>6.2</v>
      </c>
      <c r="I31" s="20">
        <v>1</v>
      </c>
      <c r="J31" s="26"/>
      <c r="K31" s="20">
        <v>3</v>
      </c>
      <c r="L31" s="20">
        <v>1.5</v>
      </c>
      <c r="M31" s="26"/>
      <c r="N31" s="26"/>
      <c r="O31" s="20">
        <v>1.1000000000000001</v>
      </c>
      <c r="P31" s="26"/>
      <c r="Q31" s="26"/>
      <c r="R31" s="26"/>
      <c r="S31" s="26"/>
      <c r="T31" s="26"/>
      <c r="U31" s="26"/>
      <c r="V31" s="26"/>
      <c r="W31" s="26"/>
      <c r="X31" s="26"/>
      <c r="Y31" s="26"/>
      <c r="Z31" s="20">
        <v>1.8</v>
      </c>
      <c r="AA31" s="26"/>
      <c r="AB31" s="26"/>
      <c r="AC31" s="26"/>
      <c r="AD31" s="26"/>
      <c r="AE31" s="20">
        <v>0.8</v>
      </c>
      <c r="AF31" s="20"/>
      <c r="AG31" s="26"/>
      <c r="AH31" s="20">
        <v>1.6</v>
      </c>
      <c r="AI31" s="1">
        <v>16</v>
      </c>
      <c r="AJ31" s="21">
        <v>3.9</v>
      </c>
      <c r="AK31" s="26"/>
      <c r="AL31" s="20"/>
      <c r="AM31" s="26"/>
      <c r="AN31" s="20"/>
      <c r="AO31" s="20"/>
      <c r="AP31" s="20">
        <v>3.3</v>
      </c>
      <c r="AQ31" s="26"/>
      <c r="AR31" s="26"/>
      <c r="AS31" s="26"/>
      <c r="AT31" s="20">
        <v>2.5</v>
      </c>
      <c r="AU31" s="26"/>
      <c r="AV31" s="26"/>
      <c r="AW31" s="20">
        <v>2.2000000000000002</v>
      </c>
      <c r="AX31" s="20">
        <v>1.1000000000000001</v>
      </c>
      <c r="AY31" s="1"/>
      <c r="AZ31" s="1"/>
      <c r="BA31" s="1"/>
      <c r="BB31" s="1"/>
      <c r="BC31" s="1"/>
      <c r="BD31" s="1"/>
      <c r="BE31" s="26"/>
      <c r="BF31" s="20"/>
      <c r="BG31" s="20"/>
      <c r="BH31" s="20">
        <v>0</v>
      </c>
      <c r="BI31" s="1"/>
      <c r="BJ31" s="26"/>
      <c r="BK31" s="26"/>
      <c r="BL31" s="26"/>
      <c r="BM31" s="20"/>
      <c r="BN31" s="1"/>
      <c r="BO31" s="1"/>
      <c r="BP31" s="1"/>
      <c r="BQ31" s="26"/>
      <c r="BR31" s="26"/>
      <c r="BS31" s="26"/>
      <c r="BT31" s="20"/>
      <c r="BU31" s="20"/>
      <c r="BV31" s="1"/>
      <c r="BW31" s="1"/>
      <c r="BX31" s="1"/>
      <c r="BY31" s="1"/>
      <c r="BZ31" s="26"/>
      <c r="CA31" s="26"/>
      <c r="CB31" s="20"/>
      <c r="CC31" s="20"/>
      <c r="CD31" s="20"/>
      <c r="CE31" s="1"/>
      <c r="CF31" s="1"/>
      <c r="CG31" s="1"/>
      <c r="CH31" s="1"/>
      <c r="CI31" s="1"/>
      <c r="CJ31" s="1"/>
      <c r="CK31" s="1"/>
      <c r="CL31" s="1"/>
      <c r="CM31" s="1"/>
      <c r="CN31" s="1"/>
      <c r="CO31" s="1"/>
      <c r="CP31" s="26"/>
      <c r="CQ31" s="20"/>
      <c r="CR31" s="1"/>
      <c r="CS31" s="1"/>
      <c r="CT31" s="1"/>
      <c r="CU31" s="1"/>
      <c r="CV31" s="1"/>
      <c r="CW31" s="1"/>
      <c r="CX31" s="1"/>
      <c r="CY31" s="1"/>
      <c r="CZ31" s="26"/>
      <c r="DA31" s="1"/>
      <c r="DB31" s="1"/>
      <c r="DC31" s="1"/>
      <c r="DD31" s="26"/>
      <c r="DE31" s="26"/>
      <c r="DF31" s="26"/>
      <c r="DG31" s="20"/>
      <c r="DH31" s="20">
        <v>0.4</v>
      </c>
      <c r="DI31" s="1"/>
      <c r="DJ31" s="26"/>
      <c r="DK31" s="26"/>
      <c r="DL31" s="26"/>
      <c r="DM31" s="26"/>
      <c r="DN31" s="1"/>
      <c r="DO31" s="1"/>
      <c r="DP31" s="1"/>
      <c r="DQ31" s="1"/>
      <c r="DR31" s="1"/>
      <c r="DS31" s="1"/>
      <c r="DT31" s="1"/>
      <c r="DU31" s="1"/>
      <c r="DV31" s="26"/>
      <c r="DW31" s="26"/>
      <c r="DX31" s="26"/>
      <c r="DY31" s="1"/>
      <c r="DZ31" s="1"/>
      <c r="EA31" s="1"/>
      <c r="EB31" s="1"/>
      <c r="EC31" s="26"/>
      <c r="ED31" s="26"/>
      <c r="EE31" s="20"/>
      <c r="EF31" s="20"/>
      <c r="EG31" s="1"/>
      <c r="EH31" s="1"/>
      <c r="EI31" s="1"/>
      <c r="EJ31" s="26"/>
      <c r="EK31" s="20"/>
      <c r="EL31" s="20"/>
      <c r="EM31" s="20"/>
      <c r="EN31" s="1">
        <v>1</v>
      </c>
      <c r="EO31" s="1"/>
      <c r="EP31" s="1"/>
      <c r="EQ31" s="1"/>
      <c r="ER31" s="1"/>
      <c r="ES31" s="20"/>
      <c r="ET31" s="1"/>
      <c r="EU31" s="1"/>
      <c r="EV31" s="1"/>
      <c r="EW31" s="1"/>
      <c r="EX31" s="1"/>
      <c r="EY31" s="1"/>
      <c r="EZ31" s="26"/>
      <c r="FA31" s="26"/>
      <c r="FB31" s="20">
        <v>7.1</v>
      </c>
      <c r="FC31" s="20">
        <v>1.9</v>
      </c>
      <c r="FD31" s="1"/>
      <c r="FE31" s="1"/>
      <c r="FF31" s="1"/>
      <c r="FG31" s="1"/>
      <c r="FH31" s="1"/>
      <c r="FI31" s="20"/>
      <c r="FJ31" s="26"/>
      <c r="FK31" s="20">
        <v>0.8</v>
      </c>
      <c r="FL31" s="1"/>
      <c r="FM31" s="26"/>
      <c r="FN31" s="20"/>
      <c r="FO31" s="1"/>
      <c r="FP31" s="20">
        <v>6.3</v>
      </c>
      <c r="FQ31" s="20">
        <v>1.5</v>
      </c>
      <c r="FR31" s="26"/>
      <c r="FS31" s="20">
        <v>2.2000000000000002</v>
      </c>
      <c r="FT31" s="20">
        <v>20.9</v>
      </c>
      <c r="FU31" s="26"/>
      <c r="FV31" s="20"/>
      <c r="FW31" s="1"/>
      <c r="FX31" s="20">
        <v>1.2</v>
      </c>
      <c r="FY31" s="20">
        <v>4.3</v>
      </c>
      <c r="FZ31" s="20">
        <v>3.4</v>
      </c>
      <c r="GA31" s="1" t="s">
        <v>66</v>
      </c>
      <c r="GB31" s="1"/>
      <c r="GC31" s="1"/>
      <c r="GD31" s="1"/>
      <c r="GE31" s="1"/>
      <c r="GF31" s="1"/>
      <c r="GG31" s="26"/>
      <c r="GH31" s="1"/>
      <c r="GI31" s="1"/>
      <c r="GJ31" s="1"/>
      <c r="GK31" s="1"/>
      <c r="GL31" s="1"/>
      <c r="GM31" s="1"/>
      <c r="GN31" s="1"/>
      <c r="GO31" s="1"/>
      <c r="GP31" s="1"/>
      <c r="GQ31" s="1"/>
      <c r="GR31" s="1"/>
      <c r="GS31" s="20"/>
      <c r="GT31" s="20"/>
      <c r="GU31" s="1"/>
      <c r="GV31" s="1"/>
      <c r="GW31" s="26"/>
      <c r="GX31" s="20"/>
      <c r="GY31" s="20"/>
      <c r="GZ31" s="20"/>
      <c r="HA31" s="20"/>
      <c r="HB31" s="20">
        <v>6.4</v>
      </c>
      <c r="HC31" s="20"/>
      <c r="HD31" s="20"/>
      <c r="HE31" s="20">
        <v>4.3</v>
      </c>
      <c r="HF31" s="20">
        <v>2</v>
      </c>
      <c r="HG31" s="26"/>
      <c r="HH31" s="20"/>
      <c r="HI31" s="1"/>
      <c r="HJ31" s="1"/>
      <c r="HK31" s="1"/>
      <c r="HL31" s="1"/>
      <c r="HM31" s="26"/>
      <c r="HN31" s="26"/>
      <c r="HO31" s="26"/>
      <c r="HP31" s="26"/>
      <c r="HQ31" s="20"/>
      <c r="HR31" s="20"/>
      <c r="HS31" s="1"/>
      <c r="HT31" s="1"/>
      <c r="HU31" s="1"/>
      <c r="HV31" s="1"/>
      <c r="HW31" s="1"/>
      <c r="HX31" s="1"/>
      <c r="HY31" s="1"/>
      <c r="HZ31" s="1"/>
      <c r="IA31" s="20">
        <v>0.6</v>
      </c>
      <c r="IB31" s="20">
        <v>1.6</v>
      </c>
      <c r="IC31" s="1"/>
      <c r="ID31" s="1"/>
      <c r="IE31" s="1"/>
      <c r="IF31" s="1"/>
      <c r="IG31" s="1"/>
      <c r="IH31" s="1"/>
      <c r="II31" s="1"/>
      <c r="IJ31" s="26"/>
      <c r="IK31" s="26"/>
      <c r="IL31" s="20"/>
      <c r="IM31" s="1"/>
      <c r="IN31" s="1"/>
      <c r="IO31" s="1"/>
      <c r="IP31" s="1"/>
      <c r="IQ31" s="1"/>
      <c r="IR31" s="1"/>
      <c r="IS31" s="1"/>
      <c r="IT31" s="1"/>
      <c r="IU31" s="1"/>
      <c r="IV31" s="1"/>
      <c r="IW31" s="1"/>
      <c r="IX31" s="1"/>
      <c r="IY31" s="26"/>
      <c r="IZ31" s="20"/>
      <c r="JA31" s="20"/>
      <c r="JB31" s="1"/>
      <c r="JC31" s="1"/>
      <c r="JD31" s="26"/>
      <c r="JE31" s="20"/>
      <c r="JF31" s="20"/>
      <c r="JG31" s="1"/>
      <c r="JH31" s="1"/>
      <c r="JI31" s="1"/>
      <c r="JJ31" s="26"/>
      <c r="JK31" s="20"/>
      <c r="JL31" s="20"/>
      <c r="JM31" s="1"/>
      <c r="JN31" s="26"/>
      <c r="JO31" s="26"/>
      <c r="JP31" s="26"/>
      <c r="JQ31" s="26"/>
      <c r="JR31" s="26"/>
      <c r="JS31" s="26"/>
      <c r="JT31" s="26"/>
      <c r="JU31" s="20"/>
      <c r="JV31" s="20">
        <v>2.5</v>
      </c>
      <c r="JW31" s="1"/>
      <c r="JX31" s="1"/>
      <c r="JY31" s="1"/>
      <c r="JZ31" s="26"/>
      <c r="KA31" s="26"/>
      <c r="KB31" s="26"/>
      <c r="KC31" s="20"/>
      <c r="KD31" s="20"/>
      <c r="KE31" s="1"/>
      <c r="KF31" s="1"/>
      <c r="KG31" s="1"/>
      <c r="KH31" s="1"/>
      <c r="KI31" s="1"/>
      <c r="KJ31" s="26"/>
      <c r="KK31" s="26"/>
      <c r="KL31" s="26"/>
      <c r="KM31" s="20"/>
      <c r="KN31" s="20"/>
      <c r="KO31" s="20"/>
      <c r="KP31" s="20"/>
      <c r="KQ31" s="20"/>
      <c r="KR31" s="20">
        <v>1.7</v>
      </c>
      <c r="KS31" s="1"/>
      <c r="KT31" s="1"/>
      <c r="KU31" s="1"/>
      <c r="KV31" s="26"/>
      <c r="KW31" s="26"/>
      <c r="KX31" s="26"/>
      <c r="KY31" s="22"/>
      <c r="KZ31" s="20"/>
      <c r="LA31" s="20"/>
      <c r="LB31" s="20"/>
      <c r="LC31" s="20"/>
      <c r="LD31" s="20"/>
      <c r="LE31" s="20">
        <v>8.1999999999999993</v>
      </c>
      <c r="LF31" s="20">
        <v>4.9000000000000004</v>
      </c>
      <c r="LG31" s="1"/>
      <c r="LH31" s="26"/>
      <c r="LI31" s="22"/>
      <c r="LJ31" s="20"/>
      <c r="LK31" s="20"/>
      <c r="LL31" s="1"/>
      <c r="LM31" s="1"/>
      <c r="LN31" s="1"/>
      <c r="LO31" s="1"/>
      <c r="LP31" s="1"/>
      <c r="LQ31" s="1"/>
      <c r="LR31" s="1"/>
      <c r="LS31" s="20"/>
      <c r="LT31" s="20"/>
      <c r="LU31" s="20">
        <v>5.9</v>
      </c>
      <c r="LV31" s="20">
        <v>1.8</v>
      </c>
      <c r="LW31" s="1"/>
      <c r="LX31" s="1"/>
      <c r="LY31" s="1"/>
      <c r="LZ31" s="1"/>
      <c r="MA31" s="1"/>
      <c r="MB31" s="26"/>
      <c r="MC31" s="20"/>
      <c r="MD31" s="20"/>
      <c r="ME31" s="26"/>
      <c r="MF31" s="26"/>
      <c r="MG31" s="20"/>
      <c r="MH31" s="20"/>
      <c r="MI31" s="1"/>
      <c r="MJ31" s="1"/>
      <c r="MK31" s="26"/>
      <c r="ML31" s="26"/>
      <c r="MM31" s="26"/>
      <c r="MN31" s="26"/>
      <c r="MO31" s="26"/>
      <c r="MP31" s="26"/>
      <c r="MQ31" s="26"/>
      <c r="MR31" s="26"/>
      <c r="MS31" s="22"/>
      <c r="MT31" s="20"/>
      <c r="MU31" s="20">
        <v>2.6</v>
      </c>
      <c r="MV31" s="1"/>
      <c r="MW31" s="1"/>
      <c r="MX31" s="1"/>
      <c r="MY31" s="1"/>
      <c r="MZ31" s="1"/>
      <c r="NA31" s="26"/>
      <c r="NB31" s="26"/>
      <c r="NC31" s="26"/>
      <c r="ND31" s="26"/>
      <c r="NE31" s="20"/>
      <c r="NF31" s="1"/>
      <c r="NG31" s="1"/>
      <c r="NH31" s="26"/>
      <c r="NI31" s="20"/>
      <c r="NJ31" s="1"/>
      <c r="NK31" s="1"/>
      <c r="NL31" s="1"/>
      <c r="NM31" s="26"/>
      <c r="NN31" s="26"/>
      <c r="NO31" s="26"/>
      <c r="NP31" s="26"/>
      <c r="NQ31" s="26"/>
      <c r="NR31" s="20">
        <v>0.2</v>
      </c>
      <c r="NS31" s="20">
        <v>0.6</v>
      </c>
      <c r="NT31" s="1"/>
      <c r="NU31" s="1"/>
      <c r="NV31" s="1"/>
      <c r="NW31" s="26"/>
      <c r="NX31" s="26"/>
      <c r="NY31" s="26"/>
      <c r="NZ31" s="26"/>
      <c r="OA31" s="26"/>
      <c r="OB31" s="26"/>
      <c r="OC31" s="26"/>
      <c r="OD31" s="26"/>
      <c r="OE31" s="26"/>
      <c r="OF31" s="21">
        <v>2</v>
      </c>
      <c r="OG31" s="1"/>
      <c r="OH31" s="1"/>
      <c r="OI31" s="1"/>
      <c r="OJ31" s="1"/>
      <c r="OK31" s="1"/>
      <c r="OL31" s="1"/>
      <c r="OM31" s="1"/>
      <c r="ON31" s="1"/>
      <c r="OO31" s="1"/>
      <c r="OP31" s="1"/>
      <c r="OQ31" s="1"/>
      <c r="OR31" s="1"/>
      <c r="OS31" s="1"/>
      <c r="OT31" s="26"/>
      <c r="OU31" s="26"/>
      <c r="OV31" s="26"/>
      <c r="OW31" s="26"/>
      <c r="OX31" s="26"/>
      <c r="OY31" s="26"/>
      <c r="OZ31" s="20">
        <v>12.2</v>
      </c>
      <c r="PA31" s="21">
        <v>0.4</v>
      </c>
      <c r="PB31" s="1"/>
      <c r="PC31" s="1"/>
      <c r="PD31" s="1"/>
      <c r="PE31" s="1"/>
      <c r="PF31" s="1"/>
      <c r="PG31" s="1"/>
      <c r="PH31" s="1"/>
      <c r="PI31" s="1"/>
      <c r="PJ31" s="1"/>
      <c r="PK31" s="1"/>
      <c r="PL31" s="1"/>
      <c r="PM31" s="26"/>
      <c r="PN31" s="26"/>
      <c r="PO31" s="26"/>
      <c r="PP31" s="26"/>
      <c r="PQ31" s="26"/>
      <c r="PR31" s="20"/>
      <c r="PS31" s="20"/>
      <c r="PT31" s="1"/>
      <c r="PU31" s="20">
        <v>3.3</v>
      </c>
      <c r="PV31" s="20">
        <v>4.2</v>
      </c>
      <c r="PW31" s="20">
        <v>0.5</v>
      </c>
      <c r="PX31" s="1"/>
      <c r="PY31" s="1"/>
      <c r="PZ31" s="1"/>
      <c r="QA31" s="1"/>
      <c r="QB31" s="1"/>
      <c r="QC31" s="1"/>
      <c r="QD31" s="26"/>
      <c r="QE31" s="26"/>
      <c r="QF31" s="26"/>
      <c r="QG31" s="26"/>
      <c r="QH31" s="20"/>
      <c r="QI31" s="20"/>
      <c r="QJ31" s="1"/>
      <c r="QK31" s="1"/>
      <c r="QL31" s="1"/>
      <c r="QM31" s="1"/>
      <c r="QN31" s="1"/>
      <c r="QO31" s="1"/>
      <c r="QP31" s="1"/>
      <c r="QQ31" s="26"/>
      <c r="QR31" s="26"/>
      <c r="QS31" s="26"/>
      <c r="QT31" s="20"/>
      <c r="QU31" s="20">
        <v>2.2999999999999998</v>
      </c>
      <c r="QV31" s="1"/>
      <c r="QW31" s="1"/>
      <c r="QX31" s="1"/>
      <c r="QY31" s="1"/>
      <c r="QZ31" s="1"/>
      <c r="RA31" s="1"/>
      <c r="RB31" s="1"/>
      <c r="RC31" s="26"/>
      <c r="RD31" s="26"/>
      <c r="RE31" s="26"/>
      <c r="RF31" s="20"/>
      <c r="RG31" s="1"/>
      <c r="RH31" s="1"/>
      <c r="RI31" s="1"/>
      <c r="RJ31" s="1"/>
      <c r="RK31" s="1"/>
      <c r="RL31" s="1"/>
      <c r="RM31" s="1"/>
      <c r="RN31" s="1"/>
      <c r="RO31" s="1"/>
      <c r="RP31" s="1"/>
      <c r="RQ31" s="1"/>
      <c r="RR31" s="1"/>
      <c r="RS31" s="26"/>
      <c r="RT31" s="20"/>
      <c r="RU31" s="20"/>
      <c r="RV31" s="20">
        <v>0.7</v>
      </c>
      <c r="RW31" s="1"/>
      <c r="RX31" s="1"/>
      <c r="RY31" s="1"/>
      <c r="RZ31" s="1"/>
      <c r="SA31" s="1"/>
      <c r="SB31" s="1"/>
      <c r="SC31" s="1"/>
      <c r="SD31" s="1"/>
      <c r="SE31" s="1"/>
      <c r="SF31" s="1"/>
      <c r="SG31" s="1"/>
      <c r="SH31" s="1"/>
      <c r="SI31" s="26"/>
      <c r="SJ31" s="20"/>
      <c r="SK31" s="20"/>
      <c r="SL31" s="20"/>
      <c r="SM31" s="20"/>
      <c r="SN31" s="1"/>
      <c r="SO31" s="1"/>
      <c r="SP31" s="1"/>
      <c r="SQ31" s="1"/>
      <c r="SR31" s="26"/>
      <c r="SS31" s="20"/>
      <c r="ST31" s="20"/>
      <c r="SU31" s="20"/>
      <c r="SV31" s="20">
        <v>1.2</v>
      </c>
      <c r="SW31" s="1"/>
      <c r="SX31" s="1"/>
      <c r="SY31" s="1"/>
      <c r="SZ31" s="1"/>
      <c r="TA31" s="1"/>
      <c r="TB31" s="20"/>
      <c r="TC31" s="20"/>
      <c r="TD31" s="20"/>
      <c r="TE31" s="20"/>
      <c r="TF31" s="1"/>
      <c r="TG31" s="1"/>
      <c r="TH31" s="1"/>
      <c r="TI31" s="1"/>
      <c r="TJ31" s="1"/>
      <c r="TK31" s="1"/>
      <c r="TL31" s="1"/>
      <c r="TM31" s="1"/>
      <c r="TN31" s="1"/>
      <c r="TO31" s="1"/>
      <c r="TP31" s="1"/>
      <c r="TQ31" s="26"/>
      <c r="TR31" s="26"/>
      <c r="TS31" s="20"/>
      <c r="TT31" s="20">
        <v>0.8</v>
      </c>
      <c r="TU31" s="1"/>
      <c r="TV31" s="1"/>
      <c r="TW31" s="1"/>
      <c r="TX31" s="1"/>
      <c r="TY31" s="1"/>
      <c r="TZ31" s="1"/>
      <c r="UA31" s="1"/>
      <c r="UB31" s="26"/>
      <c r="UC31" s="20"/>
      <c r="UD31" s="20"/>
      <c r="UE31" s="20"/>
      <c r="UF31" s="20"/>
      <c r="UG31" s="20"/>
      <c r="UH31" s="20"/>
      <c r="UI31" s="1"/>
      <c r="UJ31" s="1"/>
      <c r="UK31" s="20">
        <v>1.6</v>
      </c>
      <c r="UL31" s="1"/>
      <c r="UM31" s="1"/>
      <c r="UN31" s="1"/>
      <c r="UO31" s="26"/>
      <c r="UP31" s="26"/>
      <c r="UQ31" s="20"/>
      <c r="UR31" s="20"/>
      <c r="US31" s="20"/>
      <c r="UT31" s="20"/>
      <c r="UU31" s="1"/>
      <c r="UV31" s="1"/>
      <c r="UW31" s="1"/>
      <c r="UX31" s="1"/>
      <c r="UY31" s="1"/>
      <c r="UZ31" s="26"/>
      <c r="VA31" s="26"/>
      <c r="VB31" s="20"/>
      <c r="VC31" s="20"/>
      <c r="VD31" s="20"/>
      <c r="VE31" s="20"/>
      <c r="VF31" s="1"/>
      <c r="VG31" s="1"/>
      <c r="VH31" s="1"/>
      <c r="VI31" s="1"/>
      <c r="VJ31" s="26"/>
      <c r="VK31" s="26"/>
      <c r="VL31" s="26"/>
      <c r="VM31" s="26"/>
      <c r="VN31" s="26"/>
      <c r="VO31" s="26"/>
      <c r="VP31" s="26"/>
      <c r="VQ31" s="20"/>
      <c r="VR31" s="1"/>
      <c r="VS31" s="1"/>
      <c r="VT31" s="1"/>
      <c r="VU31" s="1"/>
      <c r="VV31" s="26"/>
      <c r="VW31" s="26"/>
      <c r="VX31" s="26"/>
      <c r="VY31" s="26"/>
      <c r="VZ31" s="26"/>
      <c r="WA31" s="26"/>
      <c r="WB31" s="26"/>
      <c r="WC31" s="26"/>
      <c r="WD31" s="20"/>
      <c r="WE31" s="20"/>
      <c r="WF31" s="20">
        <v>2</v>
      </c>
      <c r="WG31" s="1"/>
      <c r="WH31" s="1"/>
      <c r="WI31" s="26"/>
      <c r="WJ31" s="26"/>
      <c r="WK31" s="20"/>
      <c r="WL31" s="20"/>
      <c r="WM31" s="1"/>
      <c r="WN31" s="1"/>
      <c r="WO31" s="20">
        <v>2.6</v>
      </c>
      <c r="WP31" s="20">
        <v>2.8</v>
      </c>
      <c r="WQ31" s="1"/>
      <c r="WR31" s="1"/>
      <c r="WS31" s="1"/>
      <c r="WT31" s="20"/>
      <c r="WU31" s="20"/>
      <c r="WV31" s="20"/>
      <c r="WW31" s="20">
        <v>0.2</v>
      </c>
      <c r="WX31" s="26"/>
      <c r="WY31" s="20"/>
      <c r="WZ31" s="21">
        <v>0.4</v>
      </c>
      <c r="XA31" s="20"/>
      <c r="XB31" s="20"/>
      <c r="XC31" s="1"/>
      <c r="XD31" s="1"/>
      <c r="XE31" s="1"/>
      <c r="XF31" s="1"/>
      <c r="XG31" s="1"/>
      <c r="XH31" s="1"/>
      <c r="XI31" s="1"/>
      <c r="XJ31" s="1"/>
      <c r="XK31" s="1"/>
      <c r="XL31" s="1"/>
      <c r="XM31" s="26"/>
      <c r="XN31" s="26"/>
      <c r="XO31" s="26"/>
      <c r="XP31" s="20"/>
      <c r="XQ31" s="20">
        <v>3.1</v>
      </c>
      <c r="XR31" s="21">
        <v>1.1000000000000001</v>
      </c>
      <c r="XS31" s="21">
        <v>0</v>
      </c>
      <c r="XT31" s="1"/>
      <c r="XU31" s="1"/>
      <c r="XV31" s="26"/>
      <c r="XW31" s="20">
        <v>2.2000000000000002</v>
      </c>
      <c r="XX31" s="20">
        <v>0.5</v>
      </c>
      <c r="XY31" s="20">
        <v>1.2</v>
      </c>
      <c r="XZ31" s="1"/>
      <c r="YA31" s="21">
        <v>0.8</v>
      </c>
      <c r="YB31" s="1"/>
      <c r="YC31" s="26"/>
      <c r="YD31" s="20"/>
      <c r="YE31" s="20"/>
      <c r="YF31" s="20">
        <v>1.4</v>
      </c>
      <c r="YG31" s="20">
        <v>1.7</v>
      </c>
      <c r="YH31" s="1"/>
      <c r="YI31" s="1"/>
      <c r="YJ31" s="1"/>
      <c r="YK31" s="1"/>
      <c r="YL31" s="26"/>
      <c r="YM31" s="26"/>
      <c r="YN31" s="26"/>
      <c r="YO31" s="26"/>
      <c r="YP31" s="1"/>
      <c r="YQ31" s="1"/>
      <c r="YR31" s="1"/>
      <c r="YS31" s="1"/>
      <c r="YT31" s="26"/>
      <c r="YU31" s="20"/>
      <c r="YV31" s="1"/>
      <c r="YW31" s="1"/>
      <c r="YX31" s="1"/>
      <c r="YY31" s="1"/>
      <c r="YZ31" s="1"/>
      <c r="ZA31" s="1"/>
      <c r="ZB31" s="1"/>
      <c r="ZC31" s="26"/>
      <c r="ZD31" s="1"/>
      <c r="ZE31" s="21">
        <v>1.1000000000000001</v>
      </c>
      <c r="ZF31" s="1"/>
      <c r="ZG31" s="1"/>
      <c r="ZH31" s="1"/>
      <c r="ZI31" s="1"/>
      <c r="ZJ31" s="1"/>
      <c r="ZK31" s="1"/>
      <c r="ZL31" s="1"/>
      <c r="ZM31" s="26"/>
      <c r="ZN31" s="26"/>
      <c r="ZO31" s="26"/>
      <c r="ZP31" s="20"/>
      <c r="ZQ31" s="1"/>
      <c r="ZR31" s="1"/>
      <c r="ZS31" s="1"/>
      <c r="ZT31" s="26"/>
      <c r="ZU31" s="26"/>
      <c r="ZV31" s="20"/>
      <c r="ZW31" s="20"/>
      <c r="ZX31" s="20">
        <v>1.8</v>
      </c>
      <c r="ZY31" s="20">
        <v>4.3</v>
      </c>
      <c r="ZZ31" s="1"/>
      <c r="AAA31" s="1"/>
      <c r="AAB31" s="26"/>
      <c r="AAC31" s="26"/>
      <c r="AAD31" s="20"/>
      <c r="AAE31" s="1">
        <v>2</v>
      </c>
      <c r="AAF31" s="26"/>
      <c r="AAG31" s="26"/>
      <c r="AAH31" s="20"/>
      <c r="AAI31" s="20">
        <v>0.7</v>
      </c>
      <c r="AAJ31" s="21">
        <v>1.1000000000000001</v>
      </c>
      <c r="AAK31" s="26"/>
      <c r="AAL31" s="26"/>
      <c r="AAM31" s="26"/>
      <c r="AAN31" s="26"/>
      <c r="AAO31" s="26"/>
      <c r="AAP31" s="26"/>
      <c r="AAQ31" s="26"/>
      <c r="AAR31" s="26"/>
      <c r="AAS31" s="26"/>
      <c r="AAT31" s="26"/>
      <c r="AAU31" s="26"/>
      <c r="AAV31" s="26"/>
      <c r="AAW31" s="20"/>
      <c r="AAX31" s="1"/>
      <c r="AAY31" s="20">
        <v>3.8</v>
      </c>
      <c r="AAZ31" s="21">
        <v>1</v>
      </c>
      <c r="ABA31" s="26"/>
      <c r="ABB31" s="26"/>
      <c r="ABC31" s="26"/>
      <c r="ABD31" s="26"/>
      <c r="ABE31" s="26"/>
      <c r="ABF31" s="20"/>
      <c r="ABG31" s="1"/>
      <c r="ABH31" s="1"/>
      <c r="ABI31" s="21">
        <v>3.5</v>
      </c>
      <c r="ABJ31" s="1"/>
      <c r="ABK31" s="26"/>
      <c r="ABL31" s="26"/>
      <c r="ABM31" s="26"/>
      <c r="ABN31" s="1"/>
      <c r="ABO31" s="20">
        <v>0.7</v>
      </c>
      <c r="ABP31" s="20">
        <v>6.1</v>
      </c>
      <c r="ABQ31" s="1"/>
      <c r="ABR31" s="26"/>
      <c r="ABS31" s="26"/>
      <c r="ABT31" s="26"/>
      <c r="ABU31" s="26"/>
      <c r="ABV31" s="26"/>
      <c r="ABW31" s="26"/>
      <c r="ABX31" s="1"/>
      <c r="ABY31" s="21">
        <v>0.3</v>
      </c>
      <c r="ABZ31" s="26"/>
      <c r="ACA31" s="26"/>
      <c r="ACB31" s="1"/>
      <c r="ACC31" s="1"/>
      <c r="ACD31" s="20">
        <v>0.2</v>
      </c>
      <c r="ACE31" s="20">
        <v>4.9000000000000004</v>
      </c>
      <c r="ACF31" s="26"/>
      <c r="ACG31" s="26"/>
      <c r="ACH31" s="20">
        <v>1.4</v>
      </c>
      <c r="ACI31" s="1"/>
      <c r="ACJ31" s="20"/>
      <c r="ACK31" s="1"/>
      <c r="ACL31" s="21">
        <v>0.5</v>
      </c>
      <c r="ACM31" s="21">
        <v>0.9</v>
      </c>
      <c r="ACN31" s="21">
        <v>0.3</v>
      </c>
      <c r="ACO31" s="1"/>
      <c r="ACP31" s="21">
        <v>62.4</v>
      </c>
      <c r="ACQ31" s="20"/>
      <c r="ACR31" s="21">
        <v>4</v>
      </c>
      <c r="ACS31" s="21">
        <v>0.3</v>
      </c>
      <c r="ACT31" s="1"/>
      <c r="ACU31" s="20"/>
      <c r="ACV31" s="21">
        <v>0.1</v>
      </c>
      <c r="ACW31" s="1"/>
      <c r="ACX31" s="1"/>
      <c r="ACY31" s="1"/>
      <c r="ACZ31" s="1"/>
      <c r="ADA31" s="1">
        <v>1</v>
      </c>
      <c r="ADB31" s="1"/>
      <c r="ADC31" s="20">
        <v>0.9</v>
      </c>
      <c r="ADD31" s="1"/>
      <c r="ADE31" s="1"/>
      <c r="ADF31" s="20"/>
      <c r="ADG31" s="1"/>
      <c r="ADH31" s="1"/>
      <c r="ADI31" s="1"/>
      <c r="ADJ31" s="1"/>
      <c r="ADK31" s="20"/>
      <c r="ADL31" s="20">
        <v>0.5</v>
      </c>
      <c r="ADM31" s="1" t="s">
        <v>66</v>
      </c>
      <c r="ADN31" s="1" t="s">
        <v>66</v>
      </c>
      <c r="ADO31" s="21">
        <v>0.2</v>
      </c>
      <c r="ADP31" s="21">
        <v>0.2</v>
      </c>
      <c r="ADQ31" s="21">
        <v>2.2999999999999998</v>
      </c>
      <c r="ADR31" s="26"/>
      <c r="ADS31" s="26"/>
      <c r="ADT31" s="20">
        <v>0.9</v>
      </c>
      <c r="ADU31" s="21">
        <v>0.3</v>
      </c>
      <c r="ADV31" s="21">
        <v>0.7</v>
      </c>
      <c r="ADW31" s="1"/>
      <c r="ADX31" s="26"/>
      <c r="ADY31" s="21">
        <v>0.2</v>
      </c>
      <c r="ADZ31" s="21">
        <v>2.2000000000000002</v>
      </c>
      <c r="AEA31" s="21">
        <v>0.8</v>
      </c>
      <c r="AEB31" s="21">
        <v>24.1</v>
      </c>
      <c r="AEC31" s="1"/>
      <c r="AED31" s="1"/>
      <c r="AEE31" s="20"/>
      <c r="AEF31" s="20">
        <v>0.8</v>
      </c>
      <c r="AEG31" s="1"/>
      <c r="AEH31" s="1"/>
      <c r="AEI31" s="20"/>
      <c r="AEJ31" s="1"/>
      <c r="AEK31" s="1"/>
      <c r="AEL31" s="20">
        <v>0.2</v>
      </c>
      <c r="AEM31" s="21">
        <v>0.1</v>
      </c>
      <c r="AEN31" s="21">
        <v>3.4</v>
      </c>
      <c r="AEO31" s="21">
        <v>0.2</v>
      </c>
      <c r="AEP31" s="21">
        <v>0.8</v>
      </c>
      <c r="AEQ31" s="20">
        <v>1.2</v>
      </c>
      <c r="AER31" s="1"/>
      <c r="AES31" s="1"/>
      <c r="AET31" s="20">
        <v>0.9</v>
      </c>
      <c r="AEU31" s="20">
        <v>4.2</v>
      </c>
      <c r="AEV31" s="1"/>
      <c r="AEW31" s="1"/>
      <c r="AEX31" s="1"/>
      <c r="AEY31" s="1"/>
      <c r="AEZ31" s="20"/>
      <c r="AFA31" s="20"/>
      <c r="AFB31" s="20"/>
      <c r="AFC31" s="20"/>
      <c r="AFD31" s="20">
        <v>0.4</v>
      </c>
      <c r="AFE31" s="26"/>
      <c r="AFF31" s="20">
        <v>2.4</v>
      </c>
      <c r="AFG31" s="1"/>
      <c r="AFH31" s="1"/>
      <c r="AFI31" s="20">
        <v>0.4</v>
      </c>
      <c r="AFJ31" s="1"/>
      <c r="AFK31" s="1"/>
      <c r="AFL31" s="1"/>
      <c r="AFM31" s="21">
        <v>0.8</v>
      </c>
      <c r="AFN31" s="21">
        <v>10.3</v>
      </c>
      <c r="AFO31" s="1"/>
      <c r="AFP31" s="20"/>
      <c r="AFQ31" s="20"/>
      <c r="AFR31" s="20"/>
      <c r="AFS31" s="20"/>
      <c r="AFT31" s="1"/>
      <c r="AFU31" s="1"/>
      <c r="AFV31" s="26"/>
      <c r="AFW31" s="20">
        <v>0.9</v>
      </c>
      <c r="AFX31" s="20"/>
      <c r="AFY31" s="20"/>
      <c r="AFZ31" s="26">
        <v>8.8000000000000007</v>
      </c>
      <c r="AGA31" s="26">
        <v>14.5</v>
      </c>
      <c r="AGB31" s="1"/>
      <c r="AGC31" s="1"/>
      <c r="AGD31" s="1"/>
      <c r="AGE31" s="1"/>
      <c r="AGF31" s="20">
        <v>2.8</v>
      </c>
      <c r="AGG31" s="20">
        <v>0.6</v>
      </c>
      <c r="AGH31" s="21">
        <v>0.1</v>
      </c>
      <c r="AGI31" s="1"/>
      <c r="AGJ31" s="26">
        <v>22.7</v>
      </c>
      <c r="AGK31" s="1"/>
      <c r="AGL31" s="1"/>
      <c r="AGM31" s="20">
        <v>0.2</v>
      </c>
      <c r="AGN31" s="26">
        <v>4.5</v>
      </c>
      <c r="AGO31" s="21">
        <v>1.7</v>
      </c>
      <c r="AGP31" s="26"/>
      <c r="AGQ31" s="20"/>
      <c r="AGR31" s="26">
        <v>14.2</v>
      </c>
      <c r="AGS31" s="20"/>
      <c r="AGT31" s="20">
        <v>1.3</v>
      </c>
      <c r="AGU31" s="26">
        <v>5.2</v>
      </c>
      <c r="AGV31" s="26">
        <v>12.3</v>
      </c>
      <c r="AGW31" s="20"/>
      <c r="AGX31" s="26">
        <v>84.9</v>
      </c>
      <c r="AGY31" s="26">
        <v>8.8000000000000007</v>
      </c>
      <c r="AGZ31" s="26">
        <v>21.9</v>
      </c>
      <c r="AHA31" s="26"/>
      <c r="AHB31" s="20">
        <v>0.9</v>
      </c>
      <c r="AHC31" s="26">
        <v>14</v>
      </c>
      <c r="AHD31" s="26">
        <v>14.8</v>
      </c>
      <c r="AHE31" s="1"/>
      <c r="AHF31" s="1"/>
      <c r="AHG31" s="20">
        <v>0.3</v>
      </c>
      <c r="AHH31" s="20">
        <v>1.5</v>
      </c>
      <c r="AHI31" s="26">
        <v>8</v>
      </c>
      <c r="AHJ31" s="26">
        <v>398.9</v>
      </c>
      <c r="AHK31" s="26">
        <v>16.8</v>
      </c>
      <c r="AHL31" s="1"/>
      <c r="AHM31" s="26"/>
      <c r="AHN31" s="26"/>
      <c r="AHO31" s="26"/>
      <c r="AHP31" s="26"/>
      <c r="AHQ31" s="26"/>
      <c r="AHR31" s="20">
        <v>0.1</v>
      </c>
      <c r="AHS31" s="20">
        <v>0.8</v>
      </c>
      <c r="AHT31" s="20">
        <v>0.3</v>
      </c>
      <c r="AHU31" s="26">
        <v>140.69999999999999</v>
      </c>
      <c r="AHV31" s="1"/>
      <c r="AHW31" s="20"/>
      <c r="AHX31" s="1"/>
      <c r="AHY31" s="1"/>
      <c r="AHZ31" s="1"/>
      <c r="AIA31" s="26">
        <v>5.4</v>
      </c>
      <c r="AIB31" s="20"/>
      <c r="AIC31" s="1"/>
      <c r="AID31" s="26">
        <v>33.299999999999997</v>
      </c>
      <c r="AIE31" s="26">
        <v>12.8</v>
      </c>
      <c r="AIF31" s="21">
        <v>1.6</v>
      </c>
      <c r="AIG31" s="1"/>
      <c r="AIH31" s="1"/>
      <c r="AII31" s="1"/>
      <c r="AIJ31" s="20">
        <v>0.5</v>
      </c>
      <c r="AIK31" s="20">
        <v>0.1</v>
      </c>
      <c r="AIL31" s="26">
        <v>10.3</v>
      </c>
      <c r="AIM31" s="20"/>
      <c r="AIN31" s="20"/>
      <c r="AIO31" s="20"/>
      <c r="AIP31" s="20">
        <v>0.1</v>
      </c>
      <c r="AIQ31" s="20">
        <v>0.3</v>
      </c>
      <c r="AIR31" s="26">
        <v>50.5</v>
      </c>
      <c r="AIS31" s="1"/>
      <c r="AIT31" s="20">
        <v>0.3</v>
      </c>
      <c r="AIU31" s="20">
        <v>0.6</v>
      </c>
      <c r="AIV31" s="20">
        <v>0.2</v>
      </c>
      <c r="AIW31" s="20">
        <v>0.7</v>
      </c>
      <c r="AIX31" s="26">
        <v>13</v>
      </c>
      <c r="AIY31" s="26">
        <v>25.1</v>
      </c>
      <c r="AIZ31" s="26">
        <v>10.8</v>
      </c>
      <c r="AJA31" s="20"/>
      <c r="AJB31" s="20"/>
      <c r="AJC31" s="20"/>
      <c r="AJD31" s="1"/>
      <c r="AJE31" s="1"/>
      <c r="AJF31" s="1">
        <v>2.8</v>
      </c>
      <c r="AJG31" s="20"/>
      <c r="AJH31" s="26">
        <v>164.8</v>
      </c>
      <c r="AJI31" s="26">
        <v>5.9</v>
      </c>
      <c r="AJJ31" s="1">
        <v>1</v>
      </c>
      <c r="AJK31" s="21">
        <v>0.4</v>
      </c>
      <c r="AJL31" s="26"/>
      <c r="AJM31" s="20"/>
      <c r="AJN31" s="1"/>
      <c r="AJO31" s="20">
        <v>1.5</v>
      </c>
      <c r="AJP31" s="20">
        <v>0.1</v>
      </c>
      <c r="AJQ31" s="26">
        <v>81</v>
      </c>
      <c r="AJR31" s="26">
        <v>15.6</v>
      </c>
      <c r="AJS31" s="26">
        <v>12</v>
      </c>
      <c r="AJT31" s="20">
        <v>0.6</v>
      </c>
      <c r="AJU31" s="26">
        <v>12.1</v>
      </c>
      <c r="AJV31" s="26">
        <v>6</v>
      </c>
      <c r="AJW31" s="1">
        <v>5</v>
      </c>
      <c r="AJX31" s="1">
        <v>1</v>
      </c>
      <c r="AJY31" s="1">
        <v>17</v>
      </c>
      <c r="AJZ31" s="1">
        <v>3</v>
      </c>
      <c r="AKA31" s="21">
        <v>2.2999999999999998</v>
      </c>
      <c r="AKB31" s="20">
        <v>1.4</v>
      </c>
      <c r="AKC31" s="1"/>
      <c r="AKD31" s="26"/>
      <c r="AKE31" s="20"/>
      <c r="AKF31" s="20"/>
      <c r="AKG31" s="20">
        <v>0.1</v>
      </c>
      <c r="AKH31" s="20">
        <v>0.5</v>
      </c>
      <c r="AKI31" s="1">
        <v>1</v>
      </c>
      <c r="AKJ31" s="1">
        <v>4</v>
      </c>
      <c r="AKK31" s="1">
        <v>2.4</v>
      </c>
      <c r="AKL31" s="1"/>
      <c r="AKM31" s="20"/>
      <c r="AKN31" s="20"/>
      <c r="AKO31" s="20">
        <v>0</v>
      </c>
      <c r="AKP31" s="26">
        <v>6.4</v>
      </c>
      <c r="AKQ31" s="26">
        <v>8.3000000000000007</v>
      </c>
      <c r="AKR31" s="26">
        <v>10.199999999999999</v>
      </c>
      <c r="AKS31" s="26">
        <v>8.8000000000000007</v>
      </c>
      <c r="AKT31" s="1">
        <v>4</v>
      </c>
      <c r="AKU31" s="1"/>
      <c r="AKV31" s="1"/>
      <c r="AKW31" s="20">
        <v>0.8</v>
      </c>
      <c r="AKX31" s="26">
        <v>10.7</v>
      </c>
      <c r="AKY31" s="26">
        <v>5.0999999999999996</v>
      </c>
      <c r="AKZ31" s="26">
        <v>21.6</v>
      </c>
      <c r="ALA31" s="1">
        <v>1</v>
      </c>
      <c r="ALB31" s="1"/>
      <c r="ALC31" s="20">
        <v>0.2</v>
      </c>
      <c r="ALD31" s="26">
        <v>9.9</v>
      </c>
      <c r="ALE31" s="26">
        <v>7.6</v>
      </c>
      <c r="ALF31" s="26">
        <v>7.3</v>
      </c>
      <c r="ALG31" s="26">
        <v>22.9</v>
      </c>
      <c r="ALH31" s="26"/>
      <c r="ALI31" s="26"/>
      <c r="ALJ31" s="26"/>
      <c r="ALK31" s="20">
        <v>2</v>
      </c>
      <c r="ALL31" s="26">
        <v>8.8000000000000007</v>
      </c>
      <c r="ALM31" s="21">
        <v>0.1</v>
      </c>
      <c r="ALN31" s="1"/>
      <c r="ALO31" s="20">
        <v>0.3</v>
      </c>
      <c r="ALP31" s="26">
        <v>20.2</v>
      </c>
      <c r="ALQ31" s="26">
        <v>6.1</v>
      </c>
      <c r="ALR31" s="26">
        <v>10</v>
      </c>
      <c r="ALS31" s="1">
        <v>0.3</v>
      </c>
      <c r="ALT31" s="21">
        <v>2.2999999999999998</v>
      </c>
      <c r="ALU31" s="20"/>
      <c r="ALV31" s="20"/>
      <c r="ALW31" s="20"/>
      <c r="ALX31" s="1"/>
      <c r="ALY31" s="20">
        <v>0.5</v>
      </c>
      <c r="ALZ31" s="26">
        <v>7.1</v>
      </c>
      <c r="AMA31" s="26">
        <v>8</v>
      </c>
      <c r="AMB31" s="1">
        <v>1</v>
      </c>
      <c r="AMC31" s="20"/>
      <c r="AMD31" s="1"/>
      <c r="AME31" s="26">
        <v>9</v>
      </c>
      <c r="AMF31" s="26">
        <v>7.4</v>
      </c>
      <c r="AMG31" s="26">
        <v>6.4</v>
      </c>
      <c r="AMH31" s="1"/>
      <c r="AMI31" s="1"/>
      <c r="AMJ31" s="1"/>
      <c r="AMK31" s="26"/>
      <c r="AML31" s="20"/>
      <c r="AMM31" s="20"/>
      <c r="AMN31" s="20"/>
      <c r="AMO31" s="1"/>
      <c r="AMP31" s="20">
        <v>1.3</v>
      </c>
      <c r="AMQ31" s="26">
        <v>9.3000000000000007</v>
      </c>
      <c r="AMR31" s="26">
        <v>10</v>
      </c>
      <c r="AMS31" s="26">
        <v>21.1</v>
      </c>
      <c r="AMT31" s="26"/>
      <c r="AMU31" s="20"/>
      <c r="AMV31" s="1"/>
      <c r="AMW31" s="20">
        <v>0.6</v>
      </c>
      <c r="AMX31" s="26">
        <v>50.8</v>
      </c>
      <c r="AMY31" s="26">
        <v>25.2</v>
      </c>
      <c r="AMZ31" s="26">
        <v>9.1</v>
      </c>
      <c r="ANA31" s="26">
        <v>7.7</v>
      </c>
      <c r="ANB31" s="20"/>
      <c r="ANC31" s="20">
        <v>0.4</v>
      </c>
      <c r="AND31" s="26">
        <v>8.6</v>
      </c>
      <c r="ANE31" s="1"/>
      <c r="ANF31" s="26">
        <v>14</v>
      </c>
      <c r="ANG31" s="26">
        <v>8.6</v>
      </c>
      <c r="ANH31" s="26">
        <v>23.4</v>
      </c>
      <c r="ANI31" s="21">
        <v>0.8</v>
      </c>
      <c r="ANJ31" s="1"/>
      <c r="ANK31" s="26"/>
      <c r="ANL31" s="20"/>
      <c r="ANM31" s="20">
        <v>1.7</v>
      </c>
      <c r="ANN31" s="20">
        <v>0.2</v>
      </c>
      <c r="ANO31" s="26">
        <v>53</v>
      </c>
      <c r="ANP31" s="26">
        <v>8.6</v>
      </c>
      <c r="ANQ31" s="26"/>
      <c r="ANR31" s="26"/>
      <c r="ANS31" s="1"/>
      <c r="ANT31" s="1"/>
      <c r="ANU31" s="20">
        <v>0.1</v>
      </c>
      <c r="ANV31" s="20">
        <v>0.2</v>
      </c>
      <c r="ANW31" s="26">
        <v>12.6</v>
      </c>
      <c r="ANX31" s="26">
        <v>13.8</v>
      </c>
      <c r="ANY31" s="26">
        <v>9.5</v>
      </c>
      <c r="ANZ31" s="26">
        <v>14.8</v>
      </c>
      <c r="AOA31" s="22">
        <v>11.7</v>
      </c>
      <c r="AOB31" s="22">
        <v>11.7</v>
      </c>
      <c r="AOC31" s="26">
        <v>0.5</v>
      </c>
      <c r="AOD31" s="1">
        <v>1</v>
      </c>
      <c r="AOE31" s="1">
        <v>6.7</v>
      </c>
      <c r="AOF31" s="20"/>
      <c r="AOG31" s="20">
        <v>0.7</v>
      </c>
      <c r="AOH31" s="20">
        <v>0.4</v>
      </c>
      <c r="AOI31" s="20">
        <v>0.8</v>
      </c>
      <c r="AOJ31" s="26">
        <v>9.4</v>
      </c>
      <c r="AOK31" s="26">
        <v>27.4</v>
      </c>
      <c r="AOL31" s="22">
        <v>17.2</v>
      </c>
      <c r="AOM31" s="1" t="s">
        <v>66</v>
      </c>
      <c r="AON31" s="1" t="s">
        <v>66</v>
      </c>
      <c r="AOO31" s="1"/>
      <c r="AOP31" s="20"/>
      <c r="AOQ31" s="1"/>
      <c r="AOR31" s="1"/>
      <c r="AOS31" s="26">
        <v>74.400000000000006</v>
      </c>
      <c r="AOT31" s="26">
        <v>7.8</v>
      </c>
      <c r="AOU31" s="26">
        <v>0.7</v>
      </c>
      <c r="AOV31" s="26">
        <v>24.3</v>
      </c>
      <c r="AOW31" s="1" t="s">
        <v>66</v>
      </c>
      <c r="AOX31" s="1">
        <v>3</v>
      </c>
      <c r="AOY31" s="1">
        <v>1</v>
      </c>
      <c r="AOZ31" s="1">
        <v>2.6</v>
      </c>
      <c r="APA31" s="1">
        <v>1.2</v>
      </c>
      <c r="APB31" s="20"/>
      <c r="APC31" s="20">
        <v>0.4</v>
      </c>
      <c r="APD31" s="20">
        <v>0.3</v>
      </c>
      <c r="APE31" s="20">
        <v>5.7</v>
      </c>
      <c r="APF31" s="26">
        <v>10.5</v>
      </c>
      <c r="APG31" s="26">
        <v>4.2</v>
      </c>
      <c r="APH31" s="26">
        <v>7</v>
      </c>
      <c r="API31" s="1"/>
      <c r="APJ31" s="20">
        <v>0.7</v>
      </c>
      <c r="APK31" s="20">
        <v>0.6</v>
      </c>
      <c r="APL31" s="26">
        <v>25</v>
      </c>
      <c r="APM31" s="26">
        <v>4.7</v>
      </c>
      <c r="APN31" s="26">
        <v>11.9</v>
      </c>
      <c r="APO31" s="1">
        <v>3</v>
      </c>
      <c r="APP31" s="1" t="s">
        <v>66</v>
      </c>
      <c r="APQ31" s="1">
        <v>1.7</v>
      </c>
      <c r="APR31" s="1"/>
      <c r="APS31" s="20"/>
      <c r="APT31" s="20">
        <v>0.2</v>
      </c>
      <c r="APU31" s="26">
        <v>10.199999999999999</v>
      </c>
      <c r="APV31" s="26">
        <v>17.8</v>
      </c>
      <c r="APW31" s="26">
        <v>12.5</v>
      </c>
      <c r="APX31" s="26">
        <v>9.3000000000000007</v>
      </c>
      <c r="APY31" s="26">
        <v>18.899999999999999</v>
      </c>
      <c r="APZ31" s="26">
        <v>13.4</v>
      </c>
      <c r="AQA31" s="26">
        <v>12.5</v>
      </c>
      <c r="AQB31" s="1">
        <v>1.8</v>
      </c>
      <c r="AQC31" s="1"/>
      <c r="AQD31" s="1"/>
      <c r="AQE31" s="20">
        <v>0.3</v>
      </c>
      <c r="AQF31" s="26">
        <v>17.3</v>
      </c>
      <c r="AQG31" s="26">
        <v>6.7</v>
      </c>
      <c r="AQH31" s="26">
        <v>9.9</v>
      </c>
      <c r="AQI31" s="21">
        <v>1.9</v>
      </c>
      <c r="AQJ31" s="1"/>
      <c r="AQK31" s="26"/>
      <c r="AQL31" s="26">
        <v>8.1</v>
      </c>
      <c r="AQM31" s="26">
        <v>7.2</v>
      </c>
      <c r="AQN31" s="1">
        <v>1</v>
      </c>
      <c r="AQO31" s="1">
        <v>16.7</v>
      </c>
      <c r="AQP31" s="1">
        <v>7.8</v>
      </c>
      <c r="AQQ31" s="21">
        <v>3.9</v>
      </c>
      <c r="AQR31" s="1"/>
      <c r="AQS31" s="20"/>
      <c r="AQT31" s="20"/>
      <c r="AQU31" s="20">
        <v>4</v>
      </c>
      <c r="AQV31" s="26">
        <v>18.399999999999999</v>
      </c>
      <c r="AQW31" s="26">
        <v>8.1999999999999993</v>
      </c>
      <c r="AQX31" s="1">
        <v>2</v>
      </c>
      <c r="AQY31" s="21">
        <v>0.9</v>
      </c>
      <c r="AQZ31" s="21">
        <v>2.6</v>
      </c>
      <c r="ARA31" s="1"/>
      <c r="ARB31" s="20">
        <v>1.5</v>
      </c>
      <c r="ARC31" s="20">
        <v>1</v>
      </c>
      <c r="ARD31" s="26">
        <v>17.5</v>
      </c>
      <c r="ARE31" s="26">
        <v>7.9</v>
      </c>
      <c r="ARF31" s="26">
        <v>13.6</v>
      </c>
      <c r="ARG31" s="1">
        <v>2</v>
      </c>
      <c r="ARH31" s="21">
        <v>1.4</v>
      </c>
      <c r="ARI31" s="21">
        <v>1.4</v>
      </c>
      <c r="ARJ31" s="1"/>
      <c r="ARK31" s="20">
        <v>0.4</v>
      </c>
      <c r="ARL31" s="26">
        <v>16</v>
      </c>
      <c r="ARM31" s="26">
        <v>9.1</v>
      </c>
      <c r="ARN31" s="1">
        <v>2</v>
      </c>
      <c r="ARO31" s="1">
        <v>2</v>
      </c>
      <c r="ARP31" s="26">
        <v>5.8</v>
      </c>
      <c r="ARQ31" s="26">
        <v>15.6</v>
      </c>
      <c r="ARR31" s="1">
        <v>3</v>
      </c>
      <c r="ARS31" s="1">
        <v>3</v>
      </c>
      <c r="ART31" s="1">
        <v>1.9</v>
      </c>
      <c r="ARU31" s="21">
        <v>3.3</v>
      </c>
      <c r="ARV31" s="20">
        <v>0.5</v>
      </c>
      <c r="ARW31" s="20">
        <v>0.8</v>
      </c>
      <c r="ARX31" s="20">
        <v>0.3</v>
      </c>
      <c r="ARY31" s="26">
        <v>10.1</v>
      </c>
      <c r="ARZ31" s="26">
        <v>10.9</v>
      </c>
      <c r="ASA31" s="1">
        <v>2</v>
      </c>
      <c r="ASB31" s="1" t="s">
        <v>66</v>
      </c>
      <c r="ASC31" s="1">
        <v>1</v>
      </c>
      <c r="ASD31" s="1">
        <v>1</v>
      </c>
      <c r="ASE31" s="1">
        <v>1</v>
      </c>
      <c r="ASF31" s="1">
        <v>1.7</v>
      </c>
      <c r="ASG31" s="21">
        <v>4.9000000000000004</v>
      </c>
      <c r="ASH31" s="20"/>
      <c r="ASI31" s="1"/>
      <c r="ASJ31" s="20">
        <v>0.7</v>
      </c>
      <c r="ASK31" s="20">
        <v>1.2</v>
      </c>
      <c r="ASL31" s="20">
        <v>0.3</v>
      </c>
      <c r="ASM31" s="26">
        <v>9.5</v>
      </c>
      <c r="ASN31" s="26">
        <v>9.6999999999999993</v>
      </c>
      <c r="ASO31" s="26">
        <v>21.9</v>
      </c>
      <c r="ASP31" s="22">
        <v>10.199999999999999</v>
      </c>
      <c r="ASQ31" s="22">
        <v>10.199999999999999</v>
      </c>
      <c r="ASR31" s="20"/>
      <c r="ASS31" s="26">
        <v>8</v>
      </c>
      <c r="AST31" s="26">
        <v>13.1</v>
      </c>
      <c r="ASU31" s="26">
        <v>6.7</v>
      </c>
      <c r="ASV31" s="26">
        <v>11.1</v>
      </c>
      <c r="ASW31" s="26">
        <v>11.8</v>
      </c>
      <c r="ASX31" s="26">
        <v>20.399999999999999</v>
      </c>
      <c r="ASY31" s="1"/>
      <c r="ASZ31" s="1"/>
      <c r="ATA31" s="20">
        <v>0.1</v>
      </c>
      <c r="ATB31" s="26">
        <v>11.1</v>
      </c>
      <c r="ATC31" s="1">
        <v>1</v>
      </c>
      <c r="ATD31" s="1" t="s">
        <v>66</v>
      </c>
      <c r="ATE31" s="1">
        <v>1</v>
      </c>
      <c r="ATF31" s="1">
        <v>2.5</v>
      </c>
      <c r="ATG31" s="21">
        <v>0.1</v>
      </c>
      <c r="ATH31" s="20">
        <v>0.2</v>
      </c>
      <c r="ATI31" s="26">
        <v>11.6</v>
      </c>
      <c r="ATJ31" s="22">
        <v>9.3000000000000007</v>
      </c>
      <c r="ATK31" s="22"/>
      <c r="ATL31" s="22"/>
      <c r="ATM31" s="26">
        <v>1.2</v>
      </c>
      <c r="ATN31" s="26">
        <v>23.5</v>
      </c>
      <c r="ATO31" s="26">
        <v>14.1</v>
      </c>
      <c r="ATP31" s="26"/>
      <c r="ATQ31" s="20"/>
      <c r="ATR31" s="20"/>
      <c r="ATS31" s="20">
        <v>2.6</v>
      </c>
      <c r="ATT31" s="20">
        <v>1.6</v>
      </c>
      <c r="ATU31" s="26">
        <v>10.8</v>
      </c>
      <c r="ATV31" s="26">
        <v>10.3</v>
      </c>
      <c r="ATW31" s="22">
        <v>24.6</v>
      </c>
      <c r="ATX31" s="26">
        <v>6.6</v>
      </c>
      <c r="ATY31" s="1">
        <v>4</v>
      </c>
      <c r="ATZ31" s="20"/>
      <c r="AUA31" s="20">
        <v>0.1</v>
      </c>
      <c r="AUB31" s="20">
        <v>0.3</v>
      </c>
      <c r="AUC31" s="20">
        <v>0.4</v>
      </c>
      <c r="AUD31" s="26">
        <v>4.8</v>
      </c>
      <c r="AUE31" s="26">
        <v>9.3000000000000007</v>
      </c>
      <c r="AUF31" s="26">
        <v>7.6</v>
      </c>
      <c r="AUG31" s="20">
        <v>0.3</v>
      </c>
      <c r="AUH31" s="26">
        <v>15</v>
      </c>
      <c r="AUI31" s="26">
        <v>15</v>
      </c>
      <c r="AUJ31" s="26">
        <v>12.8</v>
      </c>
      <c r="AUK31" s="1">
        <v>2</v>
      </c>
      <c r="AUL31" s="21">
        <v>2.1</v>
      </c>
      <c r="AUM31" s="1"/>
      <c r="AUN31" s="20">
        <v>8</v>
      </c>
      <c r="AUO31" s="26">
        <v>7.9</v>
      </c>
      <c r="AUP31" s="1">
        <v>8.3000000000000007</v>
      </c>
      <c r="AUQ31" s="1"/>
      <c r="AUR31" s="20">
        <v>0.1</v>
      </c>
      <c r="AUS31" s="20">
        <v>0.6</v>
      </c>
      <c r="AUT31" s="26">
        <v>3.4</v>
      </c>
      <c r="AUU31" s="26">
        <v>8.9</v>
      </c>
      <c r="AUV31" s="26">
        <v>8.6</v>
      </c>
      <c r="AUW31" s="22"/>
      <c r="AUX31" s="26">
        <v>12.8</v>
      </c>
      <c r="AUY31" s="26">
        <v>8.6999999999999993</v>
      </c>
      <c r="AUZ31" s="26">
        <v>12.3</v>
      </c>
      <c r="AVA31" s="1">
        <v>7</v>
      </c>
      <c r="AVB31" s="1">
        <v>2.5</v>
      </c>
      <c r="AVC31" s="22"/>
      <c r="AVD31" s="20">
        <v>1.2</v>
      </c>
      <c r="AVE31" s="26">
        <v>7.5</v>
      </c>
      <c r="AVF31" s="26">
        <v>13.4</v>
      </c>
      <c r="AVG31" s="1">
        <v>3.9</v>
      </c>
      <c r="AVH31" s="21">
        <v>6.3</v>
      </c>
      <c r="AVI31" s="20"/>
      <c r="AVJ31" s="20">
        <v>1.2</v>
      </c>
      <c r="AVK31" s="26">
        <v>13.9</v>
      </c>
      <c r="AVL31" s="26">
        <v>14.1</v>
      </c>
      <c r="AVM31" s="1"/>
      <c r="AVN31" s="20">
        <v>0.1</v>
      </c>
      <c r="AVO31" s="26">
        <v>14.1</v>
      </c>
      <c r="AVP31" s="26">
        <v>4.3</v>
      </c>
      <c r="AVQ31" s="1">
        <v>1</v>
      </c>
      <c r="AVR31" s="1">
        <v>3.3</v>
      </c>
      <c r="AVS31" s="1">
        <v>1.9</v>
      </c>
      <c r="AVT31" s="1">
        <v>2</v>
      </c>
      <c r="AVU31" s="26">
        <v>5.3</v>
      </c>
      <c r="AVV31" s="26">
        <v>10.1</v>
      </c>
      <c r="AVW31" s="26">
        <v>6.9</v>
      </c>
      <c r="AVX31" s="22">
        <v>10.199999999999999</v>
      </c>
      <c r="AVY31" s="22">
        <v>10.199999999999999</v>
      </c>
      <c r="AVZ31" s="26">
        <v>15.6</v>
      </c>
      <c r="AWA31" s="1">
        <v>9.5</v>
      </c>
      <c r="AWB31" s="26">
        <v>90</v>
      </c>
      <c r="AWC31" s="22">
        <v>6.2</v>
      </c>
      <c r="AWD31" s="22">
        <v>6.2</v>
      </c>
      <c r="AWE31" s="26">
        <v>20.2</v>
      </c>
      <c r="AWF31" s="1">
        <v>1.3</v>
      </c>
      <c r="AWG31" s="1">
        <v>1</v>
      </c>
      <c r="AWH31" s="20">
        <v>0.3</v>
      </c>
      <c r="AWI31" s="26">
        <v>11.6</v>
      </c>
      <c r="AWJ31" s="26">
        <v>5.0999999999999996</v>
      </c>
      <c r="AWK31" s="26">
        <v>8.4</v>
      </c>
      <c r="AWL31" s="26">
        <v>10.3</v>
      </c>
      <c r="AWM31" s="26">
        <v>11.4</v>
      </c>
      <c r="AWN31" s="22">
        <v>10.5</v>
      </c>
      <c r="AWO31" s="22">
        <v>10.5</v>
      </c>
      <c r="AWP31" s="26">
        <v>10</v>
      </c>
      <c r="AWQ31" s="26">
        <v>11.5</v>
      </c>
      <c r="AWR31" s="26">
        <v>12.7</v>
      </c>
      <c r="AWS31" s="1">
        <v>1</v>
      </c>
      <c r="AWT31" s="1">
        <v>2</v>
      </c>
      <c r="AWU31" s="20">
        <v>0.4</v>
      </c>
      <c r="AWV31" s="20">
        <v>4</v>
      </c>
      <c r="AWW31" s="26">
        <v>15.9</v>
      </c>
      <c r="AWX31" s="1" t="s">
        <v>66</v>
      </c>
      <c r="AWY31" s="1"/>
      <c r="AWZ31" s="1"/>
      <c r="AXA31" s="1"/>
      <c r="AXB31" s="20">
        <v>0.4</v>
      </c>
      <c r="AXC31" s="26">
        <v>15.8</v>
      </c>
      <c r="AXD31" s="26">
        <v>12.8</v>
      </c>
      <c r="AXE31" s="1">
        <v>2</v>
      </c>
      <c r="AXF31" s="26"/>
      <c r="AXG31" s="1"/>
      <c r="AXH31" s="26">
        <v>9.1999999999999993</v>
      </c>
      <c r="AXI31" s="26">
        <v>5.6</v>
      </c>
      <c r="AXJ31" s="26">
        <v>8.6999999999999993</v>
      </c>
      <c r="AXK31" s="1"/>
      <c r="AXL31" s="1"/>
      <c r="AXM31" s="26">
        <v>6.9</v>
      </c>
      <c r="AXN31" s="26">
        <v>11.4</v>
      </c>
      <c r="AXO31" s="22">
        <v>13.4</v>
      </c>
      <c r="AXP31" s="22">
        <v>13.6</v>
      </c>
      <c r="AXQ31" s="22">
        <v>13.4</v>
      </c>
      <c r="AXR31" s="22">
        <v>13.6</v>
      </c>
      <c r="AXS31" s="1">
        <v>0</v>
      </c>
      <c r="AXT31" s="1">
        <v>5</v>
      </c>
      <c r="AXU31" s="1"/>
      <c r="AXV31" s="20">
        <v>0.3</v>
      </c>
      <c r="AXW31" s="20">
        <v>0.2</v>
      </c>
      <c r="AXX31" s="26">
        <v>9.8000000000000007</v>
      </c>
      <c r="AXY31" s="26">
        <v>4.3</v>
      </c>
      <c r="AXZ31" s="26">
        <v>12.5</v>
      </c>
      <c r="AYA31" s="1">
        <v>1</v>
      </c>
      <c r="AYB31" s="1">
        <v>19</v>
      </c>
      <c r="AYC31" s="1">
        <v>1</v>
      </c>
      <c r="AYD31" s="1"/>
      <c r="AYE31" s="26">
        <v>15</v>
      </c>
      <c r="AYF31" s="26">
        <v>8</v>
      </c>
      <c r="AYG31" s="26">
        <v>10.3</v>
      </c>
      <c r="AYH31" s="22">
        <v>15.3</v>
      </c>
      <c r="AYI31" s="26">
        <v>15.1</v>
      </c>
      <c r="AYJ31" s="26">
        <v>8</v>
      </c>
      <c r="AYK31" s="26">
        <v>13.3</v>
      </c>
      <c r="AYL31" s="26">
        <v>18.899999999999999</v>
      </c>
      <c r="AYM31" s="26">
        <v>10.3</v>
      </c>
      <c r="AYN31" s="26">
        <v>18.399999999999999</v>
      </c>
      <c r="AYO31" s="26">
        <v>13.6</v>
      </c>
      <c r="AYP31" s="26">
        <v>12.5</v>
      </c>
      <c r="AYQ31" s="1">
        <v>4</v>
      </c>
      <c r="AYR31" s="1">
        <v>1</v>
      </c>
      <c r="AYS31" s="1"/>
      <c r="AYT31" s="26">
        <v>12.1</v>
      </c>
      <c r="AYU31" s="26">
        <v>14.8</v>
      </c>
      <c r="AYV31" s="26">
        <v>7.6</v>
      </c>
      <c r="AYW31" s="26">
        <v>12.9</v>
      </c>
      <c r="AYX31" s="22">
        <v>10.1</v>
      </c>
      <c r="AYY31" s="22">
        <v>10.1</v>
      </c>
      <c r="AYZ31" s="1">
        <v>6</v>
      </c>
      <c r="AZA31" s="1">
        <v>15.5</v>
      </c>
      <c r="AZB31" s="1">
        <v>14.1</v>
      </c>
      <c r="AZC31" s="1">
        <v>7.8</v>
      </c>
      <c r="AZD31" s="20">
        <v>3.4</v>
      </c>
      <c r="AZE31" s="26">
        <v>12</v>
      </c>
      <c r="AZF31" s="22">
        <v>10.1</v>
      </c>
      <c r="AZG31" s="22">
        <v>10.1</v>
      </c>
      <c r="AZH31" s="26">
        <v>16.7</v>
      </c>
      <c r="AZI31" s="21">
        <v>7.3</v>
      </c>
      <c r="AZJ31" s="20"/>
      <c r="AZK31" s="26">
        <v>6.2</v>
      </c>
      <c r="AZL31" s="26">
        <v>6.4</v>
      </c>
      <c r="AZM31" s="22">
        <v>5.4</v>
      </c>
      <c r="AZN31" s="22">
        <v>5.4</v>
      </c>
      <c r="AZO31" s="1">
        <v>0.5</v>
      </c>
      <c r="AZP31" s="20">
        <v>0.4</v>
      </c>
      <c r="AZQ31" s="1">
        <v>0</v>
      </c>
      <c r="AZR31" s="1">
        <v>3.9</v>
      </c>
      <c r="AZS31" s="26">
        <v>9</v>
      </c>
      <c r="AZT31" s="26">
        <v>14.8</v>
      </c>
      <c r="AZU31" s="26">
        <v>17.100000000000001</v>
      </c>
      <c r="AZV31" s="1">
        <v>3</v>
      </c>
      <c r="AZW31" s="1">
        <v>10.1</v>
      </c>
      <c r="AZX31" s="1"/>
      <c r="AZY31" s="1"/>
      <c r="AZZ31" s="20">
        <v>0.3</v>
      </c>
      <c r="BAA31" s="26">
        <v>10.3</v>
      </c>
      <c r="BAB31" s="26">
        <v>10.199999999999999</v>
      </c>
      <c r="BAC31" s="26">
        <v>13.8</v>
      </c>
      <c r="BAD31" s="1">
        <v>1</v>
      </c>
      <c r="BAE31" s="1"/>
      <c r="BAF31" s="26">
        <v>8.3000000000000007</v>
      </c>
      <c r="BAG31" s="26">
        <v>12.6</v>
      </c>
      <c r="BAH31" s="26">
        <v>8.1</v>
      </c>
      <c r="BAI31" s="26">
        <v>6.7</v>
      </c>
      <c r="BAJ31" s="22">
        <v>7.3</v>
      </c>
      <c r="BAK31" s="22">
        <v>7.3</v>
      </c>
      <c r="BAL31" s="26">
        <v>20.7</v>
      </c>
      <c r="BAM31" s="1">
        <v>1</v>
      </c>
      <c r="BAN31" s="21">
        <v>2.7</v>
      </c>
      <c r="BAO31" s="26">
        <v>4.4000000000000004</v>
      </c>
      <c r="BAP31" s="26">
        <v>9.8000000000000007</v>
      </c>
      <c r="BAQ31" s="26">
        <v>5.5</v>
      </c>
      <c r="BAR31" s="26">
        <v>10.6</v>
      </c>
      <c r="BAS31" s="26">
        <v>9.3000000000000007</v>
      </c>
      <c r="BAT31" s="26">
        <v>11.9</v>
      </c>
      <c r="BAU31" s="26">
        <v>9.9</v>
      </c>
      <c r="BAV31" s="1">
        <v>18</v>
      </c>
      <c r="BAW31" s="26">
        <v>16.3</v>
      </c>
      <c r="BAX31" s="1">
        <v>0</v>
      </c>
      <c r="BAY31" s="21">
        <v>0.6</v>
      </c>
      <c r="BAZ31" s="26">
        <v>4.9000000000000004</v>
      </c>
      <c r="BBA31" s="26">
        <v>12.1</v>
      </c>
      <c r="BBB31" s="26">
        <v>16.2</v>
      </c>
      <c r="BBC31" s="1"/>
      <c r="BBD31" s="26">
        <v>10.3</v>
      </c>
      <c r="BBE31" s="26">
        <v>1.1000000000000001</v>
      </c>
      <c r="BBF31" s="26">
        <v>8.4</v>
      </c>
      <c r="BBG31" s="26">
        <v>7.9</v>
      </c>
      <c r="BBH31" s="26">
        <v>67.3</v>
      </c>
      <c r="BBI31" s="26">
        <v>10.3</v>
      </c>
      <c r="BBJ31" s="26">
        <v>11.8</v>
      </c>
      <c r="BBK31" s="22">
        <v>9.4</v>
      </c>
      <c r="BBL31" s="22">
        <v>13.6</v>
      </c>
      <c r="BBM31" s="22">
        <v>13.6</v>
      </c>
      <c r="BBN31" s="26">
        <v>8</v>
      </c>
      <c r="BBO31" s="26">
        <v>16.600000000000001</v>
      </c>
      <c r="BBP31" s="26">
        <v>18.899999999999999</v>
      </c>
      <c r="BBQ31" s="26">
        <v>9.3000000000000007</v>
      </c>
      <c r="BBR31" s="22">
        <v>14.3</v>
      </c>
      <c r="BBS31" s="26">
        <v>4.0999999999999996</v>
      </c>
      <c r="BBT31" s="26">
        <v>41.2</v>
      </c>
      <c r="BBU31" s="26">
        <v>8.1999999999999993</v>
      </c>
      <c r="BBV31" s="26">
        <v>3.5</v>
      </c>
      <c r="BBW31" s="26">
        <v>6</v>
      </c>
      <c r="BBX31" s="26">
        <v>8.4</v>
      </c>
      <c r="BBY31" s="26">
        <v>2.8</v>
      </c>
      <c r="BBZ31" s="1"/>
      <c r="BCA31" s="21">
        <v>0.6</v>
      </c>
      <c r="BCB31" s="26">
        <v>9.6999999999999993</v>
      </c>
      <c r="BCC31" s="22">
        <v>9.9</v>
      </c>
      <c r="BCD31" s="22">
        <v>9.9</v>
      </c>
      <c r="BCE31" s="26">
        <v>14.4</v>
      </c>
      <c r="BCF31" s="26">
        <v>11.5</v>
      </c>
      <c r="BCG31" s="26">
        <v>43.9</v>
      </c>
      <c r="BCH31" s="21">
        <v>0.4</v>
      </c>
      <c r="BCI31" s="20">
        <v>2.6</v>
      </c>
      <c r="BCJ31" s="26">
        <v>6</v>
      </c>
      <c r="BCK31" s="20">
        <v>0.5</v>
      </c>
      <c r="BCL31" s="26">
        <v>123.9</v>
      </c>
      <c r="BCM31" s="26">
        <v>10.3</v>
      </c>
      <c r="BCN31" s="26">
        <v>14.5</v>
      </c>
      <c r="BCO31" s="26">
        <v>11.3</v>
      </c>
      <c r="BCP31" s="21">
        <v>0.1</v>
      </c>
      <c r="BCQ31" s="20">
        <v>0.3</v>
      </c>
      <c r="BCR31" s="26">
        <v>11.6</v>
      </c>
      <c r="BCS31" s="26">
        <v>7.6</v>
      </c>
      <c r="BCT31" s="26">
        <v>23.2</v>
      </c>
      <c r="BCU31" s="26">
        <v>9.6</v>
      </c>
      <c r="BCV31" s="26">
        <v>10.9</v>
      </c>
      <c r="BCW31" s="26">
        <v>7.8</v>
      </c>
      <c r="BCX31" s="1">
        <v>2</v>
      </c>
      <c r="BCY31" s="26">
        <v>4.7</v>
      </c>
      <c r="BCZ31" s="26">
        <v>6.9</v>
      </c>
      <c r="BDA31" s="22">
        <v>9.6</v>
      </c>
      <c r="BDB31" s="22">
        <v>9.6</v>
      </c>
      <c r="BDC31" s="20">
        <v>2.9</v>
      </c>
      <c r="BDD31" s="21">
        <v>4.2</v>
      </c>
      <c r="BDE31" s="20">
        <v>0.7</v>
      </c>
      <c r="BDF31" s="20">
        <v>0.6</v>
      </c>
      <c r="BDG31" s="21">
        <v>0.5</v>
      </c>
      <c r="BDH31" s="22"/>
      <c r="BDI31" s="26"/>
      <c r="BDJ31" s="20">
        <v>0.3</v>
      </c>
      <c r="BDK31" s="26"/>
      <c r="BDL31" s="26"/>
      <c r="BDM31" s="26">
        <v>14.6</v>
      </c>
      <c r="BDN31" s="22"/>
      <c r="BDO31" s="26">
        <v>15.1</v>
      </c>
      <c r="BDP31" s="26">
        <v>21</v>
      </c>
      <c r="BDQ31" s="26">
        <v>21</v>
      </c>
      <c r="BDR31" s="26">
        <v>7.3</v>
      </c>
      <c r="BDS31" s="26">
        <v>8.1</v>
      </c>
      <c r="BDT31" s="26">
        <v>71.2</v>
      </c>
      <c r="BDU31" s="22">
        <v>12.5</v>
      </c>
      <c r="BDV31" s="22">
        <v>12.5</v>
      </c>
      <c r="BDW31" s="1">
        <v>2.7</v>
      </c>
      <c r="BDX31" s="20">
        <v>26.1</v>
      </c>
      <c r="BDY31" s="26">
        <v>18.100000000000001</v>
      </c>
      <c r="BDZ31" s="26">
        <v>12.3</v>
      </c>
      <c r="BEA31" s="22">
        <v>8.8000000000000007</v>
      </c>
      <c r="BEB31" s="22">
        <v>8.8000000000000007</v>
      </c>
      <c r="BEC31" s="26">
        <v>6.7</v>
      </c>
      <c r="BED31" s="26">
        <v>11.4</v>
      </c>
      <c r="BEE31" s="26">
        <v>16.399999999999999</v>
      </c>
      <c r="BEF31" s="26">
        <v>7.3</v>
      </c>
      <c r="BEG31" s="26">
        <v>16.3</v>
      </c>
    </row>
    <row r="32" spans="1:1489" x14ac:dyDescent="0.25">
      <c r="A32" s="3" t="s">
        <v>39</v>
      </c>
      <c r="B32" s="20">
        <v>0.8</v>
      </c>
      <c r="C32" s="20">
        <v>3.6</v>
      </c>
      <c r="D32" s="20">
        <v>2.1</v>
      </c>
      <c r="E32" s="1"/>
      <c r="F32" s="1"/>
      <c r="G32" s="21">
        <v>1.3</v>
      </c>
      <c r="H32" s="21">
        <v>2.2999999999999998</v>
      </c>
      <c r="I32" s="20">
        <v>0.4</v>
      </c>
      <c r="J32" s="26"/>
      <c r="K32" s="20">
        <v>0.9</v>
      </c>
      <c r="L32" s="20">
        <v>0.6</v>
      </c>
      <c r="M32" s="26"/>
      <c r="N32" s="26"/>
      <c r="O32" s="20">
        <v>0.4</v>
      </c>
      <c r="P32" s="26"/>
      <c r="Q32" s="26"/>
      <c r="R32" s="26"/>
      <c r="S32" s="26"/>
      <c r="T32" s="26"/>
      <c r="U32" s="26"/>
      <c r="V32" s="26"/>
      <c r="W32" s="26"/>
      <c r="X32" s="26"/>
      <c r="Y32" s="26"/>
      <c r="Z32" s="20">
        <v>0.5</v>
      </c>
      <c r="AA32" s="26"/>
      <c r="AB32" s="26"/>
      <c r="AC32" s="26"/>
      <c r="AD32" s="26"/>
      <c r="AE32" s="20">
        <v>0.3</v>
      </c>
      <c r="AF32" s="20"/>
      <c r="AG32" s="26"/>
      <c r="AH32" s="20">
        <v>0.7</v>
      </c>
      <c r="AI32" s="1">
        <v>9</v>
      </c>
      <c r="AJ32" s="21">
        <v>1.6</v>
      </c>
      <c r="AK32" s="26"/>
      <c r="AL32" s="20"/>
      <c r="AM32" s="26"/>
      <c r="AN32" s="20"/>
      <c r="AO32" s="20"/>
      <c r="AP32" s="20">
        <v>1.2</v>
      </c>
      <c r="AQ32" s="26"/>
      <c r="AR32" s="26"/>
      <c r="AS32" s="26"/>
      <c r="AT32" s="20">
        <v>1.2</v>
      </c>
      <c r="AU32" s="26"/>
      <c r="AV32" s="26"/>
      <c r="AW32" s="20">
        <v>0.5</v>
      </c>
      <c r="AX32" s="20">
        <v>0.3</v>
      </c>
      <c r="AY32" s="1"/>
      <c r="AZ32" s="1"/>
      <c r="BA32" s="1"/>
      <c r="BB32" s="1"/>
      <c r="BC32" s="1"/>
      <c r="BD32" s="1"/>
      <c r="BE32" s="26"/>
      <c r="BF32" s="20"/>
      <c r="BG32" s="20"/>
      <c r="BH32" s="20">
        <v>0</v>
      </c>
      <c r="BI32" s="1"/>
      <c r="BJ32" s="26"/>
      <c r="BK32" s="26"/>
      <c r="BL32" s="26"/>
      <c r="BM32" s="20"/>
      <c r="BN32" s="1"/>
      <c r="BO32" s="1"/>
      <c r="BP32" s="1"/>
      <c r="BQ32" s="26"/>
      <c r="BR32" s="26"/>
      <c r="BS32" s="26"/>
      <c r="BT32" s="20"/>
      <c r="BU32" s="20"/>
      <c r="BV32" s="1"/>
      <c r="BW32" s="1"/>
      <c r="BX32" s="1"/>
      <c r="BY32" s="1"/>
      <c r="BZ32" s="26"/>
      <c r="CA32" s="26"/>
      <c r="CB32" s="20"/>
      <c r="CC32" s="20"/>
      <c r="CD32" s="20"/>
      <c r="CE32" s="1"/>
      <c r="CF32" s="1"/>
      <c r="CG32" s="1"/>
      <c r="CH32" s="1"/>
      <c r="CI32" s="1"/>
      <c r="CJ32" s="1"/>
      <c r="CK32" s="1"/>
      <c r="CL32" s="1"/>
      <c r="CM32" s="1"/>
      <c r="CN32" s="1"/>
      <c r="CO32" s="1"/>
      <c r="CP32" s="26"/>
      <c r="CQ32" s="20"/>
      <c r="CR32" s="1"/>
      <c r="CS32" s="1"/>
      <c r="CT32" s="1"/>
      <c r="CU32" s="1"/>
      <c r="CV32" s="1"/>
      <c r="CW32" s="1"/>
      <c r="CX32" s="1"/>
      <c r="CY32" s="1"/>
      <c r="CZ32" s="26"/>
      <c r="DA32" s="1"/>
      <c r="DB32" s="1"/>
      <c r="DC32" s="1"/>
      <c r="DD32" s="26"/>
      <c r="DE32" s="26"/>
      <c r="DF32" s="26"/>
      <c r="DG32" s="20"/>
      <c r="DH32" s="20">
        <v>0.2</v>
      </c>
      <c r="DI32" s="1"/>
      <c r="DJ32" s="26"/>
      <c r="DK32" s="26"/>
      <c r="DL32" s="26"/>
      <c r="DM32" s="26"/>
      <c r="DN32" s="1"/>
      <c r="DO32" s="1"/>
      <c r="DP32" s="1"/>
      <c r="DQ32" s="1"/>
      <c r="DR32" s="1"/>
      <c r="DS32" s="1"/>
      <c r="DT32" s="1"/>
      <c r="DU32" s="1"/>
      <c r="DV32" s="26"/>
      <c r="DW32" s="26"/>
      <c r="DX32" s="26"/>
      <c r="DY32" s="1"/>
      <c r="DZ32" s="1"/>
      <c r="EA32" s="1"/>
      <c r="EB32" s="1"/>
      <c r="EC32" s="26"/>
      <c r="ED32" s="26"/>
      <c r="EE32" s="20"/>
      <c r="EF32" s="20"/>
      <c r="EG32" s="1"/>
      <c r="EH32" s="1"/>
      <c r="EI32" s="1"/>
      <c r="EJ32" s="26"/>
      <c r="EK32" s="20"/>
      <c r="EL32" s="20"/>
      <c r="EM32" s="20"/>
      <c r="EN32" s="1" t="s">
        <v>66</v>
      </c>
      <c r="EO32" s="1"/>
      <c r="EP32" s="1"/>
      <c r="EQ32" s="1"/>
      <c r="ER32" s="1"/>
      <c r="ES32" s="20"/>
      <c r="ET32" s="1"/>
      <c r="EU32" s="1"/>
      <c r="EV32" s="1"/>
      <c r="EW32" s="1"/>
      <c r="EX32" s="1"/>
      <c r="EY32" s="1"/>
      <c r="EZ32" s="26"/>
      <c r="FA32" s="26"/>
      <c r="FB32" s="20">
        <v>2.4</v>
      </c>
      <c r="FC32" s="20">
        <v>0.9</v>
      </c>
      <c r="FD32" s="1"/>
      <c r="FE32" s="1"/>
      <c r="FF32" s="1"/>
      <c r="FG32" s="1"/>
      <c r="FH32" s="1"/>
      <c r="FI32" s="20"/>
      <c r="FJ32" s="26"/>
      <c r="FK32" s="20">
        <v>0.3</v>
      </c>
      <c r="FL32" s="1"/>
      <c r="FM32" s="26"/>
      <c r="FN32" s="20"/>
      <c r="FO32" s="1"/>
      <c r="FP32" s="20">
        <v>2.1</v>
      </c>
      <c r="FQ32" s="20">
        <v>0.7</v>
      </c>
      <c r="FR32" s="26"/>
      <c r="FS32" s="20">
        <v>1</v>
      </c>
      <c r="FT32" s="20">
        <v>11.3</v>
      </c>
      <c r="FU32" s="26"/>
      <c r="FV32" s="20"/>
      <c r="FW32" s="1"/>
      <c r="FX32" s="20">
        <v>0.5</v>
      </c>
      <c r="FY32" s="20">
        <v>1.6</v>
      </c>
      <c r="FZ32" s="20">
        <v>1.7</v>
      </c>
      <c r="GA32" s="1" t="s">
        <v>66</v>
      </c>
      <c r="GB32" s="1"/>
      <c r="GC32" s="1"/>
      <c r="GD32" s="1"/>
      <c r="GE32" s="1"/>
      <c r="GF32" s="1"/>
      <c r="GG32" s="26"/>
      <c r="GH32" s="1"/>
      <c r="GI32" s="1"/>
      <c r="GJ32" s="1"/>
      <c r="GK32" s="1"/>
      <c r="GL32" s="1"/>
      <c r="GM32" s="1"/>
      <c r="GN32" s="1"/>
      <c r="GO32" s="1"/>
      <c r="GP32" s="1"/>
      <c r="GQ32" s="1"/>
      <c r="GR32" s="1"/>
      <c r="GS32" s="20"/>
      <c r="GT32" s="20"/>
      <c r="GU32" s="1"/>
      <c r="GV32" s="1"/>
      <c r="GW32" s="26"/>
      <c r="GX32" s="20"/>
      <c r="GY32" s="20"/>
      <c r="GZ32" s="20"/>
      <c r="HA32" s="20"/>
      <c r="HB32" s="20">
        <v>1.3</v>
      </c>
      <c r="HC32" s="20"/>
      <c r="HD32" s="20"/>
      <c r="HE32" s="20">
        <v>1.5</v>
      </c>
      <c r="HF32" s="20">
        <v>0.9</v>
      </c>
      <c r="HG32" s="26"/>
      <c r="HH32" s="20"/>
      <c r="HI32" s="1"/>
      <c r="HJ32" s="1"/>
      <c r="HK32" s="1"/>
      <c r="HL32" s="1"/>
      <c r="HM32" s="26"/>
      <c r="HN32" s="26"/>
      <c r="HO32" s="26"/>
      <c r="HP32" s="26"/>
      <c r="HQ32" s="20"/>
      <c r="HR32" s="20"/>
      <c r="HS32" s="1"/>
      <c r="HT32" s="1"/>
      <c r="HU32" s="1"/>
      <c r="HV32" s="1"/>
      <c r="HW32" s="1"/>
      <c r="HX32" s="1"/>
      <c r="HY32" s="1"/>
      <c r="HZ32" s="1"/>
      <c r="IA32" s="20">
        <v>0.3</v>
      </c>
      <c r="IB32" s="20">
        <v>0.5</v>
      </c>
      <c r="IC32" s="1"/>
      <c r="ID32" s="1"/>
      <c r="IE32" s="1"/>
      <c r="IF32" s="1"/>
      <c r="IG32" s="1"/>
      <c r="IH32" s="1"/>
      <c r="II32" s="1"/>
      <c r="IJ32" s="26"/>
      <c r="IK32" s="26"/>
      <c r="IL32" s="20"/>
      <c r="IM32" s="1"/>
      <c r="IN32" s="1"/>
      <c r="IO32" s="1"/>
      <c r="IP32" s="1"/>
      <c r="IQ32" s="1"/>
      <c r="IR32" s="1"/>
      <c r="IS32" s="1"/>
      <c r="IT32" s="1"/>
      <c r="IU32" s="1"/>
      <c r="IV32" s="1"/>
      <c r="IW32" s="1"/>
      <c r="IX32" s="1"/>
      <c r="IY32" s="26"/>
      <c r="IZ32" s="20"/>
      <c r="JA32" s="20"/>
      <c r="JB32" s="1"/>
      <c r="JC32" s="1"/>
      <c r="JD32" s="26"/>
      <c r="JE32" s="20"/>
      <c r="JF32" s="20"/>
      <c r="JG32" s="1"/>
      <c r="JH32" s="1"/>
      <c r="JI32" s="1"/>
      <c r="JJ32" s="26"/>
      <c r="JK32" s="20"/>
      <c r="JL32" s="20"/>
      <c r="JM32" s="1"/>
      <c r="JN32" s="26"/>
      <c r="JO32" s="26"/>
      <c r="JP32" s="26"/>
      <c r="JQ32" s="26"/>
      <c r="JR32" s="26"/>
      <c r="JS32" s="26"/>
      <c r="JT32" s="26"/>
      <c r="JU32" s="20"/>
      <c r="JV32" s="20">
        <v>1</v>
      </c>
      <c r="JW32" s="1"/>
      <c r="JX32" s="1"/>
      <c r="JY32" s="1"/>
      <c r="JZ32" s="26"/>
      <c r="KA32" s="26"/>
      <c r="KB32" s="26"/>
      <c r="KC32" s="20"/>
      <c r="KD32" s="20"/>
      <c r="KE32" s="1"/>
      <c r="KF32" s="1"/>
      <c r="KG32" s="1"/>
      <c r="KH32" s="1"/>
      <c r="KI32" s="1"/>
      <c r="KJ32" s="26"/>
      <c r="KK32" s="26"/>
      <c r="KL32" s="26"/>
      <c r="KM32" s="20"/>
      <c r="KN32" s="20"/>
      <c r="KO32" s="20"/>
      <c r="KP32" s="20"/>
      <c r="KQ32" s="20"/>
      <c r="KR32" s="20">
        <v>0.9</v>
      </c>
      <c r="KS32" s="1"/>
      <c r="KT32" s="1"/>
      <c r="KU32" s="1"/>
      <c r="KV32" s="26"/>
      <c r="KW32" s="26"/>
      <c r="KX32" s="26"/>
      <c r="KY32" s="22"/>
      <c r="KZ32" s="20"/>
      <c r="LA32" s="20"/>
      <c r="LB32" s="20"/>
      <c r="LC32" s="20"/>
      <c r="LD32" s="20"/>
      <c r="LE32" s="20">
        <v>5.8</v>
      </c>
      <c r="LF32" s="20">
        <v>2.5</v>
      </c>
      <c r="LG32" s="1"/>
      <c r="LH32" s="26"/>
      <c r="LI32" s="22"/>
      <c r="LJ32" s="20"/>
      <c r="LK32" s="20"/>
      <c r="LL32" s="1"/>
      <c r="LM32" s="1"/>
      <c r="LN32" s="1"/>
      <c r="LO32" s="1"/>
      <c r="LP32" s="1"/>
      <c r="LQ32" s="1"/>
      <c r="LR32" s="1"/>
      <c r="LS32" s="20"/>
      <c r="LT32" s="20"/>
      <c r="LU32" s="20">
        <v>2.5</v>
      </c>
      <c r="LV32" s="20">
        <v>0.7</v>
      </c>
      <c r="LW32" s="1"/>
      <c r="LX32" s="1"/>
      <c r="LY32" s="1"/>
      <c r="LZ32" s="1"/>
      <c r="MA32" s="1"/>
      <c r="MB32" s="26"/>
      <c r="MC32" s="20"/>
      <c r="MD32" s="20"/>
      <c r="ME32" s="26"/>
      <c r="MF32" s="26"/>
      <c r="MG32" s="20"/>
      <c r="MH32" s="20"/>
      <c r="MI32" s="1"/>
      <c r="MJ32" s="1"/>
      <c r="MK32" s="26"/>
      <c r="ML32" s="26"/>
      <c r="MM32" s="26"/>
      <c r="MN32" s="26"/>
      <c r="MO32" s="26"/>
      <c r="MP32" s="26"/>
      <c r="MQ32" s="26"/>
      <c r="MR32" s="26"/>
      <c r="MS32" s="22"/>
      <c r="MT32" s="20"/>
      <c r="MU32" s="20">
        <v>1.1000000000000001</v>
      </c>
      <c r="MV32" s="1"/>
      <c r="MW32" s="1"/>
      <c r="MX32" s="1"/>
      <c r="MY32" s="1"/>
      <c r="MZ32" s="1"/>
      <c r="NA32" s="26"/>
      <c r="NB32" s="26"/>
      <c r="NC32" s="26"/>
      <c r="ND32" s="26"/>
      <c r="NE32" s="20"/>
      <c r="NF32" s="1"/>
      <c r="NG32" s="1"/>
      <c r="NH32" s="26"/>
      <c r="NI32" s="20"/>
      <c r="NJ32" s="1"/>
      <c r="NK32" s="1"/>
      <c r="NL32" s="1"/>
      <c r="NM32" s="26"/>
      <c r="NN32" s="26"/>
      <c r="NO32" s="26"/>
      <c r="NP32" s="26"/>
      <c r="NQ32" s="26"/>
      <c r="NR32" s="20">
        <v>0</v>
      </c>
      <c r="NS32" s="20">
        <v>0.2</v>
      </c>
      <c r="NT32" s="1"/>
      <c r="NU32" s="1"/>
      <c r="NV32" s="1"/>
      <c r="NW32" s="26"/>
      <c r="NX32" s="26"/>
      <c r="NY32" s="26"/>
      <c r="NZ32" s="26"/>
      <c r="OA32" s="26"/>
      <c r="OB32" s="26"/>
      <c r="OC32" s="26"/>
      <c r="OD32" s="26"/>
      <c r="OE32" s="26"/>
      <c r="OF32" s="21">
        <v>0.9</v>
      </c>
      <c r="OG32" s="1"/>
      <c r="OH32" s="1"/>
      <c r="OI32" s="1"/>
      <c r="OJ32" s="1"/>
      <c r="OK32" s="1"/>
      <c r="OL32" s="1"/>
      <c r="OM32" s="1"/>
      <c r="ON32" s="1"/>
      <c r="OO32" s="1"/>
      <c r="OP32" s="1"/>
      <c r="OQ32" s="1"/>
      <c r="OR32" s="1"/>
      <c r="OS32" s="1"/>
      <c r="OT32" s="26"/>
      <c r="OU32" s="26"/>
      <c r="OV32" s="26"/>
      <c r="OW32" s="26"/>
      <c r="OX32" s="26"/>
      <c r="OY32" s="26"/>
      <c r="OZ32" s="20">
        <v>2.1</v>
      </c>
      <c r="PA32" s="21">
        <v>0.2</v>
      </c>
      <c r="PB32" s="1"/>
      <c r="PC32" s="1"/>
      <c r="PD32" s="1"/>
      <c r="PE32" s="1"/>
      <c r="PF32" s="1"/>
      <c r="PG32" s="1"/>
      <c r="PH32" s="1"/>
      <c r="PI32" s="1"/>
      <c r="PJ32" s="1"/>
      <c r="PK32" s="1"/>
      <c r="PL32" s="1"/>
      <c r="PM32" s="26"/>
      <c r="PN32" s="26"/>
      <c r="PO32" s="26"/>
      <c r="PP32" s="26"/>
      <c r="PQ32" s="26"/>
      <c r="PR32" s="20"/>
      <c r="PS32" s="20"/>
      <c r="PT32" s="1"/>
      <c r="PU32" s="20">
        <v>1.3</v>
      </c>
      <c r="PV32" s="20">
        <v>1.4</v>
      </c>
      <c r="PW32" s="20">
        <v>0.1</v>
      </c>
      <c r="PX32" s="1"/>
      <c r="PY32" s="1"/>
      <c r="PZ32" s="1"/>
      <c r="QA32" s="1"/>
      <c r="QB32" s="1"/>
      <c r="QC32" s="1"/>
      <c r="QD32" s="26"/>
      <c r="QE32" s="26"/>
      <c r="QF32" s="26"/>
      <c r="QG32" s="26"/>
      <c r="QH32" s="20"/>
      <c r="QI32" s="20"/>
      <c r="QJ32" s="1"/>
      <c r="QK32" s="1"/>
      <c r="QL32" s="1"/>
      <c r="QM32" s="1"/>
      <c r="QN32" s="1"/>
      <c r="QO32" s="1"/>
      <c r="QP32" s="1"/>
      <c r="QQ32" s="26"/>
      <c r="QR32" s="26"/>
      <c r="QS32" s="26"/>
      <c r="QT32" s="20"/>
      <c r="QU32" s="20">
        <v>0.7</v>
      </c>
      <c r="QV32" s="1"/>
      <c r="QW32" s="1"/>
      <c r="QX32" s="1"/>
      <c r="QY32" s="1"/>
      <c r="QZ32" s="1"/>
      <c r="RA32" s="1"/>
      <c r="RB32" s="1"/>
      <c r="RC32" s="26"/>
      <c r="RD32" s="26"/>
      <c r="RE32" s="26"/>
      <c r="RF32" s="20"/>
      <c r="RG32" s="1"/>
      <c r="RH32" s="1"/>
      <c r="RI32" s="1"/>
      <c r="RJ32" s="1"/>
      <c r="RK32" s="1"/>
      <c r="RL32" s="1"/>
      <c r="RM32" s="1"/>
      <c r="RN32" s="1"/>
      <c r="RO32" s="1"/>
      <c r="RP32" s="1"/>
      <c r="RQ32" s="1"/>
      <c r="RR32" s="1"/>
      <c r="RS32" s="26"/>
      <c r="RT32" s="20"/>
      <c r="RU32" s="20"/>
      <c r="RV32" s="20">
        <v>0.3</v>
      </c>
      <c r="RW32" s="1"/>
      <c r="RX32" s="1"/>
      <c r="RY32" s="1"/>
      <c r="RZ32" s="1"/>
      <c r="SA32" s="1"/>
      <c r="SB32" s="1"/>
      <c r="SC32" s="1"/>
      <c r="SD32" s="1"/>
      <c r="SE32" s="1"/>
      <c r="SF32" s="1"/>
      <c r="SG32" s="1"/>
      <c r="SH32" s="1"/>
      <c r="SI32" s="26"/>
      <c r="SJ32" s="20"/>
      <c r="SK32" s="20"/>
      <c r="SL32" s="20"/>
      <c r="SM32" s="20"/>
      <c r="SN32" s="1"/>
      <c r="SO32" s="1"/>
      <c r="SP32" s="1"/>
      <c r="SQ32" s="1"/>
      <c r="SR32" s="26"/>
      <c r="SS32" s="20"/>
      <c r="ST32" s="20"/>
      <c r="SU32" s="20"/>
      <c r="SV32" s="20">
        <v>0.3</v>
      </c>
      <c r="SW32" s="1"/>
      <c r="SX32" s="1"/>
      <c r="SY32" s="1"/>
      <c r="SZ32" s="1"/>
      <c r="TA32" s="1"/>
      <c r="TB32" s="20"/>
      <c r="TC32" s="20"/>
      <c r="TD32" s="20"/>
      <c r="TE32" s="20"/>
      <c r="TF32" s="1"/>
      <c r="TG32" s="1"/>
      <c r="TH32" s="1"/>
      <c r="TI32" s="1"/>
      <c r="TJ32" s="1"/>
      <c r="TK32" s="1"/>
      <c r="TL32" s="1"/>
      <c r="TM32" s="1"/>
      <c r="TN32" s="1"/>
      <c r="TO32" s="1"/>
      <c r="TP32" s="1"/>
      <c r="TQ32" s="26"/>
      <c r="TR32" s="26"/>
      <c r="TS32" s="20"/>
      <c r="TT32" s="20">
        <v>0.3</v>
      </c>
      <c r="TU32" s="1"/>
      <c r="TV32" s="1"/>
      <c r="TW32" s="1"/>
      <c r="TX32" s="1"/>
      <c r="TY32" s="1"/>
      <c r="TZ32" s="1"/>
      <c r="UA32" s="1"/>
      <c r="UB32" s="26"/>
      <c r="UC32" s="20"/>
      <c r="UD32" s="20"/>
      <c r="UE32" s="20"/>
      <c r="UF32" s="20"/>
      <c r="UG32" s="20"/>
      <c r="UH32" s="20"/>
      <c r="UI32" s="1"/>
      <c r="UJ32" s="1"/>
      <c r="UK32" s="20">
        <v>0.7</v>
      </c>
      <c r="UL32" s="1"/>
      <c r="UM32" s="1"/>
      <c r="UN32" s="1"/>
      <c r="UO32" s="26"/>
      <c r="UP32" s="26"/>
      <c r="UQ32" s="20"/>
      <c r="UR32" s="20"/>
      <c r="US32" s="20"/>
      <c r="UT32" s="20"/>
      <c r="UU32" s="1"/>
      <c r="UV32" s="1"/>
      <c r="UW32" s="1"/>
      <c r="UX32" s="1"/>
      <c r="UY32" s="1"/>
      <c r="UZ32" s="26"/>
      <c r="VA32" s="26"/>
      <c r="VB32" s="20"/>
      <c r="VC32" s="20"/>
      <c r="VD32" s="20"/>
      <c r="VE32" s="20"/>
      <c r="VF32" s="1"/>
      <c r="VG32" s="1"/>
      <c r="VH32" s="1"/>
      <c r="VI32" s="1"/>
      <c r="VJ32" s="26"/>
      <c r="VK32" s="26"/>
      <c r="VL32" s="26"/>
      <c r="VM32" s="26"/>
      <c r="VN32" s="26"/>
      <c r="VO32" s="26"/>
      <c r="VP32" s="26"/>
      <c r="VQ32" s="20"/>
      <c r="VR32" s="1"/>
      <c r="VS32" s="1"/>
      <c r="VT32" s="1"/>
      <c r="VU32" s="1"/>
      <c r="VV32" s="26"/>
      <c r="VW32" s="26"/>
      <c r="VX32" s="26"/>
      <c r="VY32" s="26"/>
      <c r="VZ32" s="26"/>
      <c r="WA32" s="26"/>
      <c r="WB32" s="26"/>
      <c r="WC32" s="26"/>
      <c r="WD32" s="20"/>
      <c r="WE32" s="20"/>
      <c r="WF32" s="20">
        <v>1</v>
      </c>
      <c r="WG32" s="1"/>
      <c r="WH32" s="1"/>
      <c r="WI32" s="26"/>
      <c r="WJ32" s="26"/>
      <c r="WK32" s="20"/>
      <c r="WL32" s="20"/>
      <c r="WM32" s="1"/>
      <c r="WN32" s="1"/>
      <c r="WO32" s="20">
        <v>1.2</v>
      </c>
      <c r="WP32" s="20">
        <v>1.2</v>
      </c>
      <c r="WQ32" s="1"/>
      <c r="WR32" s="1"/>
      <c r="WS32" s="1"/>
      <c r="WT32" s="20"/>
      <c r="WU32" s="20"/>
      <c r="WV32" s="20"/>
      <c r="WW32" s="20">
        <v>0.1</v>
      </c>
      <c r="WX32" s="26"/>
      <c r="WY32" s="20"/>
      <c r="WZ32" s="21">
        <v>0.1</v>
      </c>
      <c r="XA32" s="20"/>
      <c r="XB32" s="20"/>
      <c r="XC32" s="1"/>
      <c r="XD32" s="1"/>
      <c r="XE32" s="1"/>
      <c r="XF32" s="1"/>
      <c r="XG32" s="1"/>
      <c r="XH32" s="1"/>
      <c r="XI32" s="1"/>
      <c r="XJ32" s="1"/>
      <c r="XK32" s="1"/>
      <c r="XL32" s="1"/>
      <c r="XM32" s="26"/>
      <c r="XN32" s="26"/>
      <c r="XO32" s="26"/>
      <c r="XP32" s="20"/>
      <c r="XQ32" s="20">
        <v>1.4</v>
      </c>
      <c r="XR32" s="21">
        <v>0.4</v>
      </c>
      <c r="XS32" s="21">
        <v>0</v>
      </c>
      <c r="XT32" s="1"/>
      <c r="XU32" s="1"/>
      <c r="XV32" s="26"/>
      <c r="XW32" s="20">
        <v>0.8</v>
      </c>
      <c r="XX32" s="20">
        <v>0.2</v>
      </c>
      <c r="XY32" s="20">
        <v>0.5</v>
      </c>
      <c r="XZ32" s="1"/>
      <c r="YA32" s="21">
        <v>0.4</v>
      </c>
      <c r="YB32" s="1"/>
      <c r="YC32" s="26"/>
      <c r="YD32" s="20"/>
      <c r="YE32" s="20"/>
      <c r="YF32" s="20">
        <v>0.6</v>
      </c>
      <c r="YG32" s="20">
        <v>0.4</v>
      </c>
      <c r="YH32" s="1"/>
      <c r="YI32" s="1"/>
      <c r="YJ32" s="1"/>
      <c r="YK32" s="1"/>
      <c r="YL32" s="26"/>
      <c r="YM32" s="26"/>
      <c r="YN32" s="26"/>
      <c r="YO32" s="26"/>
      <c r="YP32" s="1"/>
      <c r="YQ32" s="1"/>
      <c r="YR32" s="1"/>
      <c r="YS32" s="1"/>
      <c r="YT32" s="26"/>
      <c r="YU32" s="20"/>
      <c r="YV32" s="1"/>
      <c r="YW32" s="1"/>
      <c r="YX32" s="1"/>
      <c r="YY32" s="1"/>
      <c r="YZ32" s="1"/>
      <c r="ZA32" s="1"/>
      <c r="ZB32" s="1"/>
      <c r="ZC32" s="26"/>
      <c r="ZD32" s="1"/>
      <c r="ZE32" s="21">
        <v>0.5</v>
      </c>
      <c r="ZF32" s="1"/>
      <c r="ZG32" s="1"/>
      <c r="ZH32" s="1"/>
      <c r="ZI32" s="1"/>
      <c r="ZJ32" s="1"/>
      <c r="ZK32" s="1"/>
      <c r="ZL32" s="1"/>
      <c r="ZM32" s="26"/>
      <c r="ZN32" s="26"/>
      <c r="ZO32" s="26"/>
      <c r="ZP32" s="20"/>
      <c r="ZQ32" s="1"/>
      <c r="ZR32" s="1"/>
      <c r="ZS32" s="1"/>
      <c r="ZT32" s="26"/>
      <c r="ZU32" s="26"/>
      <c r="ZV32" s="20"/>
      <c r="ZW32" s="20"/>
      <c r="ZX32" s="20">
        <v>0.7</v>
      </c>
      <c r="ZY32" s="20">
        <v>1.4</v>
      </c>
      <c r="ZZ32" s="1"/>
      <c r="AAA32" s="1"/>
      <c r="AAB32" s="26"/>
      <c r="AAC32" s="26"/>
      <c r="AAD32" s="20"/>
      <c r="AAE32" s="1">
        <v>1</v>
      </c>
      <c r="AAF32" s="26"/>
      <c r="AAG32" s="26"/>
      <c r="AAH32" s="20"/>
      <c r="AAI32" s="20">
        <v>0.2</v>
      </c>
      <c r="AAJ32" s="21">
        <v>0.4</v>
      </c>
      <c r="AAK32" s="26"/>
      <c r="AAL32" s="26"/>
      <c r="AAM32" s="26"/>
      <c r="AAN32" s="26"/>
      <c r="AAO32" s="26"/>
      <c r="AAP32" s="26"/>
      <c r="AAQ32" s="26"/>
      <c r="AAR32" s="26"/>
      <c r="AAS32" s="26"/>
      <c r="AAT32" s="26"/>
      <c r="AAU32" s="26"/>
      <c r="AAV32" s="26"/>
      <c r="AAW32" s="20"/>
      <c r="AAX32" s="1"/>
      <c r="AAY32" s="20">
        <v>1.3</v>
      </c>
      <c r="AAZ32" s="21">
        <v>0.6</v>
      </c>
      <c r="ABA32" s="26"/>
      <c r="ABB32" s="26"/>
      <c r="ABC32" s="26"/>
      <c r="ABD32" s="26"/>
      <c r="ABE32" s="26"/>
      <c r="ABF32" s="20"/>
      <c r="ABG32" s="1"/>
      <c r="ABH32" s="1"/>
      <c r="ABI32" s="21">
        <v>1.6</v>
      </c>
      <c r="ABJ32" s="1"/>
      <c r="ABK32" s="26"/>
      <c r="ABL32" s="26"/>
      <c r="ABM32" s="26"/>
      <c r="ABN32" s="1"/>
      <c r="ABO32" s="20">
        <v>0.3</v>
      </c>
      <c r="ABP32" s="20">
        <v>1.5</v>
      </c>
      <c r="ABQ32" s="1"/>
      <c r="ABR32" s="26"/>
      <c r="ABS32" s="26"/>
      <c r="ABT32" s="26"/>
      <c r="ABU32" s="26"/>
      <c r="ABV32" s="26"/>
      <c r="ABW32" s="26"/>
      <c r="ABX32" s="1"/>
      <c r="ABY32" s="21">
        <v>0.1</v>
      </c>
      <c r="ABZ32" s="26"/>
      <c r="ACA32" s="26"/>
      <c r="ACB32" s="1"/>
      <c r="ACC32" s="1"/>
      <c r="ACD32" s="20">
        <v>0</v>
      </c>
      <c r="ACE32" s="20">
        <v>1.5</v>
      </c>
      <c r="ACF32" s="26"/>
      <c r="ACG32" s="26"/>
      <c r="ACH32" s="20">
        <v>0.6</v>
      </c>
      <c r="ACI32" s="1"/>
      <c r="ACJ32" s="20"/>
      <c r="ACK32" s="1"/>
      <c r="ACL32" s="21">
        <v>0.4</v>
      </c>
      <c r="ACM32" s="21">
        <v>0.6</v>
      </c>
      <c r="ACN32" s="21">
        <v>0.2</v>
      </c>
      <c r="ACO32" s="1"/>
      <c r="ACP32" s="21">
        <v>19.899999999999999</v>
      </c>
      <c r="ACQ32" s="20"/>
      <c r="ACR32" s="21">
        <v>2.9</v>
      </c>
      <c r="ACS32" s="21">
        <v>0.1</v>
      </c>
      <c r="ACT32" s="1"/>
      <c r="ACU32" s="20"/>
      <c r="ACV32" s="21">
        <v>0.1</v>
      </c>
      <c r="ACW32" s="1"/>
      <c r="ACX32" s="1"/>
      <c r="ACY32" s="1"/>
      <c r="ACZ32" s="1"/>
      <c r="ADA32" s="1">
        <v>1</v>
      </c>
      <c r="ADB32" s="1"/>
      <c r="ADC32" s="20">
        <v>0.3</v>
      </c>
      <c r="ADD32" s="1"/>
      <c r="ADE32" s="1"/>
      <c r="ADF32" s="20"/>
      <c r="ADG32" s="1"/>
      <c r="ADH32" s="1"/>
      <c r="ADI32" s="1"/>
      <c r="ADJ32" s="1"/>
      <c r="ADK32" s="20"/>
      <c r="ADL32" s="20">
        <v>0.1</v>
      </c>
      <c r="ADM32" s="1" t="s">
        <v>66</v>
      </c>
      <c r="ADN32" s="1" t="s">
        <v>66</v>
      </c>
      <c r="ADO32" s="21">
        <v>0</v>
      </c>
      <c r="ADP32" s="21">
        <v>0</v>
      </c>
      <c r="ADQ32" s="21">
        <v>1.2</v>
      </c>
      <c r="ADR32" s="26"/>
      <c r="ADS32" s="26"/>
      <c r="ADT32" s="20">
        <v>0.4</v>
      </c>
      <c r="ADU32" s="21">
        <v>0.1</v>
      </c>
      <c r="ADV32" s="21">
        <v>0.4</v>
      </c>
      <c r="ADW32" s="1"/>
      <c r="ADX32" s="26"/>
      <c r="ADY32" s="21">
        <v>0.1</v>
      </c>
      <c r="ADZ32" s="21">
        <v>1</v>
      </c>
      <c r="AEA32" s="21">
        <v>0.4</v>
      </c>
      <c r="AEB32" s="21">
        <v>4.8</v>
      </c>
      <c r="AEC32" s="1"/>
      <c r="AED32" s="1"/>
      <c r="AEE32" s="20"/>
      <c r="AEF32" s="20">
        <v>0.2</v>
      </c>
      <c r="AEG32" s="1"/>
      <c r="AEH32" s="1"/>
      <c r="AEI32" s="20"/>
      <c r="AEJ32" s="1"/>
      <c r="AEK32" s="1"/>
      <c r="AEL32" s="20">
        <v>0.1</v>
      </c>
      <c r="AEM32" s="21">
        <v>0</v>
      </c>
      <c r="AEN32" s="21">
        <v>2.2000000000000002</v>
      </c>
      <c r="AEO32" s="21">
        <v>0.1</v>
      </c>
      <c r="AEP32" s="21">
        <v>0.4</v>
      </c>
      <c r="AEQ32" s="20">
        <v>0.3</v>
      </c>
      <c r="AER32" s="1"/>
      <c r="AES32" s="1"/>
      <c r="AET32" s="20">
        <v>0.4</v>
      </c>
      <c r="AEU32" s="20">
        <v>1.7</v>
      </c>
      <c r="AEV32" s="1"/>
      <c r="AEW32" s="1"/>
      <c r="AEX32" s="1"/>
      <c r="AEY32" s="1"/>
      <c r="AEZ32" s="20"/>
      <c r="AFA32" s="20"/>
      <c r="AFB32" s="20"/>
      <c r="AFC32" s="20"/>
      <c r="AFD32" s="20">
        <v>0.1</v>
      </c>
      <c r="AFE32" s="26"/>
      <c r="AFF32" s="20">
        <v>0.9</v>
      </c>
      <c r="AFG32" s="1"/>
      <c r="AFH32" s="1"/>
      <c r="AFI32" s="20">
        <v>0.2</v>
      </c>
      <c r="AFJ32" s="1"/>
      <c r="AFK32" s="1"/>
      <c r="AFL32" s="1"/>
      <c r="AFM32" s="21">
        <v>0.4</v>
      </c>
      <c r="AFN32" s="21">
        <v>3.9</v>
      </c>
      <c r="AFO32" s="1"/>
      <c r="AFP32" s="20"/>
      <c r="AFQ32" s="20"/>
      <c r="AFR32" s="20"/>
      <c r="AFS32" s="20"/>
      <c r="AFT32" s="1"/>
      <c r="AFU32" s="1"/>
      <c r="AFV32" s="26"/>
      <c r="AFW32" s="20">
        <v>0.4</v>
      </c>
      <c r="AFX32" s="20"/>
      <c r="AFY32" s="20"/>
      <c r="AFZ32" s="26">
        <v>6</v>
      </c>
      <c r="AGA32" s="26">
        <v>7.5</v>
      </c>
      <c r="AGB32" s="1"/>
      <c r="AGC32" s="1"/>
      <c r="AGD32" s="1"/>
      <c r="AGE32" s="1"/>
      <c r="AGF32" s="20">
        <v>1.4</v>
      </c>
      <c r="AGG32" s="20">
        <v>0.2</v>
      </c>
      <c r="AGH32" s="21">
        <v>0.1</v>
      </c>
      <c r="AGI32" s="1"/>
      <c r="AGJ32" s="26">
        <v>13.6</v>
      </c>
      <c r="AGK32" s="1"/>
      <c r="AGL32" s="1"/>
      <c r="AGM32" s="20">
        <v>0.1</v>
      </c>
      <c r="AGN32" s="26">
        <v>1.9</v>
      </c>
      <c r="AGO32" s="21">
        <v>0.9</v>
      </c>
      <c r="AGP32" s="26"/>
      <c r="AGQ32" s="20"/>
      <c r="AGR32" s="26">
        <v>8.6</v>
      </c>
      <c r="AGS32" s="20"/>
      <c r="AGT32" s="20">
        <v>0.6</v>
      </c>
      <c r="AGU32" s="26">
        <v>2.1</v>
      </c>
      <c r="AGV32" s="26">
        <v>6.1</v>
      </c>
      <c r="AGW32" s="20"/>
      <c r="AGX32" s="26">
        <v>49.3</v>
      </c>
      <c r="AGY32" s="26">
        <v>4.0999999999999996</v>
      </c>
      <c r="AGZ32" s="26">
        <v>12</v>
      </c>
      <c r="AHA32" s="26"/>
      <c r="AHB32" s="20">
        <v>0.5</v>
      </c>
      <c r="AHC32" s="26">
        <v>8.5</v>
      </c>
      <c r="AHD32" s="26">
        <v>6.9</v>
      </c>
      <c r="AHE32" s="1"/>
      <c r="AHF32" s="1"/>
      <c r="AHG32" s="20">
        <v>0.1</v>
      </c>
      <c r="AHH32" s="20">
        <v>0.7</v>
      </c>
      <c r="AHI32" s="26">
        <v>4.0999999999999996</v>
      </c>
      <c r="AHJ32" s="26">
        <v>185.3</v>
      </c>
      <c r="AHK32" s="26">
        <v>8.8000000000000007</v>
      </c>
      <c r="AHL32" s="1"/>
      <c r="AHM32" s="26"/>
      <c r="AHN32" s="26"/>
      <c r="AHO32" s="26"/>
      <c r="AHP32" s="26"/>
      <c r="AHQ32" s="26"/>
      <c r="AHR32" s="20">
        <v>0</v>
      </c>
      <c r="AHS32" s="20">
        <v>0.4</v>
      </c>
      <c r="AHT32" s="20">
        <v>0.2</v>
      </c>
      <c r="AHU32" s="26">
        <v>86.9</v>
      </c>
      <c r="AHV32" s="1"/>
      <c r="AHW32" s="20"/>
      <c r="AHX32" s="1"/>
      <c r="AHY32" s="1"/>
      <c r="AHZ32" s="1"/>
      <c r="AIA32" s="26">
        <v>2.5</v>
      </c>
      <c r="AIB32" s="20"/>
      <c r="AIC32" s="1"/>
      <c r="AID32" s="26">
        <v>18.899999999999999</v>
      </c>
      <c r="AIE32" s="26">
        <v>7</v>
      </c>
      <c r="AIF32" s="21">
        <v>0.8</v>
      </c>
      <c r="AIG32" s="1"/>
      <c r="AIH32" s="1"/>
      <c r="AII32" s="1"/>
      <c r="AIJ32" s="20">
        <v>0.2</v>
      </c>
      <c r="AIK32" s="20">
        <v>0</v>
      </c>
      <c r="AIL32" s="26">
        <v>5.9</v>
      </c>
      <c r="AIM32" s="20"/>
      <c r="AIN32" s="20"/>
      <c r="AIO32" s="20"/>
      <c r="AIP32" s="20">
        <v>0.1</v>
      </c>
      <c r="AIQ32" s="20">
        <v>0.1</v>
      </c>
      <c r="AIR32" s="26">
        <v>29.8</v>
      </c>
      <c r="AIS32" s="1"/>
      <c r="AIT32" s="20">
        <v>0.2</v>
      </c>
      <c r="AIU32" s="20">
        <v>0.2</v>
      </c>
      <c r="AIV32" s="20">
        <v>0.1</v>
      </c>
      <c r="AIW32" s="20">
        <v>0.3</v>
      </c>
      <c r="AIX32" s="26">
        <v>6.7</v>
      </c>
      <c r="AIY32" s="26">
        <v>14.1</v>
      </c>
      <c r="AIZ32" s="26">
        <v>5.8</v>
      </c>
      <c r="AJA32" s="20"/>
      <c r="AJB32" s="20"/>
      <c r="AJC32" s="20"/>
      <c r="AJD32" s="1"/>
      <c r="AJE32" s="1"/>
      <c r="AJF32" s="1">
        <v>1.2</v>
      </c>
      <c r="AJG32" s="20"/>
      <c r="AJH32" s="26">
        <v>88.3</v>
      </c>
      <c r="AJI32" s="26">
        <v>3</v>
      </c>
      <c r="AJJ32" s="1">
        <v>1</v>
      </c>
      <c r="AJK32" s="21">
        <v>0.1</v>
      </c>
      <c r="AJL32" s="26"/>
      <c r="AJM32" s="20"/>
      <c r="AJN32" s="1"/>
      <c r="AJO32" s="20">
        <v>0.3</v>
      </c>
      <c r="AJP32" s="20">
        <v>0</v>
      </c>
      <c r="AJQ32" s="26">
        <v>39.200000000000003</v>
      </c>
      <c r="AJR32" s="26">
        <v>7.5</v>
      </c>
      <c r="AJS32" s="26">
        <v>6.8</v>
      </c>
      <c r="AJT32" s="20">
        <v>0.2</v>
      </c>
      <c r="AJU32" s="26">
        <v>7.7</v>
      </c>
      <c r="AJV32" s="26">
        <v>2.8</v>
      </c>
      <c r="AJW32" s="1">
        <v>3</v>
      </c>
      <c r="AJX32" s="1">
        <v>0</v>
      </c>
      <c r="AJY32" s="1">
        <v>16</v>
      </c>
      <c r="AJZ32" s="1">
        <v>1.7</v>
      </c>
      <c r="AKA32" s="21">
        <v>1.1000000000000001</v>
      </c>
      <c r="AKB32" s="20">
        <v>0.6</v>
      </c>
      <c r="AKC32" s="1"/>
      <c r="AKD32" s="26"/>
      <c r="AKE32" s="20"/>
      <c r="AKF32" s="20"/>
      <c r="AKG32" s="20">
        <v>0</v>
      </c>
      <c r="AKH32" s="20">
        <v>0.3</v>
      </c>
      <c r="AKI32" s="1" t="s">
        <v>66</v>
      </c>
      <c r="AKJ32" s="1">
        <v>2</v>
      </c>
      <c r="AKK32" s="1">
        <v>1.2</v>
      </c>
      <c r="AKL32" s="1"/>
      <c r="AKM32" s="20"/>
      <c r="AKN32" s="20"/>
      <c r="AKO32" s="20">
        <v>0</v>
      </c>
      <c r="AKP32" s="26">
        <v>2.8</v>
      </c>
      <c r="AKQ32" s="26">
        <v>4.3</v>
      </c>
      <c r="AKR32" s="26">
        <v>5.5</v>
      </c>
      <c r="AKS32" s="26">
        <v>4.9000000000000004</v>
      </c>
      <c r="AKT32" s="1">
        <v>2</v>
      </c>
      <c r="AKU32" s="1"/>
      <c r="AKV32" s="1"/>
      <c r="AKW32" s="20">
        <v>0.3</v>
      </c>
      <c r="AKX32" s="26">
        <v>4.9000000000000004</v>
      </c>
      <c r="AKY32" s="26">
        <v>2.5</v>
      </c>
      <c r="AKZ32" s="26">
        <v>12.8</v>
      </c>
      <c r="ALA32" s="1" t="s">
        <v>66</v>
      </c>
      <c r="ALB32" s="1"/>
      <c r="ALC32" s="20">
        <v>0.1</v>
      </c>
      <c r="ALD32" s="26">
        <v>4.5</v>
      </c>
      <c r="ALE32" s="26">
        <v>3.9</v>
      </c>
      <c r="ALF32" s="26">
        <v>3.6</v>
      </c>
      <c r="ALG32" s="26">
        <v>12</v>
      </c>
      <c r="ALH32" s="26"/>
      <c r="ALI32" s="26"/>
      <c r="ALJ32" s="26"/>
      <c r="ALK32" s="20">
        <v>1.1000000000000001</v>
      </c>
      <c r="ALL32" s="26">
        <v>4.8</v>
      </c>
      <c r="ALM32" s="21">
        <v>0.1</v>
      </c>
      <c r="ALN32" s="1"/>
      <c r="ALO32" s="20">
        <v>0.1</v>
      </c>
      <c r="ALP32" s="26">
        <v>11.1</v>
      </c>
      <c r="ALQ32" s="26">
        <v>2.7</v>
      </c>
      <c r="ALR32" s="26">
        <v>5.4</v>
      </c>
      <c r="ALS32" s="1">
        <v>0.2</v>
      </c>
      <c r="ALT32" s="21">
        <v>1.4</v>
      </c>
      <c r="ALU32" s="20"/>
      <c r="ALV32" s="20"/>
      <c r="ALW32" s="20"/>
      <c r="ALX32" s="1"/>
      <c r="ALY32" s="20">
        <v>0.2</v>
      </c>
      <c r="ALZ32" s="26">
        <v>4</v>
      </c>
      <c r="AMA32" s="26">
        <v>4.8</v>
      </c>
      <c r="AMB32" s="1" t="s">
        <v>66</v>
      </c>
      <c r="AMC32" s="20"/>
      <c r="AMD32" s="1"/>
      <c r="AME32" s="26">
        <v>4.9000000000000004</v>
      </c>
      <c r="AMF32" s="26">
        <v>3.2</v>
      </c>
      <c r="AMG32" s="26">
        <v>3.5</v>
      </c>
      <c r="AMH32" s="1"/>
      <c r="AMI32" s="1"/>
      <c r="AMJ32" s="1"/>
      <c r="AMK32" s="26"/>
      <c r="AML32" s="20"/>
      <c r="AMM32" s="20"/>
      <c r="AMN32" s="20"/>
      <c r="AMO32" s="1"/>
      <c r="AMP32" s="20">
        <v>0.6</v>
      </c>
      <c r="AMQ32" s="26">
        <v>5.4</v>
      </c>
      <c r="AMR32" s="26">
        <v>6.1</v>
      </c>
      <c r="AMS32" s="26">
        <v>11.2</v>
      </c>
      <c r="AMT32" s="26"/>
      <c r="AMU32" s="20"/>
      <c r="AMV32" s="1"/>
      <c r="AMW32" s="20">
        <v>0.2</v>
      </c>
      <c r="AMX32" s="26">
        <v>27.9</v>
      </c>
      <c r="AMY32" s="26">
        <v>16.100000000000001</v>
      </c>
      <c r="AMZ32" s="26">
        <v>4.5</v>
      </c>
      <c r="ANA32" s="26">
        <v>4.5</v>
      </c>
      <c r="ANB32" s="20"/>
      <c r="ANC32" s="20">
        <v>0.2</v>
      </c>
      <c r="AND32" s="26">
        <v>4.7</v>
      </c>
      <c r="ANE32" s="1"/>
      <c r="ANF32" s="26">
        <v>8.1</v>
      </c>
      <c r="ANG32" s="26">
        <v>4.2</v>
      </c>
      <c r="ANH32" s="26">
        <v>15.3</v>
      </c>
      <c r="ANI32" s="21">
        <v>0.2</v>
      </c>
      <c r="ANJ32" s="1"/>
      <c r="ANK32" s="26"/>
      <c r="ANL32" s="20"/>
      <c r="ANM32" s="20">
        <v>1</v>
      </c>
      <c r="ANN32" s="20">
        <v>0.1</v>
      </c>
      <c r="ANO32" s="22">
        <v>31.9</v>
      </c>
      <c r="ANP32" s="26">
        <v>4</v>
      </c>
      <c r="ANQ32" s="26"/>
      <c r="ANR32" s="26"/>
      <c r="ANS32" s="1"/>
      <c r="ANT32" s="1"/>
      <c r="ANU32" s="20">
        <v>0</v>
      </c>
      <c r="ANV32" s="20">
        <v>0.1</v>
      </c>
      <c r="ANW32" s="26">
        <v>7.3</v>
      </c>
      <c r="ANX32" s="26">
        <v>7.6</v>
      </c>
      <c r="ANY32" s="26">
        <v>4.7</v>
      </c>
      <c r="ANZ32" s="26">
        <v>10.1</v>
      </c>
      <c r="AOA32" s="26">
        <v>5</v>
      </c>
      <c r="AOB32" s="26">
        <v>5</v>
      </c>
      <c r="AOC32" s="26">
        <v>0.2</v>
      </c>
      <c r="AOD32" s="1" t="s">
        <v>66</v>
      </c>
      <c r="AOE32" s="1">
        <v>3.4</v>
      </c>
      <c r="AOF32" s="20"/>
      <c r="AOG32" s="20">
        <v>0.3</v>
      </c>
      <c r="AOH32" s="20">
        <v>0</v>
      </c>
      <c r="AOI32" s="20">
        <v>0.4</v>
      </c>
      <c r="AOJ32" s="26">
        <v>4.5</v>
      </c>
      <c r="AOK32" s="26">
        <v>12.6</v>
      </c>
      <c r="AOL32" s="22">
        <v>8.9</v>
      </c>
      <c r="AOM32" s="1" t="s">
        <v>66</v>
      </c>
      <c r="AON32" s="1" t="s">
        <v>66</v>
      </c>
      <c r="AOO32" s="1"/>
      <c r="AOP32" s="20"/>
      <c r="AOQ32" s="1"/>
      <c r="AOR32" s="1"/>
      <c r="AOS32" s="26">
        <v>45.8</v>
      </c>
      <c r="AOT32" s="26">
        <v>3.9</v>
      </c>
      <c r="AOU32" s="26">
        <v>0.3</v>
      </c>
      <c r="AOV32" s="26">
        <v>13.9</v>
      </c>
      <c r="AOW32" s="1" t="s">
        <v>66</v>
      </c>
      <c r="AOX32" s="1">
        <v>2</v>
      </c>
      <c r="AOY32" s="1">
        <v>1</v>
      </c>
      <c r="AOZ32" s="1">
        <v>1.3</v>
      </c>
      <c r="APA32" s="1">
        <v>0.8</v>
      </c>
      <c r="APB32" s="20"/>
      <c r="APC32" s="20">
        <v>0.1</v>
      </c>
      <c r="APD32" s="20">
        <v>0</v>
      </c>
      <c r="APE32" s="20">
        <v>2.4</v>
      </c>
      <c r="APF32" s="26">
        <v>5.3</v>
      </c>
      <c r="APG32" s="26">
        <v>2.9</v>
      </c>
      <c r="APH32" s="26">
        <v>3.6</v>
      </c>
      <c r="API32" s="1"/>
      <c r="APJ32" s="20">
        <v>0.2</v>
      </c>
      <c r="APK32" s="20">
        <v>0.3</v>
      </c>
      <c r="APL32" s="26">
        <v>15.3</v>
      </c>
      <c r="APM32" s="26">
        <v>2.4</v>
      </c>
      <c r="APN32" s="26">
        <v>6.9</v>
      </c>
      <c r="APO32" s="1">
        <v>2</v>
      </c>
      <c r="APP32" s="1" t="s">
        <v>66</v>
      </c>
      <c r="APQ32" s="1">
        <v>0.9</v>
      </c>
      <c r="APR32" s="1"/>
      <c r="APS32" s="20"/>
      <c r="APT32" s="20">
        <v>0.1</v>
      </c>
      <c r="APU32" s="26">
        <v>5.6</v>
      </c>
      <c r="APV32" s="26">
        <v>8.3000000000000007</v>
      </c>
      <c r="APW32" s="26">
        <v>5.6</v>
      </c>
      <c r="APX32" s="26">
        <v>3.7</v>
      </c>
      <c r="APY32" s="26">
        <v>10.6</v>
      </c>
      <c r="APZ32" s="26">
        <v>7.2</v>
      </c>
      <c r="AQA32" s="26">
        <v>6.8</v>
      </c>
      <c r="AQB32" s="1">
        <v>1.1000000000000001</v>
      </c>
      <c r="AQC32" s="1"/>
      <c r="AQD32" s="1"/>
      <c r="AQE32" s="20">
        <v>0.1</v>
      </c>
      <c r="AQF32" s="26">
        <v>9.1</v>
      </c>
      <c r="AQG32" s="26">
        <v>3.4</v>
      </c>
      <c r="AQH32" s="26">
        <v>5.8</v>
      </c>
      <c r="AQI32" s="21">
        <v>1.3</v>
      </c>
      <c r="AQJ32" s="1"/>
      <c r="AQK32" s="26"/>
      <c r="AQL32" s="26">
        <v>4</v>
      </c>
      <c r="AQM32" s="26">
        <v>4</v>
      </c>
      <c r="AQN32" s="1">
        <v>1</v>
      </c>
      <c r="AQO32" s="1">
        <v>8.3000000000000007</v>
      </c>
      <c r="AQP32" s="1">
        <v>0.7</v>
      </c>
      <c r="AQQ32" s="21">
        <v>1.5</v>
      </c>
      <c r="AQR32" s="1"/>
      <c r="AQS32" s="20"/>
      <c r="AQT32" s="20"/>
      <c r="AQU32" s="20">
        <v>1.6</v>
      </c>
      <c r="AQV32" s="26">
        <v>9.5</v>
      </c>
      <c r="AQW32" s="26">
        <v>4.3</v>
      </c>
      <c r="AQX32" s="1" t="s">
        <v>66</v>
      </c>
      <c r="AQY32" s="21">
        <v>0.3</v>
      </c>
      <c r="AQZ32" s="21">
        <v>1.7</v>
      </c>
      <c r="ARA32" s="1"/>
      <c r="ARB32" s="20">
        <v>0.6</v>
      </c>
      <c r="ARC32" s="20">
        <v>0.4</v>
      </c>
      <c r="ARD32" s="26">
        <v>8.3000000000000007</v>
      </c>
      <c r="ARE32" s="26">
        <v>4.3</v>
      </c>
      <c r="ARF32" s="26">
        <v>7.4</v>
      </c>
      <c r="ARG32" s="1">
        <v>1</v>
      </c>
      <c r="ARH32" s="21">
        <v>0.9</v>
      </c>
      <c r="ARI32" s="21">
        <v>0.9</v>
      </c>
      <c r="ARJ32" s="1"/>
      <c r="ARK32" s="20">
        <v>0.1</v>
      </c>
      <c r="ARL32" s="26">
        <v>9.6</v>
      </c>
      <c r="ARM32" s="26">
        <v>5.5</v>
      </c>
      <c r="ARN32" s="1">
        <v>1</v>
      </c>
      <c r="ARO32" s="1">
        <v>1</v>
      </c>
      <c r="ARP32" s="26">
        <v>2.7</v>
      </c>
      <c r="ARQ32" s="26">
        <v>8.5</v>
      </c>
      <c r="ARR32" s="1">
        <v>1</v>
      </c>
      <c r="ARS32" s="1">
        <v>1</v>
      </c>
      <c r="ART32" s="1">
        <v>1.2</v>
      </c>
      <c r="ARU32" s="21">
        <v>1.6</v>
      </c>
      <c r="ARV32" s="20">
        <v>0.2</v>
      </c>
      <c r="ARW32" s="20">
        <v>0.4</v>
      </c>
      <c r="ARX32" s="20">
        <v>0.2</v>
      </c>
      <c r="ARY32" s="26">
        <v>5.8</v>
      </c>
      <c r="ARZ32" s="26">
        <v>5.6</v>
      </c>
      <c r="ASA32" s="1">
        <v>2</v>
      </c>
      <c r="ASB32" s="1" t="s">
        <v>66</v>
      </c>
      <c r="ASC32" s="1">
        <v>1</v>
      </c>
      <c r="ASD32" s="1">
        <v>1</v>
      </c>
      <c r="ASE32" s="1">
        <v>1</v>
      </c>
      <c r="ASF32" s="1">
        <v>0.4</v>
      </c>
      <c r="ASG32" s="21">
        <v>2.2999999999999998</v>
      </c>
      <c r="ASH32" s="20"/>
      <c r="ASI32" s="1"/>
      <c r="ASJ32" s="20">
        <v>0.2</v>
      </c>
      <c r="ASK32" s="20">
        <v>0.6</v>
      </c>
      <c r="ASL32" s="20">
        <v>0.1</v>
      </c>
      <c r="ASM32" s="26">
        <v>4.5</v>
      </c>
      <c r="ASN32" s="26">
        <v>4.7</v>
      </c>
      <c r="ASO32" s="26">
        <v>11.6</v>
      </c>
      <c r="ASP32" s="22">
        <v>4.7</v>
      </c>
      <c r="ASQ32" s="22">
        <v>4.7</v>
      </c>
      <c r="ASR32" s="20"/>
      <c r="ASS32" s="26">
        <v>3.9</v>
      </c>
      <c r="AST32" s="26">
        <v>6.6</v>
      </c>
      <c r="ASU32" s="26">
        <v>3.5</v>
      </c>
      <c r="ASV32" s="26">
        <v>5.4</v>
      </c>
      <c r="ASW32" s="26">
        <v>6.7</v>
      </c>
      <c r="ASX32" s="26">
        <v>11.3</v>
      </c>
      <c r="ASY32" s="1"/>
      <c r="ASZ32" s="1"/>
      <c r="ATA32" s="20">
        <v>0.1</v>
      </c>
      <c r="ATB32" s="26">
        <v>5.4</v>
      </c>
      <c r="ATC32" s="1" t="s">
        <v>66</v>
      </c>
      <c r="ATD32" s="1" t="s">
        <v>66</v>
      </c>
      <c r="ATE32" s="1" t="s">
        <v>66</v>
      </c>
      <c r="ATF32" s="1">
        <v>1.6</v>
      </c>
      <c r="ATG32" s="21">
        <v>0</v>
      </c>
      <c r="ATH32" s="20">
        <v>0.1</v>
      </c>
      <c r="ATI32" s="26">
        <v>7.6</v>
      </c>
      <c r="ATJ32" s="22">
        <v>4.7</v>
      </c>
      <c r="ATK32" s="26"/>
      <c r="ATL32" s="26"/>
      <c r="ATM32" s="26">
        <v>0.7</v>
      </c>
      <c r="ATN32" s="26">
        <v>12.2</v>
      </c>
      <c r="ATO32" s="26">
        <v>8</v>
      </c>
      <c r="ATP32" s="26"/>
      <c r="ATQ32" s="20"/>
      <c r="ATR32" s="20"/>
      <c r="ATS32" s="20">
        <v>1.1000000000000001</v>
      </c>
      <c r="ATT32" s="20">
        <v>0.6</v>
      </c>
      <c r="ATU32" s="26">
        <v>6.7</v>
      </c>
      <c r="ATV32" s="26">
        <v>5.6</v>
      </c>
      <c r="ATW32" s="22">
        <v>13.4</v>
      </c>
      <c r="ATX32" s="26">
        <v>3.4</v>
      </c>
      <c r="ATY32" s="1">
        <v>2</v>
      </c>
      <c r="ATZ32" s="20"/>
      <c r="AUA32" s="20">
        <v>0.1</v>
      </c>
      <c r="AUB32" s="20">
        <v>0.2</v>
      </c>
      <c r="AUC32" s="20">
        <v>0.3</v>
      </c>
      <c r="AUD32" s="26">
        <v>2.6</v>
      </c>
      <c r="AUE32" s="26">
        <v>4.4000000000000004</v>
      </c>
      <c r="AUF32" s="26">
        <v>3.1</v>
      </c>
      <c r="AUG32" s="20">
        <v>0.1</v>
      </c>
      <c r="AUH32" s="22">
        <v>8.1</v>
      </c>
      <c r="AUI32" s="22">
        <v>8.1</v>
      </c>
      <c r="AUJ32" s="26">
        <v>6.8</v>
      </c>
      <c r="AUK32" s="1">
        <v>1</v>
      </c>
      <c r="AUL32" s="21">
        <v>1.4</v>
      </c>
      <c r="AUM32" s="1"/>
      <c r="AUN32" s="20">
        <v>3.4</v>
      </c>
      <c r="AUO32" s="26">
        <v>4.2</v>
      </c>
      <c r="AUP32" s="1">
        <v>3.8</v>
      </c>
      <c r="AUQ32" s="1"/>
      <c r="AUR32" s="20">
        <v>0</v>
      </c>
      <c r="AUS32" s="20">
        <v>0.2</v>
      </c>
      <c r="AUT32" s="26">
        <v>1.7</v>
      </c>
      <c r="AUU32" s="26">
        <v>4.8</v>
      </c>
      <c r="AUV32" s="26">
        <v>4.8</v>
      </c>
      <c r="AUW32" s="26"/>
      <c r="AUX32" s="26">
        <v>7.1</v>
      </c>
      <c r="AUY32" s="26">
        <v>4.9000000000000004</v>
      </c>
      <c r="AUZ32" s="26">
        <v>6.5</v>
      </c>
      <c r="AVA32" s="1">
        <v>2</v>
      </c>
      <c r="AVB32" s="1">
        <v>1.3</v>
      </c>
      <c r="AVC32" s="26"/>
      <c r="AVD32" s="20">
        <v>0.5</v>
      </c>
      <c r="AVE32" s="26">
        <v>3.8</v>
      </c>
      <c r="AVF32" s="26">
        <v>7.7</v>
      </c>
      <c r="AVG32" s="1">
        <v>2</v>
      </c>
      <c r="AVH32" s="21">
        <v>52.6</v>
      </c>
      <c r="AVI32" s="20"/>
      <c r="AVJ32" s="20">
        <v>0.5</v>
      </c>
      <c r="AVK32" s="26">
        <v>6</v>
      </c>
      <c r="AVL32" s="26">
        <v>7.4</v>
      </c>
      <c r="AVM32" s="1"/>
      <c r="AVN32" s="20">
        <v>0</v>
      </c>
      <c r="AVO32" s="26">
        <v>8.1999999999999993</v>
      </c>
      <c r="AVP32" s="26">
        <v>2</v>
      </c>
      <c r="AVQ32" s="1">
        <v>1</v>
      </c>
      <c r="AVR32" s="1">
        <v>1.5</v>
      </c>
      <c r="AVS32" s="1">
        <v>1.2</v>
      </c>
      <c r="AVT32" s="1">
        <v>1.2</v>
      </c>
      <c r="AVU32" s="26">
        <v>2.1</v>
      </c>
      <c r="AVV32" s="26">
        <v>5.8</v>
      </c>
      <c r="AVW32" s="26">
        <v>3.7</v>
      </c>
      <c r="AVX32" s="22">
        <v>4.8</v>
      </c>
      <c r="AVY32" s="22">
        <v>4.8</v>
      </c>
      <c r="AVZ32" s="26">
        <v>8.9</v>
      </c>
      <c r="AWA32" s="1">
        <v>5.5</v>
      </c>
      <c r="AWB32" s="26">
        <v>54.9</v>
      </c>
      <c r="AWC32" s="22">
        <v>2.8</v>
      </c>
      <c r="AWD32" s="22">
        <v>2.8</v>
      </c>
      <c r="AWE32" s="26">
        <v>11</v>
      </c>
      <c r="AWF32" s="1">
        <v>0.6</v>
      </c>
      <c r="AWG32" s="1">
        <v>0.7</v>
      </c>
      <c r="AWH32" s="20">
        <v>0.2</v>
      </c>
      <c r="AWI32" s="26">
        <v>5.6</v>
      </c>
      <c r="AWJ32" s="26">
        <v>2.5</v>
      </c>
      <c r="AWK32" s="26">
        <v>4</v>
      </c>
      <c r="AWL32" s="26">
        <v>4.8</v>
      </c>
      <c r="AWM32" s="26">
        <v>6.3</v>
      </c>
      <c r="AWN32" s="22">
        <v>5.3</v>
      </c>
      <c r="AWO32" s="22">
        <v>5.3</v>
      </c>
      <c r="AWP32" s="26">
        <v>5</v>
      </c>
      <c r="AWQ32" s="26">
        <v>5.4</v>
      </c>
      <c r="AWR32" s="26">
        <v>7.5</v>
      </c>
      <c r="AWS32" s="1">
        <v>1</v>
      </c>
      <c r="AWT32" s="1">
        <v>1</v>
      </c>
      <c r="AWU32" s="20">
        <v>0.1</v>
      </c>
      <c r="AWV32" s="20">
        <v>2.1</v>
      </c>
      <c r="AWW32" s="26">
        <v>8.5</v>
      </c>
      <c r="AWX32" s="1" t="s">
        <v>66</v>
      </c>
      <c r="AWY32" s="1"/>
      <c r="AWZ32" s="1"/>
      <c r="AXA32" s="1"/>
      <c r="AXB32" s="20">
        <v>0.2</v>
      </c>
      <c r="AXC32" s="26">
        <v>8.5</v>
      </c>
      <c r="AXD32" s="26">
        <v>8.6</v>
      </c>
      <c r="AXE32" s="1">
        <v>1</v>
      </c>
      <c r="AXF32" s="26"/>
      <c r="AXG32" s="1"/>
      <c r="AXH32" s="26">
        <v>3.6</v>
      </c>
      <c r="AXI32" s="26">
        <v>3.4</v>
      </c>
      <c r="AXJ32" s="26">
        <v>4.4000000000000004</v>
      </c>
      <c r="AXK32" s="1"/>
      <c r="AXL32" s="1"/>
      <c r="AXM32" s="26">
        <v>3.5</v>
      </c>
      <c r="AXN32" s="26">
        <v>6.6</v>
      </c>
      <c r="AXO32" s="22">
        <v>7.3</v>
      </c>
      <c r="AXP32" s="22">
        <v>6.5</v>
      </c>
      <c r="AXQ32" s="22">
        <v>7.3</v>
      </c>
      <c r="AXR32" s="22">
        <v>6.5</v>
      </c>
      <c r="AXS32" s="1">
        <v>0</v>
      </c>
      <c r="AXT32" s="1">
        <v>2</v>
      </c>
      <c r="AXU32" s="1"/>
      <c r="AXV32" s="20">
        <v>0.1</v>
      </c>
      <c r="AXW32" s="20">
        <v>0.1</v>
      </c>
      <c r="AXX32" s="26">
        <v>4.5</v>
      </c>
      <c r="AXY32" s="26">
        <v>2.2000000000000002</v>
      </c>
      <c r="AXZ32" s="26">
        <v>6</v>
      </c>
      <c r="AYA32" s="1" t="s">
        <v>66</v>
      </c>
      <c r="AYB32" s="1">
        <v>10</v>
      </c>
      <c r="AYC32" s="1" t="s">
        <v>66</v>
      </c>
      <c r="AYD32" s="1"/>
      <c r="AYE32" s="26">
        <v>7.9</v>
      </c>
      <c r="AYF32" s="26">
        <v>4.5</v>
      </c>
      <c r="AYG32" s="26">
        <v>6</v>
      </c>
      <c r="AYH32" s="22">
        <v>7.9</v>
      </c>
      <c r="AYI32" s="26">
        <v>8.4</v>
      </c>
      <c r="AYJ32" s="26">
        <v>3.4</v>
      </c>
      <c r="AYK32" s="26">
        <v>7.3</v>
      </c>
      <c r="AYL32" s="26">
        <v>10.8</v>
      </c>
      <c r="AYM32" s="26">
        <v>4.7</v>
      </c>
      <c r="AYN32" s="26">
        <v>10.9</v>
      </c>
      <c r="AYO32" s="26">
        <v>7.9</v>
      </c>
      <c r="AYP32" s="26">
        <v>6.7</v>
      </c>
      <c r="AYQ32" s="1">
        <v>2</v>
      </c>
      <c r="AYR32" s="1">
        <v>1</v>
      </c>
      <c r="AYS32" s="1"/>
      <c r="AYT32" s="26">
        <v>6.2</v>
      </c>
      <c r="AYU32" s="26">
        <v>6.3</v>
      </c>
      <c r="AYV32" s="26">
        <v>3.4</v>
      </c>
      <c r="AYW32" s="26">
        <v>6.9</v>
      </c>
      <c r="AYX32" s="22">
        <v>4.5999999999999996</v>
      </c>
      <c r="AYY32" s="22">
        <v>4.5999999999999996</v>
      </c>
      <c r="AYZ32" s="1">
        <v>3</v>
      </c>
      <c r="AZA32" s="1">
        <v>9.5</v>
      </c>
      <c r="AZB32" s="1">
        <v>7.3</v>
      </c>
      <c r="AZC32" s="1">
        <v>3.8</v>
      </c>
      <c r="AZD32" s="20">
        <v>1.2</v>
      </c>
      <c r="AZE32" s="26">
        <v>6.1</v>
      </c>
      <c r="AZF32" s="22">
        <v>4.5999999999999996</v>
      </c>
      <c r="AZG32" s="22">
        <v>4.5999999999999996</v>
      </c>
      <c r="AZH32" s="26">
        <v>9</v>
      </c>
      <c r="AZI32" s="21">
        <v>4.5</v>
      </c>
      <c r="AZJ32" s="20"/>
      <c r="AZK32" s="26">
        <v>3</v>
      </c>
      <c r="AZL32" s="26">
        <v>3.2</v>
      </c>
      <c r="AZM32" s="22">
        <v>2.5</v>
      </c>
      <c r="AZN32" s="22">
        <v>2.5</v>
      </c>
      <c r="AZO32" s="1">
        <v>0.2</v>
      </c>
      <c r="AZP32" s="20">
        <v>0.2</v>
      </c>
      <c r="AZQ32" s="1">
        <v>0</v>
      </c>
      <c r="AZR32" s="1">
        <v>1.5</v>
      </c>
      <c r="AZS32" s="26">
        <v>5.2</v>
      </c>
      <c r="AZT32" s="26">
        <v>7.1</v>
      </c>
      <c r="AZU32" s="26">
        <v>9.5</v>
      </c>
      <c r="AZV32" s="1">
        <v>2</v>
      </c>
      <c r="AZW32" s="1">
        <v>7</v>
      </c>
      <c r="AZX32" s="1"/>
      <c r="AZY32" s="1"/>
      <c r="AZZ32" s="20">
        <v>0.1</v>
      </c>
      <c r="BAA32" s="26">
        <v>4.4000000000000004</v>
      </c>
      <c r="BAB32" s="26">
        <v>5.9</v>
      </c>
      <c r="BAC32" s="26">
        <v>7.7</v>
      </c>
      <c r="BAD32" s="1" t="s">
        <v>66</v>
      </c>
      <c r="BAE32" s="1"/>
      <c r="BAF32" s="26">
        <v>4.2</v>
      </c>
      <c r="BAG32" s="26">
        <v>6.3</v>
      </c>
      <c r="BAH32" s="26">
        <v>4</v>
      </c>
      <c r="BAI32" s="26">
        <v>2.7</v>
      </c>
      <c r="BAJ32" s="22">
        <v>3.9</v>
      </c>
      <c r="BAK32" s="22">
        <v>3.9</v>
      </c>
      <c r="BAL32" s="26">
        <v>10.5</v>
      </c>
      <c r="BAM32" s="1" t="s">
        <v>66</v>
      </c>
      <c r="BAN32" s="21">
        <v>1.5</v>
      </c>
      <c r="BAO32" s="26">
        <v>1.9</v>
      </c>
      <c r="BAP32" s="26">
        <v>5.5</v>
      </c>
      <c r="BAQ32" s="26">
        <v>3</v>
      </c>
      <c r="BAR32" s="26">
        <v>6.1</v>
      </c>
      <c r="BAS32" s="26">
        <v>4</v>
      </c>
      <c r="BAT32" s="26">
        <v>6.1</v>
      </c>
      <c r="BAU32" s="26">
        <v>5.5</v>
      </c>
      <c r="BAV32" s="1">
        <v>10</v>
      </c>
      <c r="BAW32" s="26">
        <v>8.6999999999999993</v>
      </c>
      <c r="BAX32" s="1">
        <v>0</v>
      </c>
      <c r="BAY32" s="21">
        <v>0.3</v>
      </c>
      <c r="BAZ32" s="26">
        <v>2.7</v>
      </c>
      <c r="BBA32" s="26">
        <v>6.5</v>
      </c>
      <c r="BBB32" s="26">
        <v>9.6</v>
      </c>
      <c r="BBC32" s="1"/>
      <c r="BBD32" s="26">
        <v>6.5</v>
      </c>
      <c r="BBE32" s="26">
        <v>0.6</v>
      </c>
      <c r="BBF32" s="26">
        <v>4.5999999999999996</v>
      </c>
      <c r="BBG32" s="26">
        <v>3.2</v>
      </c>
      <c r="BBH32" s="26">
        <v>39.700000000000003</v>
      </c>
      <c r="BBI32" s="26">
        <v>4.8</v>
      </c>
      <c r="BBJ32" s="26">
        <v>6.5</v>
      </c>
      <c r="BBK32" s="22">
        <v>4.9000000000000004</v>
      </c>
      <c r="BBL32" s="22">
        <v>7.2</v>
      </c>
      <c r="BBM32" s="22">
        <v>7.2</v>
      </c>
      <c r="BBN32" s="26">
        <v>3.5</v>
      </c>
      <c r="BBO32" s="26">
        <v>9.3000000000000007</v>
      </c>
      <c r="BBP32" s="26">
        <v>10.199999999999999</v>
      </c>
      <c r="BBQ32" s="26">
        <v>4.5</v>
      </c>
      <c r="BBR32" s="22">
        <v>7.4</v>
      </c>
      <c r="BBS32" s="26">
        <v>1.8</v>
      </c>
      <c r="BBT32" s="26">
        <v>21.8</v>
      </c>
      <c r="BBU32" s="26">
        <v>3.7</v>
      </c>
      <c r="BBV32" s="26">
        <v>1.7</v>
      </c>
      <c r="BBW32" s="26">
        <v>3</v>
      </c>
      <c r="BBX32" s="26">
        <v>4.8</v>
      </c>
      <c r="BBY32" s="26">
        <v>1.3</v>
      </c>
      <c r="BBZ32" s="1"/>
      <c r="BCA32" s="21">
        <v>0.3</v>
      </c>
      <c r="BCB32" s="26">
        <v>5.4</v>
      </c>
      <c r="BCC32" s="22">
        <v>4.0999999999999996</v>
      </c>
      <c r="BCD32" s="22">
        <v>4.0999999999999996</v>
      </c>
      <c r="BCE32" s="26">
        <v>7.5</v>
      </c>
      <c r="BCF32" s="26">
        <v>4.9000000000000004</v>
      </c>
      <c r="BCG32" s="26">
        <v>23</v>
      </c>
      <c r="BCH32" s="21">
        <v>0.2</v>
      </c>
      <c r="BCI32" s="20">
        <v>1.3</v>
      </c>
      <c r="BCJ32" s="26">
        <v>3.2</v>
      </c>
      <c r="BCK32" s="20">
        <v>0.2</v>
      </c>
      <c r="BCL32" s="26">
        <v>67.599999999999994</v>
      </c>
      <c r="BCM32" s="26">
        <v>4.8</v>
      </c>
      <c r="BCN32" s="26">
        <v>7.7</v>
      </c>
      <c r="BCO32" s="26">
        <v>5.6</v>
      </c>
      <c r="BCP32" s="21">
        <v>0</v>
      </c>
      <c r="BCQ32" s="20">
        <v>0.1</v>
      </c>
      <c r="BCR32" s="26">
        <v>6.1</v>
      </c>
      <c r="BCS32" s="26">
        <v>4.3</v>
      </c>
      <c r="BCT32" s="26">
        <v>12.1</v>
      </c>
      <c r="BCU32" s="26">
        <v>4.3</v>
      </c>
      <c r="BCV32" s="26">
        <v>6.6</v>
      </c>
      <c r="BCW32" s="26">
        <v>3.9</v>
      </c>
      <c r="BCX32" s="1">
        <v>1</v>
      </c>
      <c r="BCY32" s="26">
        <v>2.5</v>
      </c>
      <c r="BCZ32" s="26">
        <v>3.7</v>
      </c>
      <c r="BDA32" s="22">
        <v>4.4000000000000004</v>
      </c>
      <c r="BDB32" s="22">
        <v>4.4000000000000004</v>
      </c>
      <c r="BDC32" s="20">
        <v>1.5</v>
      </c>
      <c r="BDD32" s="21">
        <v>3.2</v>
      </c>
      <c r="BDE32" s="20">
        <v>0.3</v>
      </c>
      <c r="BDF32" s="20">
        <v>0.2</v>
      </c>
      <c r="BDG32" s="21">
        <v>0.3</v>
      </c>
      <c r="BDH32" s="22"/>
      <c r="BDI32" s="26"/>
      <c r="BDJ32" s="20">
        <v>0.1</v>
      </c>
      <c r="BDK32" s="26"/>
      <c r="BDL32" s="26"/>
      <c r="BDM32" s="26">
        <v>6.9</v>
      </c>
      <c r="BDN32" s="22"/>
      <c r="BDO32" s="26">
        <v>8</v>
      </c>
      <c r="BDP32" s="22">
        <v>10.9</v>
      </c>
      <c r="BDQ32" s="22">
        <v>10.9</v>
      </c>
      <c r="BDR32" s="26">
        <v>3.9</v>
      </c>
      <c r="BDS32" s="26">
        <v>4</v>
      </c>
      <c r="BDT32" s="26">
        <v>47.5</v>
      </c>
      <c r="BDU32" s="22">
        <v>6.4</v>
      </c>
      <c r="BDV32" s="22">
        <v>6.4</v>
      </c>
      <c r="BDW32" s="1">
        <v>1.4</v>
      </c>
      <c r="BDX32" s="20">
        <v>24.3</v>
      </c>
      <c r="BDY32" s="26">
        <v>9.6</v>
      </c>
      <c r="BDZ32" s="26">
        <v>6.3</v>
      </c>
      <c r="BEA32" s="26">
        <v>4</v>
      </c>
      <c r="BEB32" s="26">
        <v>4</v>
      </c>
      <c r="BEC32" s="26">
        <v>3.2</v>
      </c>
      <c r="BED32" s="26">
        <v>5.9</v>
      </c>
      <c r="BEE32" s="26">
        <v>8.3000000000000007</v>
      </c>
      <c r="BEF32" s="26">
        <v>3.6</v>
      </c>
      <c r="BEG32" s="26">
        <v>8.1</v>
      </c>
    </row>
    <row r="33" spans="1:1489" x14ac:dyDescent="0.25">
      <c r="A33" s="3" t="s">
        <v>40</v>
      </c>
      <c r="B33" s="20" t="s">
        <v>67</v>
      </c>
      <c r="C33" s="20">
        <v>8</v>
      </c>
      <c r="D33" s="20" t="s">
        <v>67</v>
      </c>
      <c r="E33" s="1"/>
      <c r="F33" s="1"/>
      <c r="G33" s="21">
        <v>0.4</v>
      </c>
      <c r="H33" s="21">
        <v>0.8</v>
      </c>
      <c r="I33" s="20">
        <v>0.1</v>
      </c>
      <c r="J33" s="26"/>
      <c r="K33" s="20">
        <v>0.1</v>
      </c>
      <c r="L33" s="20">
        <v>0.1</v>
      </c>
      <c r="M33" s="26"/>
      <c r="N33" s="26"/>
      <c r="O33" s="20">
        <v>0</v>
      </c>
      <c r="P33" s="26"/>
      <c r="Q33" s="26"/>
      <c r="R33" s="26"/>
      <c r="S33" s="26"/>
      <c r="T33" s="26"/>
      <c r="U33" s="26"/>
      <c r="V33" s="26"/>
      <c r="W33" s="26"/>
      <c r="X33" s="26"/>
      <c r="Y33" s="26"/>
      <c r="Z33" s="20">
        <v>0.1</v>
      </c>
      <c r="AA33" s="26"/>
      <c r="AB33" s="26"/>
      <c r="AC33" s="26"/>
      <c r="AD33" s="26"/>
      <c r="AE33" s="20">
        <v>0.1</v>
      </c>
      <c r="AF33" s="20"/>
      <c r="AG33" s="26"/>
      <c r="AH33" s="20" t="s">
        <v>67</v>
      </c>
      <c r="AI33" s="1">
        <v>3</v>
      </c>
      <c r="AJ33" s="21">
        <v>0.6</v>
      </c>
      <c r="AK33" s="26"/>
      <c r="AL33" s="20"/>
      <c r="AM33" s="26"/>
      <c r="AN33" s="20"/>
      <c r="AO33" s="20"/>
      <c r="AP33" s="20" t="s">
        <v>67</v>
      </c>
      <c r="AQ33" s="26"/>
      <c r="AR33" s="26"/>
      <c r="AS33" s="26"/>
      <c r="AT33" s="20" t="s">
        <v>67</v>
      </c>
      <c r="AU33" s="26"/>
      <c r="AV33" s="26"/>
      <c r="AW33" s="20">
        <v>0</v>
      </c>
      <c r="AX33" s="20">
        <v>0.2</v>
      </c>
      <c r="AY33" s="1"/>
      <c r="AZ33" s="1"/>
      <c r="BA33" s="1"/>
      <c r="BB33" s="1"/>
      <c r="BC33" s="1"/>
      <c r="BD33" s="1"/>
      <c r="BE33" s="26"/>
      <c r="BF33" s="20"/>
      <c r="BG33" s="20"/>
      <c r="BH33" s="20">
        <v>0</v>
      </c>
      <c r="BI33" s="1"/>
      <c r="BJ33" s="26"/>
      <c r="BK33" s="26"/>
      <c r="BL33" s="26"/>
      <c r="BM33" s="20"/>
      <c r="BN33" s="1"/>
      <c r="BO33" s="1"/>
      <c r="BP33" s="1"/>
      <c r="BQ33" s="26"/>
      <c r="BR33" s="26"/>
      <c r="BS33" s="26"/>
      <c r="BT33" s="20"/>
      <c r="BU33" s="20"/>
      <c r="BV33" s="1"/>
      <c r="BW33" s="1"/>
      <c r="BX33" s="1"/>
      <c r="BY33" s="1"/>
      <c r="BZ33" s="26"/>
      <c r="CA33" s="26"/>
      <c r="CB33" s="20"/>
      <c r="CC33" s="20"/>
      <c r="CD33" s="20"/>
      <c r="CE33" s="1"/>
      <c r="CF33" s="1"/>
      <c r="CG33" s="1"/>
      <c r="CH33" s="1"/>
      <c r="CI33" s="1"/>
      <c r="CJ33" s="1"/>
      <c r="CK33" s="1"/>
      <c r="CL33" s="1"/>
      <c r="CM33" s="1"/>
      <c r="CN33" s="1"/>
      <c r="CO33" s="1"/>
      <c r="CP33" s="26"/>
      <c r="CQ33" s="20"/>
      <c r="CR33" s="1"/>
      <c r="CS33" s="1"/>
      <c r="CT33" s="1"/>
      <c r="CU33" s="1"/>
      <c r="CV33" s="1"/>
      <c r="CW33" s="1"/>
      <c r="CX33" s="1"/>
      <c r="CY33" s="1"/>
      <c r="CZ33" s="26"/>
      <c r="DA33" s="1"/>
      <c r="DB33" s="1"/>
      <c r="DC33" s="1"/>
      <c r="DD33" s="26"/>
      <c r="DE33" s="26"/>
      <c r="DF33" s="26"/>
      <c r="DG33" s="20"/>
      <c r="DH33" s="20">
        <v>0</v>
      </c>
      <c r="DI33" s="1"/>
      <c r="DJ33" s="26"/>
      <c r="DK33" s="26"/>
      <c r="DL33" s="26"/>
      <c r="DM33" s="26"/>
      <c r="DN33" s="1"/>
      <c r="DO33" s="1"/>
      <c r="DP33" s="1"/>
      <c r="DQ33" s="1"/>
      <c r="DR33" s="1"/>
      <c r="DS33" s="1"/>
      <c r="DT33" s="1"/>
      <c r="DU33" s="1"/>
      <c r="DV33" s="26"/>
      <c r="DW33" s="26"/>
      <c r="DX33" s="26"/>
      <c r="DY33" s="1"/>
      <c r="DZ33" s="1"/>
      <c r="EA33" s="1"/>
      <c r="EB33" s="1"/>
      <c r="EC33" s="26"/>
      <c r="ED33" s="26"/>
      <c r="EE33" s="20"/>
      <c r="EF33" s="20"/>
      <c r="EG33" s="1"/>
      <c r="EH33" s="1"/>
      <c r="EI33" s="1"/>
      <c r="EJ33" s="26"/>
      <c r="EK33" s="20"/>
      <c r="EL33" s="20"/>
      <c r="EM33" s="20"/>
      <c r="EN33" s="1" t="s">
        <v>66</v>
      </c>
      <c r="EO33" s="1"/>
      <c r="EP33" s="1"/>
      <c r="EQ33" s="1"/>
      <c r="ER33" s="1"/>
      <c r="ES33" s="20"/>
      <c r="ET33" s="1"/>
      <c r="EU33" s="1"/>
      <c r="EV33" s="1"/>
      <c r="EW33" s="1"/>
      <c r="EX33" s="1"/>
      <c r="EY33" s="1"/>
      <c r="EZ33" s="26"/>
      <c r="FA33" s="26"/>
      <c r="FB33" s="20">
        <v>0.5</v>
      </c>
      <c r="FC33" s="20">
        <v>0.2</v>
      </c>
      <c r="FD33" s="1"/>
      <c r="FE33" s="1"/>
      <c r="FF33" s="1"/>
      <c r="FG33" s="1"/>
      <c r="FH33" s="1"/>
      <c r="FI33" s="20"/>
      <c r="FJ33" s="26"/>
      <c r="FK33" s="20">
        <v>0</v>
      </c>
      <c r="FL33" s="1"/>
      <c r="FM33" s="26"/>
      <c r="FN33" s="20"/>
      <c r="FO33" s="1"/>
      <c r="FP33" s="20">
        <v>0.7</v>
      </c>
      <c r="FQ33" s="20">
        <v>0.3</v>
      </c>
      <c r="FR33" s="26"/>
      <c r="FS33" s="20">
        <v>0.2</v>
      </c>
      <c r="FT33" s="20">
        <v>9</v>
      </c>
      <c r="FU33" s="26"/>
      <c r="FV33" s="20"/>
      <c r="FW33" s="1"/>
      <c r="FX33" s="20">
        <v>0.1</v>
      </c>
      <c r="FY33" s="20">
        <v>0.6</v>
      </c>
      <c r="FZ33" s="20" t="s">
        <v>67</v>
      </c>
      <c r="GA33" s="1" t="s">
        <v>66</v>
      </c>
      <c r="GB33" s="1"/>
      <c r="GC33" s="1"/>
      <c r="GD33" s="1"/>
      <c r="GE33" s="1"/>
      <c r="GF33" s="1"/>
      <c r="GG33" s="26"/>
      <c r="GH33" s="1"/>
      <c r="GI33" s="1"/>
      <c r="GJ33" s="1"/>
      <c r="GK33" s="1"/>
      <c r="GL33" s="1"/>
      <c r="GM33" s="1"/>
      <c r="GN33" s="1"/>
      <c r="GO33" s="1"/>
      <c r="GP33" s="1"/>
      <c r="GQ33" s="1"/>
      <c r="GR33" s="1"/>
      <c r="GS33" s="20"/>
      <c r="GT33" s="20"/>
      <c r="GU33" s="1"/>
      <c r="GV33" s="1"/>
      <c r="GW33" s="26"/>
      <c r="GX33" s="20"/>
      <c r="GY33" s="20"/>
      <c r="GZ33" s="20"/>
      <c r="HA33" s="20"/>
      <c r="HB33" s="20">
        <v>0.2</v>
      </c>
      <c r="HC33" s="20"/>
      <c r="HD33" s="20"/>
      <c r="HE33" s="20">
        <v>0.5</v>
      </c>
      <c r="HF33" s="20" t="s">
        <v>67</v>
      </c>
      <c r="HG33" s="26"/>
      <c r="HH33" s="20"/>
      <c r="HI33" s="1"/>
      <c r="HJ33" s="1"/>
      <c r="HK33" s="1"/>
      <c r="HL33" s="1"/>
      <c r="HM33" s="26"/>
      <c r="HN33" s="26"/>
      <c r="HO33" s="26"/>
      <c r="HP33" s="26"/>
      <c r="HQ33" s="20"/>
      <c r="HR33" s="20"/>
      <c r="HS33" s="1"/>
      <c r="HT33" s="1"/>
      <c r="HU33" s="1"/>
      <c r="HV33" s="1"/>
      <c r="HW33" s="1"/>
      <c r="HX33" s="1"/>
      <c r="HY33" s="1"/>
      <c r="HZ33" s="1"/>
      <c r="IA33" s="20" t="s">
        <v>67</v>
      </c>
      <c r="IB33" s="20" t="s">
        <v>67</v>
      </c>
      <c r="IC33" s="1"/>
      <c r="ID33" s="1"/>
      <c r="IE33" s="1"/>
      <c r="IF33" s="1"/>
      <c r="IG33" s="1"/>
      <c r="IH33" s="1"/>
      <c r="II33" s="1"/>
      <c r="IJ33" s="26"/>
      <c r="IK33" s="26"/>
      <c r="IL33" s="20"/>
      <c r="IM33" s="1"/>
      <c r="IN33" s="1"/>
      <c r="IO33" s="1"/>
      <c r="IP33" s="1"/>
      <c r="IQ33" s="1"/>
      <c r="IR33" s="1"/>
      <c r="IS33" s="1"/>
      <c r="IT33" s="1"/>
      <c r="IU33" s="1"/>
      <c r="IV33" s="1"/>
      <c r="IW33" s="1"/>
      <c r="IX33" s="1"/>
      <c r="IY33" s="26"/>
      <c r="IZ33" s="20"/>
      <c r="JA33" s="20"/>
      <c r="JB33" s="1"/>
      <c r="JC33" s="1"/>
      <c r="JD33" s="26"/>
      <c r="JE33" s="20"/>
      <c r="JF33" s="20"/>
      <c r="JG33" s="1"/>
      <c r="JH33" s="1"/>
      <c r="JI33" s="1"/>
      <c r="JJ33" s="26"/>
      <c r="JK33" s="20"/>
      <c r="JL33" s="20"/>
      <c r="JM33" s="1"/>
      <c r="JN33" s="26"/>
      <c r="JO33" s="26"/>
      <c r="JP33" s="26"/>
      <c r="JQ33" s="26"/>
      <c r="JR33" s="26"/>
      <c r="JS33" s="26"/>
      <c r="JT33" s="26"/>
      <c r="JU33" s="20"/>
      <c r="JV33" s="20" t="s">
        <v>67</v>
      </c>
      <c r="JW33" s="1"/>
      <c r="JX33" s="1"/>
      <c r="JY33" s="1"/>
      <c r="JZ33" s="26"/>
      <c r="KA33" s="26"/>
      <c r="KB33" s="26"/>
      <c r="KC33" s="20"/>
      <c r="KD33" s="20"/>
      <c r="KE33" s="1"/>
      <c r="KF33" s="1"/>
      <c r="KG33" s="1"/>
      <c r="KH33" s="1"/>
      <c r="KI33" s="1"/>
      <c r="KJ33" s="26"/>
      <c r="KK33" s="26"/>
      <c r="KL33" s="26"/>
      <c r="KM33" s="20"/>
      <c r="KN33" s="20"/>
      <c r="KO33" s="20"/>
      <c r="KP33" s="20"/>
      <c r="KQ33" s="20"/>
      <c r="KR33" s="20" t="s">
        <v>67</v>
      </c>
      <c r="KS33" s="1"/>
      <c r="KT33" s="1"/>
      <c r="KU33" s="1"/>
      <c r="KV33" s="26"/>
      <c r="KW33" s="26"/>
      <c r="KX33" s="26"/>
      <c r="KY33" s="22"/>
      <c r="KZ33" s="20"/>
      <c r="LA33" s="20"/>
      <c r="LB33" s="20"/>
      <c r="LC33" s="20"/>
      <c r="LD33" s="20"/>
      <c r="LE33" s="20">
        <v>4.5999999999999996</v>
      </c>
      <c r="LF33" s="20">
        <v>1.3</v>
      </c>
      <c r="LG33" s="1"/>
      <c r="LH33" s="26"/>
      <c r="LI33" s="22"/>
      <c r="LJ33" s="20"/>
      <c r="LK33" s="20"/>
      <c r="LL33" s="1"/>
      <c r="LM33" s="1"/>
      <c r="LN33" s="1"/>
      <c r="LO33" s="1"/>
      <c r="LP33" s="1"/>
      <c r="LQ33" s="1"/>
      <c r="LR33" s="1"/>
      <c r="LS33" s="20"/>
      <c r="LT33" s="20"/>
      <c r="LU33" s="20">
        <v>0.6</v>
      </c>
      <c r="LV33" s="20" t="s">
        <v>67</v>
      </c>
      <c r="LW33" s="1"/>
      <c r="LX33" s="1"/>
      <c r="LY33" s="1"/>
      <c r="LZ33" s="1"/>
      <c r="MA33" s="1"/>
      <c r="MB33" s="26"/>
      <c r="MC33" s="20"/>
      <c r="MD33" s="20"/>
      <c r="ME33" s="26"/>
      <c r="MF33" s="26"/>
      <c r="MG33" s="20"/>
      <c r="MH33" s="20"/>
      <c r="MI33" s="1"/>
      <c r="MJ33" s="1"/>
      <c r="MK33" s="26"/>
      <c r="ML33" s="26"/>
      <c r="MM33" s="26"/>
      <c r="MN33" s="26"/>
      <c r="MO33" s="26"/>
      <c r="MP33" s="26"/>
      <c r="MQ33" s="26"/>
      <c r="MR33" s="26"/>
      <c r="MS33" s="22"/>
      <c r="MT33" s="20"/>
      <c r="MU33" s="20">
        <v>0.3</v>
      </c>
      <c r="MV33" s="1"/>
      <c r="MW33" s="1"/>
      <c r="MX33" s="1"/>
      <c r="MY33" s="1"/>
      <c r="MZ33" s="1"/>
      <c r="NA33" s="26"/>
      <c r="NB33" s="26"/>
      <c r="NC33" s="26"/>
      <c r="ND33" s="26"/>
      <c r="NE33" s="20"/>
      <c r="NF33" s="1"/>
      <c r="NG33" s="1"/>
      <c r="NH33" s="26"/>
      <c r="NI33" s="20"/>
      <c r="NJ33" s="1"/>
      <c r="NK33" s="1"/>
      <c r="NL33" s="1"/>
      <c r="NM33" s="26"/>
      <c r="NN33" s="26"/>
      <c r="NO33" s="26"/>
      <c r="NP33" s="26"/>
      <c r="NQ33" s="26"/>
      <c r="NR33" s="20">
        <v>0</v>
      </c>
      <c r="NS33" s="20">
        <v>0.1</v>
      </c>
      <c r="NT33" s="1"/>
      <c r="NU33" s="1"/>
      <c r="NV33" s="1"/>
      <c r="NW33" s="26"/>
      <c r="NX33" s="26"/>
      <c r="NY33" s="26"/>
      <c r="NZ33" s="26"/>
      <c r="OA33" s="26"/>
      <c r="OB33" s="26"/>
      <c r="OC33" s="26"/>
      <c r="OD33" s="26"/>
      <c r="OE33" s="26"/>
      <c r="OF33" s="21">
        <v>0.2</v>
      </c>
      <c r="OG33" s="1"/>
      <c r="OH33" s="1"/>
      <c r="OI33" s="1"/>
      <c r="OJ33" s="1"/>
      <c r="OK33" s="1"/>
      <c r="OL33" s="1"/>
      <c r="OM33" s="1"/>
      <c r="ON33" s="1"/>
      <c r="OO33" s="1"/>
      <c r="OP33" s="1"/>
      <c r="OQ33" s="1"/>
      <c r="OR33" s="1"/>
      <c r="OS33" s="1"/>
      <c r="OT33" s="26"/>
      <c r="OU33" s="26"/>
      <c r="OV33" s="26"/>
      <c r="OW33" s="26"/>
      <c r="OX33" s="26"/>
      <c r="OY33" s="26"/>
      <c r="OZ33" s="20">
        <v>0.4</v>
      </c>
      <c r="PA33" s="21">
        <v>0.1</v>
      </c>
      <c r="PB33" s="1"/>
      <c r="PC33" s="1"/>
      <c r="PD33" s="1"/>
      <c r="PE33" s="1"/>
      <c r="PF33" s="1"/>
      <c r="PG33" s="1"/>
      <c r="PH33" s="1"/>
      <c r="PI33" s="1"/>
      <c r="PJ33" s="1"/>
      <c r="PK33" s="1"/>
      <c r="PL33" s="1"/>
      <c r="PM33" s="26"/>
      <c r="PN33" s="26"/>
      <c r="PO33" s="26"/>
      <c r="PP33" s="26"/>
      <c r="PQ33" s="26"/>
      <c r="PR33" s="20"/>
      <c r="PS33" s="20"/>
      <c r="PT33" s="1"/>
      <c r="PU33" s="20">
        <v>0.4</v>
      </c>
      <c r="PV33" s="20">
        <v>0.2</v>
      </c>
      <c r="PW33" s="20" t="s">
        <v>67</v>
      </c>
      <c r="PX33" s="1"/>
      <c r="PY33" s="1"/>
      <c r="PZ33" s="1"/>
      <c r="QA33" s="1"/>
      <c r="QB33" s="1"/>
      <c r="QC33" s="1"/>
      <c r="QD33" s="26"/>
      <c r="QE33" s="26"/>
      <c r="QF33" s="26"/>
      <c r="QG33" s="26"/>
      <c r="QH33" s="20"/>
      <c r="QI33" s="20"/>
      <c r="QJ33" s="1"/>
      <c r="QK33" s="1"/>
      <c r="QL33" s="1"/>
      <c r="QM33" s="1"/>
      <c r="QN33" s="1"/>
      <c r="QO33" s="1"/>
      <c r="QP33" s="1"/>
      <c r="QQ33" s="26"/>
      <c r="QR33" s="26"/>
      <c r="QS33" s="26"/>
      <c r="QT33" s="20"/>
      <c r="QU33" s="20">
        <v>0.3</v>
      </c>
      <c r="QV33" s="1"/>
      <c r="QW33" s="1"/>
      <c r="QX33" s="1"/>
      <c r="QY33" s="1"/>
      <c r="QZ33" s="1"/>
      <c r="RA33" s="1"/>
      <c r="RB33" s="1"/>
      <c r="RC33" s="26"/>
      <c r="RD33" s="26"/>
      <c r="RE33" s="26"/>
      <c r="RF33" s="20"/>
      <c r="RG33" s="1"/>
      <c r="RH33" s="1"/>
      <c r="RI33" s="1"/>
      <c r="RJ33" s="1"/>
      <c r="RK33" s="1"/>
      <c r="RL33" s="1"/>
      <c r="RM33" s="1"/>
      <c r="RN33" s="1"/>
      <c r="RO33" s="1"/>
      <c r="RP33" s="1"/>
      <c r="RQ33" s="1"/>
      <c r="RR33" s="1"/>
      <c r="RS33" s="26"/>
      <c r="RT33" s="20"/>
      <c r="RU33" s="20"/>
      <c r="RV33" s="20">
        <v>0</v>
      </c>
      <c r="RW33" s="1"/>
      <c r="RX33" s="1"/>
      <c r="RY33" s="1"/>
      <c r="RZ33" s="1"/>
      <c r="SA33" s="1"/>
      <c r="SB33" s="1"/>
      <c r="SC33" s="1"/>
      <c r="SD33" s="1"/>
      <c r="SE33" s="1"/>
      <c r="SF33" s="1"/>
      <c r="SG33" s="1"/>
      <c r="SH33" s="1"/>
      <c r="SI33" s="26"/>
      <c r="SJ33" s="20"/>
      <c r="SK33" s="20"/>
      <c r="SL33" s="20"/>
      <c r="SM33" s="20"/>
      <c r="SN33" s="1"/>
      <c r="SO33" s="1"/>
      <c r="SP33" s="1"/>
      <c r="SQ33" s="1"/>
      <c r="SR33" s="26"/>
      <c r="SS33" s="20"/>
      <c r="ST33" s="20"/>
      <c r="SU33" s="20"/>
      <c r="SV33" s="20">
        <v>0</v>
      </c>
      <c r="SW33" s="1"/>
      <c r="SX33" s="1"/>
      <c r="SY33" s="1"/>
      <c r="SZ33" s="1"/>
      <c r="TA33" s="1"/>
      <c r="TB33" s="20"/>
      <c r="TC33" s="20"/>
      <c r="TD33" s="20"/>
      <c r="TE33" s="20"/>
      <c r="TF33" s="1"/>
      <c r="TG33" s="1"/>
      <c r="TH33" s="1"/>
      <c r="TI33" s="1"/>
      <c r="TJ33" s="1"/>
      <c r="TK33" s="1"/>
      <c r="TL33" s="1"/>
      <c r="TM33" s="1"/>
      <c r="TN33" s="1"/>
      <c r="TO33" s="1"/>
      <c r="TP33" s="1"/>
      <c r="TQ33" s="26"/>
      <c r="TR33" s="26"/>
      <c r="TS33" s="20"/>
      <c r="TT33" s="20" t="s">
        <v>67</v>
      </c>
      <c r="TU33" s="1"/>
      <c r="TV33" s="1"/>
      <c r="TW33" s="1"/>
      <c r="TX33" s="1"/>
      <c r="TY33" s="1"/>
      <c r="TZ33" s="1"/>
      <c r="UA33" s="1"/>
      <c r="UB33" s="26"/>
      <c r="UC33" s="20"/>
      <c r="UD33" s="20"/>
      <c r="UE33" s="20"/>
      <c r="UF33" s="20"/>
      <c r="UG33" s="20"/>
      <c r="UH33" s="20"/>
      <c r="UI33" s="1"/>
      <c r="UJ33" s="1"/>
      <c r="UK33" s="20">
        <v>0.3</v>
      </c>
      <c r="UL33" s="1"/>
      <c r="UM33" s="1"/>
      <c r="UN33" s="1"/>
      <c r="UO33" s="26"/>
      <c r="UP33" s="26"/>
      <c r="UQ33" s="20"/>
      <c r="UR33" s="20"/>
      <c r="US33" s="20"/>
      <c r="UT33" s="20"/>
      <c r="UU33" s="1"/>
      <c r="UV33" s="1"/>
      <c r="UW33" s="1"/>
      <c r="UX33" s="1"/>
      <c r="UY33" s="1"/>
      <c r="UZ33" s="26"/>
      <c r="VA33" s="26"/>
      <c r="VB33" s="20"/>
      <c r="VC33" s="20"/>
      <c r="VD33" s="20"/>
      <c r="VE33" s="20"/>
      <c r="VF33" s="1"/>
      <c r="VG33" s="1"/>
      <c r="VH33" s="1"/>
      <c r="VI33" s="1"/>
      <c r="VJ33" s="26"/>
      <c r="VK33" s="26"/>
      <c r="VL33" s="26"/>
      <c r="VM33" s="26"/>
      <c r="VN33" s="26"/>
      <c r="VO33" s="26"/>
      <c r="VP33" s="26"/>
      <c r="VQ33" s="20"/>
      <c r="VR33" s="1"/>
      <c r="VS33" s="1"/>
      <c r="VT33" s="1"/>
      <c r="VU33" s="1"/>
      <c r="VV33" s="26"/>
      <c r="VW33" s="26"/>
      <c r="VX33" s="26"/>
      <c r="VY33" s="26"/>
      <c r="VZ33" s="26"/>
      <c r="WA33" s="26"/>
      <c r="WB33" s="26"/>
      <c r="WC33" s="26"/>
      <c r="WD33" s="20"/>
      <c r="WE33" s="20"/>
      <c r="WF33" s="20">
        <v>0.3</v>
      </c>
      <c r="WG33" s="1"/>
      <c r="WH33" s="1"/>
      <c r="WI33" s="26"/>
      <c r="WJ33" s="26"/>
      <c r="WK33" s="20"/>
      <c r="WL33" s="20"/>
      <c r="WM33" s="1"/>
      <c r="WN33" s="1"/>
      <c r="WO33" s="20">
        <v>0.4</v>
      </c>
      <c r="WP33" s="20">
        <v>0.5</v>
      </c>
      <c r="WQ33" s="1"/>
      <c r="WR33" s="1"/>
      <c r="WS33" s="1"/>
      <c r="WT33" s="20"/>
      <c r="WU33" s="20"/>
      <c r="WV33" s="20"/>
      <c r="WW33" s="20">
        <v>0</v>
      </c>
      <c r="WX33" s="26"/>
      <c r="WY33" s="20"/>
      <c r="WZ33" s="21">
        <v>0</v>
      </c>
      <c r="XA33" s="20"/>
      <c r="XB33" s="20"/>
      <c r="XC33" s="1"/>
      <c r="XD33" s="1"/>
      <c r="XE33" s="1"/>
      <c r="XF33" s="1"/>
      <c r="XG33" s="1"/>
      <c r="XH33" s="1"/>
      <c r="XI33" s="1"/>
      <c r="XJ33" s="1"/>
      <c r="XK33" s="1"/>
      <c r="XL33" s="1"/>
      <c r="XM33" s="26"/>
      <c r="XN33" s="26"/>
      <c r="XO33" s="26"/>
      <c r="XP33" s="20"/>
      <c r="XQ33" s="20">
        <v>0.5</v>
      </c>
      <c r="XR33" s="21">
        <v>0.1</v>
      </c>
      <c r="XS33" s="21">
        <v>0</v>
      </c>
      <c r="XT33" s="1"/>
      <c r="XU33" s="1"/>
      <c r="XV33" s="26"/>
      <c r="XW33" s="20">
        <v>0.2</v>
      </c>
      <c r="XX33" s="20">
        <v>0.1</v>
      </c>
      <c r="XY33" s="20">
        <v>0.1</v>
      </c>
      <c r="XZ33" s="1"/>
      <c r="YA33" s="21">
        <v>0.1</v>
      </c>
      <c r="YB33" s="1"/>
      <c r="YC33" s="26"/>
      <c r="YD33" s="20"/>
      <c r="YE33" s="20"/>
      <c r="YF33" s="20">
        <v>0.1</v>
      </c>
      <c r="YG33" s="20">
        <v>0.2</v>
      </c>
      <c r="YH33" s="1"/>
      <c r="YI33" s="1"/>
      <c r="YJ33" s="1"/>
      <c r="YK33" s="1"/>
      <c r="YL33" s="26"/>
      <c r="YM33" s="26"/>
      <c r="YN33" s="26"/>
      <c r="YO33" s="26"/>
      <c r="YP33" s="1"/>
      <c r="YQ33" s="1"/>
      <c r="YR33" s="1"/>
      <c r="YS33" s="1"/>
      <c r="YT33" s="26"/>
      <c r="YU33" s="20"/>
      <c r="YV33" s="1"/>
      <c r="YW33" s="1"/>
      <c r="YX33" s="1"/>
      <c r="YY33" s="1"/>
      <c r="YZ33" s="1"/>
      <c r="ZA33" s="1"/>
      <c r="ZB33" s="1"/>
      <c r="ZC33" s="26"/>
      <c r="ZD33" s="1"/>
      <c r="ZE33" s="21">
        <v>0.2</v>
      </c>
      <c r="ZF33" s="1"/>
      <c r="ZG33" s="1"/>
      <c r="ZH33" s="1"/>
      <c r="ZI33" s="1"/>
      <c r="ZJ33" s="1"/>
      <c r="ZK33" s="1"/>
      <c r="ZL33" s="1"/>
      <c r="ZM33" s="26"/>
      <c r="ZN33" s="26"/>
      <c r="ZO33" s="26"/>
      <c r="ZP33" s="20"/>
      <c r="ZQ33" s="1"/>
      <c r="ZR33" s="1"/>
      <c r="ZS33" s="1"/>
      <c r="ZT33" s="26"/>
      <c r="ZU33" s="26"/>
      <c r="ZV33" s="20"/>
      <c r="ZW33" s="20"/>
      <c r="ZX33" s="20">
        <v>0.2</v>
      </c>
      <c r="ZY33" s="20">
        <v>0.3</v>
      </c>
      <c r="ZZ33" s="1"/>
      <c r="AAA33" s="1"/>
      <c r="AAB33" s="26"/>
      <c r="AAC33" s="26"/>
      <c r="AAD33" s="20"/>
      <c r="AAE33" s="1">
        <v>1</v>
      </c>
      <c r="AAF33" s="26"/>
      <c r="AAG33" s="26"/>
      <c r="AAH33" s="20"/>
      <c r="AAI33" s="20">
        <v>0</v>
      </c>
      <c r="AAJ33" s="21">
        <v>0.1</v>
      </c>
      <c r="AAK33" s="26"/>
      <c r="AAL33" s="26"/>
      <c r="AAM33" s="26"/>
      <c r="AAN33" s="26"/>
      <c r="AAO33" s="26"/>
      <c r="AAP33" s="26"/>
      <c r="AAQ33" s="26"/>
      <c r="AAR33" s="26"/>
      <c r="AAS33" s="26"/>
      <c r="AAT33" s="26"/>
      <c r="AAU33" s="26"/>
      <c r="AAV33" s="26"/>
      <c r="AAW33" s="20"/>
      <c r="AAX33" s="1"/>
      <c r="AAY33" s="20">
        <v>0.2</v>
      </c>
      <c r="AAZ33" s="21">
        <v>0.3</v>
      </c>
      <c r="ABA33" s="26"/>
      <c r="ABB33" s="26"/>
      <c r="ABC33" s="26"/>
      <c r="ABD33" s="26"/>
      <c r="ABE33" s="26"/>
      <c r="ABF33" s="20"/>
      <c r="ABG33" s="1"/>
      <c r="ABH33" s="1"/>
      <c r="ABI33" s="21">
        <v>0.5</v>
      </c>
      <c r="ABJ33" s="1"/>
      <c r="ABK33" s="26"/>
      <c r="ABL33" s="26"/>
      <c r="ABM33" s="26"/>
      <c r="ABN33" s="1"/>
      <c r="ABO33" s="20">
        <v>0.1</v>
      </c>
      <c r="ABP33" s="20">
        <v>0.3</v>
      </c>
      <c r="ABQ33" s="1"/>
      <c r="ABR33" s="26"/>
      <c r="ABS33" s="26"/>
      <c r="ABT33" s="26"/>
      <c r="ABU33" s="26"/>
      <c r="ABV33" s="26"/>
      <c r="ABW33" s="26"/>
      <c r="ABX33" s="1"/>
      <c r="ABY33" s="21">
        <v>0.1</v>
      </c>
      <c r="ABZ33" s="26"/>
      <c r="ACA33" s="26"/>
      <c r="ACB33" s="1"/>
      <c r="ACC33" s="1"/>
      <c r="ACD33" s="20">
        <v>0</v>
      </c>
      <c r="ACE33" s="20">
        <v>0.3</v>
      </c>
      <c r="ACF33" s="26"/>
      <c r="ACG33" s="26"/>
      <c r="ACH33" s="20">
        <v>0.1</v>
      </c>
      <c r="ACI33" s="1"/>
      <c r="ACJ33" s="20"/>
      <c r="ACK33" s="1"/>
      <c r="ACL33" s="21">
        <v>0.1</v>
      </c>
      <c r="ACM33" s="21">
        <v>0.2</v>
      </c>
      <c r="ACN33" s="21">
        <v>0.1</v>
      </c>
      <c r="ACO33" s="1"/>
      <c r="ACP33" s="21">
        <v>2.4</v>
      </c>
      <c r="ACQ33" s="20"/>
      <c r="ACR33" s="21">
        <v>2.1</v>
      </c>
      <c r="ACS33" s="21">
        <v>0.1</v>
      </c>
      <c r="ACT33" s="1"/>
      <c r="ACU33" s="20"/>
      <c r="ACV33" s="21">
        <v>0</v>
      </c>
      <c r="ACW33" s="1"/>
      <c r="ACX33" s="1"/>
      <c r="ACY33" s="1"/>
      <c r="ACZ33" s="1"/>
      <c r="ADA33" s="1" t="s">
        <v>66</v>
      </c>
      <c r="ADB33" s="1"/>
      <c r="ADC33" s="20">
        <v>0.1</v>
      </c>
      <c r="ADD33" s="1"/>
      <c r="ADE33" s="1"/>
      <c r="ADF33" s="20"/>
      <c r="ADG33" s="1"/>
      <c r="ADH33" s="1"/>
      <c r="ADI33" s="1"/>
      <c r="ADJ33" s="1"/>
      <c r="ADK33" s="20"/>
      <c r="ADL33" s="20">
        <v>0</v>
      </c>
      <c r="ADM33" s="1" t="s">
        <v>66</v>
      </c>
      <c r="ADN33" s="1" t="s">
        <v>66</v>
      </c>
      <c r="ADO33" s="21">
        <v>0</v>
      </c>
      <c r="ADP33" s="21">
        <v>0</v>
      </c>
      <c r="ADQ33" s="21">
        <v>0.3</v>
      </c>
      <c r="ADR33" s="26"/>
      <c r="ADS33" s="26"/>
      <c r="ADT33" s="20" t="s">
        <v>67</v>
      </c>
      <c r="ADU33" s="21">
        <v>0</v>
      </c>
      <c r="ADV33" s="21">
        <v>0.1</v>
      </c>
      <c r="ADW33" s="1"/>
      <c r="ADX33" s="26"/>
      <c r="ADY33" s="21">
        <v>0.1</v>
      </c>
      <c r="ADZ33" s="21">
        <v>0.5</v>
      </c>
      <c r="AEA33" s="21">
        <v>0.1</v>
      </c>
      <c r="AEB33" s="21">
        <v>2</v>
      </c>
      <c r="AEC33" s="1"/>
      <c r="AED33" s="1"/>
      <c r="AEE33" s="20"/>
      <c r="AEF33" s="20" t="s">
        <v>67</v>
      </c>
      <c r="AEG33" s="1"/>
      <c r="AEH33" s="1"/>
      <c r="AEI33" s="20"/>
      <c r="AEJ33" s="1"/>
      <c r="AEK33" s="1"/>
      <c r="AEL33" s="20">
        <v>0</v>
      </c>
      <c r="AEM33" s="21">
        <v>0</v>
      </c>
      <c r="AEN33" s="21">
        <v>0.9</v>
      </c>
      <c r="AEO33" s="21">
        <v>0.1</v>
      </c>
      <c r="AEP33" s="21">
        <v>0.1</v>
      </c>
      <c r="AEQ33" s="20" t="s">
        <v>67</v>
      </c>
      <c r="AER33" s="1"/>
      <c r="AES33" s="1"/>
      <c r="AET33" s="20">
        <v>0.1</v>
      </c>
      <c r="AEU33" s="20">
        <v>0.4</v>
      </c>
      <c r="AEV33" s="1"/>
      <c r="AEW33" s="1"/>
      <c r="AEX33" s="1"/>
      <c r="AEY33" s="1"/>
      <c r="AEZ33" s="20"/>
      <c r="AFA33" s="20"/>
      <c r="AFB33" s="20"/>
      <c r="AFC33" s="20"/>
      <c r="AFD33" s="20">
        <v>0</v>
      </c>
      <c r="AFE33" s="26"/>
      <c r="AFF33" s="20">
        <v>0.2</v>
      </c>
      <c r="AFG33" s="1"/>
      <c r="AFH33" s="1"/>
      <c r="AFI33" s="20">
        <v>0</v>
      </c>
      <c r="AFJ33" s="1"/>
      <c r="AFK33" s="1"/>
      <c r="AFL33" s="1"/>
      <c r="AFM33" s="21">
        <v>0.1</v>
      </c>
      <c r="AFN33" s="21">
        <v>1</v>
      </c>
      <c r="AFO33" s="1"/>
      <c r="AFP33" s="20"/>
      <c r="AFQ33" s="20"/>
      <c r="AFR33" s="20"/>
      <c r="AFS33" s="20"/>
      <c r="AFT33" s="1"/>
      <c r="AFU33" s="1"/>
      <c r="AFV33" s="26"/>
      <c r="AFW33" s="20">
        <v>0.1</v>
      </c>
      <c r="AFX33" s="20"/>
      <c r="AFY33" s="20"/>
      <c r="AFZ33" s="26">
        <v>3.5</v>
      </c>
      <c r="AGA33" s="26">
        <v>3.3</v>
      </c>
      <c r="AGB33" s="1"/>
      <c r="AGC33" s="1"/>
      <c r="AGD33" s="1"/>
      <c r="AGE33" s="1"/>
      <c r="AGF33" s="20">
        <v>0.9</v>
      </c>
      <c r="AGG33" s="20">
        <v>0</v>
      </c>
      <c r="AGH33" s="21">
        <v>0</v>
      </c>
      <c r="AGI33" s="1"/>
      <c r="AGJ33" s="26">
        <v>6.8</v>
      </c>
      <c r="AGK33" s="1"/>
      <c r="AGL33" s="1"/>
      <c r="AGM33" s="20">
        <v>0.1</v>
      </c>
      <c r="AGN33" s="26">
        <v>1</v>
      </c>
      <c r="AGO33" s="21">
        <v>0.8</v>
      </c>
      <c r="AGP33" s="26"/>
      <c r="AGQ33" s="20"/>
      <c r="AGR33" s="26">
        <v>5.5</v>
      </c>
      <c r="AGS33" s="20"/>
      <c r="AGT33" s="20" t="s">
        <v>67</v>
      </c>
      <c r="AGU33" s="26">
        <v>1.1000000000000001</v>
      </c>
      <c r="AGV33" s="26">
        <v>2.9</v>
      </c>
      <c r="AGW33" s="20"/>
      <c r="AGX33" s="26">
        <v>23.6</v>
      </c>
      <c r="AGY33" s="26">
        <v>2.2000000000000002</v>
      </c>
      <c r="AGZ33" s="26">
        <v>6</v>
      </c>
      <c r="AHA33" s="26"/>
      <c r="AHB33" s="20">
        <v>0</v>
      </c>
      <c r="AHC33" s="26">
        <v>4.7</v>
      </c>
      <c r="AHD33" s="26">
        <v>3</v>
      </c>
      <c r="AHE33" s="1"/>
      <c r="AHF33" s="1"/>
      <c r="AHG33" s="20">
        <v>0</v>
      </c>
      <c r="AHH33" s="20" t="s">
        <v>67</v>
      </c>
      <c r="AHI33" s="26">
        <v>2.1</v>
      </c>
      <c r="AHJ33" s="26">
        <v>72.599999999999994</v>
      </c>
      <c r="AHK33" s="26">
        <v>5.2</v>
      </c>
      <c r="AHL33" s="1"/>
      <c r="AHM33" s="26"/>
      <c r="AHN33" s="26"/>
      <c r="AHO33" s="26"/>
      <c r="AHP33" s="26"/>
      <c r="AHQ33" s="26"/>
      <c r="AHR33" s="20">
        <v>0</v>
      </c>
      <c r="AHS33" s="20">
        <v>0.1</v>
      </c>
      <c r="AHT33" s="20" t="s">
        <v>67</v>
      </c>
      <c r="AHU33" s="26">
        <v>43.4</v>
      </c>
      <c r="AHV33" s="1"/>
      <c r="AHW33" s="20"/>
      <c r="AHX33" s="1"/>
      <c r="AHY33" s="1"/>
      <c r="AHZ33" s="1"/>
      <c r="AIA33" s="26">
        <v>1.1000000000000001</v>
      </c>
      <c r="AIB33" s="20"/>
      <c r="AIC33" s="1"/>
      <c r="AID33" s="26">
        <v>9.6999999999999993</v>
      </c>
      <c r="AIE33" s="26">
        <v>2.9</v>
      </c>
      <c r="AIF33" s="21">
        <v>0.1</v>
      </c>
      <c r="AIG33" s="1"/>
      <c r="AIH33" s="1"/>
      <c r="AII33" s="1"/>
      <c r="AIJ33" s="20">
        <v>0.1</v>
      </c>
      <c r="AIK33" s="20">
        <v>0</v>
      </c>
      <c r="AIL33" s="26">
        <v>3.3</v>
      </c>
      <c r="AIM33" s="20"/>
      <c r="AIN33" s="20"/>
      <c r="AIO33" s="20"/>
      <c r="AIP33" s="20">
        <v>0</v>
      </c>
      <c r="AIQ33" s="20" t="s">
        <v>67</v>
      </c>
      <c r="AIR33" s="26">
        <v>15.6</v>
      </c>
      <c r="AIS33" s="1"/>
      <c r="AIT33" s="20">
        <v>0.1</v>
      </c>
      <c r="AIU33" s="20">
        <v>0.1</v>
      </c>
      <c r="AIV33" s="20" t="s">
        <v>67</v>
      </c>
      <c r="AIW33" s="20" t="s">
        <v>67</v>
      </c>
      <c r="AIX33" s="26">
        <v>3</v>
      </c>
      <c r="AIY33" s="26">
        <v>7.2</v>
      </c>
      <c r="AIZ33" s="26">
        <v>2.4</v>
      </c>
      <c r="AJA33" s="20"/>
      <c r="AJB33" s="20"/>
      <c r="AJC33" s="20"/>
      <c r="AJD33" s="1"/>
      <c r="AJE33" s="1"/>
      <c r="AJF33" s="1">
        <v>0.6</v>
      </c>
      <c r="AJG33" s="20"/>
      <c r="AJH33" s="26">
        <v>43.2</v>
      </c>
      <c r="AJI33" s="26">
        <v>1.4</v>
      </c>
      <c r="AJJ33" s="1" t="s">
        <v>66</v>
      </c>
      <c r="AJK33" s="21">
        <v>0</v>
      </c>
      <c r="AJL33" s="26"/>
      <c r="AJM33" s="20"/>
      <c r="AJN33" s="1"/>
      <c r="AJO33" s="20">
        <v>0.1</v>
      </c>
      <c r="AJP33" s="20">
        <v>0</v>
      </c>
      <c r="AJQ33" s="26">
        <v>16</v>
      </c>
      <c r="AJR33" s="26">
        <v>3.5</v>
      </c>
      <c r="AJS33" s="26">
        <v>3.4</v>
      </c>
      <c r="AJT33" s="20" t="s">
        <v>67</v>
      </c>
      <c r="AJU33" s="26">
        <v>5.4</v>
      </c>
      <c r="AJV33" s="26">
        <v>1.4</v>
      </c>
      <c r="AJW33" s="1">
        <v>1</v>
      </c>
      <c r="AJX33" s="1">
        <v>0</v>
      </c>
      <c r="AJY33" s="1">
        <v>14</v>
      </c>
      <c r="AJZ33" s="1">
        <v>1</v>
      </c>
      <c r="AKA33" s="21">
        <v>0.3</v>
      </c>
      <c r="AKB33" s="20" t="s">
        <v>67</v>
      </c>
      <c r="AKC33" s="1"/>
      <c r="AKD33" s="26"/>
      <c r="AKE33" s="20"/>
      <c r="AKF33" s="20"/>
      <c r="AKG33" s="20">
        <v>0</v>
      </c>
      <c r="AKH33" s="20" t="s">
        <v>67</v>
      </c>
      <c r="AKI33" s="1" t="s">
        <v>66</v>
      </c>
      <c r="AKJ33" s="1">
        <v>1</v>
      </c>
      <c r="AKK33" s="1">
        <v>0.6</v>
      </c>
      <c r="AKL33" s="1"/>
      <c r="AKM33" s="20"/>
      <c r="AKN33" s="20"/>
      <c r="AKO33" s="20">
        <v>0</v>
      </c>
      <c r="AKP33" s="26">
        <v>1.3</v>
      </c>
      <c r="AKQ33" s="26">
        <v>2.2000000000000002</v>
      </c>
      <c r="AKR33" s="26">
        <v>3.1</v>
      </c>
      <c r="AKS33" s="26">
        <v>2.7</v>
      </c>
      <c r="AKT33" s="1">
        <v>1</v>
      </c>
      <c r="AKU33" s="1"/>
      <c r="AKV33" s="1"/>
      <c r="AKW33" s="20" t="s">
        <v>67</v>
      </c>
      <c r="AKX33" s="26">
        <v>1.8</v>
      </c>
      <c r="AKY33" s="26">
        <v>1.1000000000000001</v>
      </c>
      <c r="AKZ33" s="26">
        <v>6.5</v>
      </c>
      <c r="ALA33" s="1" t="s">
        <v>66</v>
      </c>
      <c r="ALB33" s="1"/>
      <c r="ALC33" s="20">
        <v>0.1</v>
      </c>
      <c r="ALD33" s="26">
        <v>2.2000000000000002</v>
      </c>
      <c r="ALE33" s="26">
        <v>2.2999999999999998</v>
      </c>
      <c r="ALF33" s="26">
        <v>1.8</v>
      </c>
      <c r="ALG33" s="26">
        <v>5.5</v>
      </c>
      <c r="ALH33" s="26"/>
      <c r="ALI33" s="26"/>
      <c r="ALJ33" s="26"/>
      <c r="ALK33" s="20" t="s">
        <v>67</v>
      </c>
      <c r="ALL33" s="26">
        <v>2.9</v>
      </c>
      <c r="ALM33" s="21">
        <v>0.1</v>
      </c>
      <c r="ALN33" s="1"/>
      <c r="ALO33" s="20">
        <v>0</v>
      </c>
      <c r="ALP33" s="26">
        <v>5.5</v>
      </c>
      <c r="ALQ33" s="26">
        <v>1.4</v>
      </c>
      <c r="ALR33" s="26">
        <v>3.2</v>
      </c>
      <c r="ALS33" s="1">
        <v>0.1</v>
      </c>
      <c r="ALT33" s="21">
        <v>0.5</v>
      </c>
      <c r="ALU33" s="20"/>
      <c r="ALV33" s="20"/>
      <c r="ALW33" s="20"/>
      <c r="ALX33" s="1"/>
      <c r="ALY33" s="20" t="s">
        <v>67</v>
      </c>
      <c r="ALZ33" s="26">
        <v>2</v>
      </c>
      <c r="AMA33" s="26">
        <v>3.1</v>
      </c>
      <c r="AMB33" s="1" t="s">
        <v>66</v>
      </c>
      <c r="AMC33" s="20"/>
      <c r="AMD33" s="1"/>
      <c r="AME33" s="26">
        <v>2.4</v>
      </c>
      <c r="AMF33" s="26">
        <v>1.3</v>
      </c>
      <c r="AMG33" s="26">
        <v>2</v>
      </c>
      <c r="AMH33" s="1"/>
      <c r="AMI33" s="1"/>
      <c r="AMJ33" s="1"/>
      <c r="AMK33" s="26"/>
      <c r="AML33" s="20"/>
      <c r="AMM33" s="20"/>
      <c r="AMN33" s="20"/>
      <c r="AMO33" s="1"/>
      <c r="AMP33" s="20">
        <v>0.2</v>
      </c>
      <c r="AMQ33" s="26">
        <v>2.8</v>
      </c>
      <c r="AMR33" s="26">
        <v>3.9</v>
      </c>
      <c r="AMS33" s="26">
        <v>5.6</v>
      </c>
      <c r="AMT33" s="26"/>
      <c r="AMU33" s="20"/>
      <c r="AMV33" s="1"/>
      <c r="AMW33" s="20">
        <v>0</v>
      </c>
      <c r="AMX33" s="26">
        <v>13.6</v>
      </c>
      <c r="AMY33" s="26">
        <v>9.1</v>
      </c>
      <c r="AMZ33" s="26">
        <v>2</v>
      </c>
      <c r="ANA33" s="26">
        <v>2.5</v>
      </c>
      <c r="ANB33" s="20"/>
      <c r="ANC33" s="20" t="s">
        <v>67</v>
      </c>
      <c r="AND33" s="26">
        <v>2.6</v>
      </c>
      <c r="ANE33" s="1"/>
      <c r="ANF33" s="26">
        <v>3.5</v>
      </c>
      <c r="ANG33" s="26">
        <v>2.2000000000000002</v>
      </c>
      <c r="ANH33" s="26">
        <v>9.3000000000000007</v>
      </c>
      <c r="ANI33" s="21">
        <v>0.1</v>
      </c>
      <c r="ANJ33" s="1"/>
      <c r="ANK33" s="26"/>
      <c r="ANL33" s="20"/>
      <c r="ANM33" s="20">
        <v>0.4</v>
      </c>
      <c r="ANN33" s="20">
        <v>0</v>
      </c>
      <c r="ANO33" s="22">
        <v>18.399999999999999</v>
      </c>
      <c r="ANP33" s="26">
        <v>2.1</v>
      </c>
      <c r="ANQ33" s="26"/>
      <c r="ANR33" s="26"/>
      <c r="ANS33" s="1"/>
      <c r="ANT33" s="1"/>
      <c r="ANU33" s="20">
        <v>0</v>
      </c>
      <c r="ANV33" s="20" t="s">
        <v>67</v>
      </c>
      <c r="ANW33" s="26">
        <v>4.5</v>
      </c>
      <c r="ANX33" s="26">
        <v>4.0999999999999996</v>
      </c>
      <c r="ANY33" s="26">
        <v>2.2000000000000002</v>
      </c>
      <c r="ANZ33" s="26">
        <v>6.5</v>
      </c>
      <c r="AOA33" s="22">
        <v>2.4</v>
      </c>
      <c r="AOB33" s="22">
        <v>2.4</v>
      </c>
      <c r="AOC33" s="26">
        <v>0.1</v>
      </c>
      <c r="AOD33" s="1" t="s">
        <v>66</v>
      </c>
      <c r="AOE33" s="1">
        <v>1.7</v>
      </c>
      <c r="AOF33" s="20"/>
      <c r="AOG33" s="20">
        <v>0</v>
      </c>
      <c r="AOH33" s="20" t="s">
        <v>67</v>
      </c>
      <c r="AOI33" s="20" t="s">
        <v>67</v>
      </c>
      <c r="AOJ33" s="26">
        <v>2.4</v>
      </c>
      <c r="AOK33" s="26">
        <v>5.3</v>
      </c>
      <c r="AOL33" s="22">
        <v>4.0999999999999996</v>
      </c>
      <c r="AOM33" s="1" t="s">
        <v>66</v>
      </c>
      <c r="AON33" s="1" t="s">
        <v>66</v>
      </c>
      <c r="AOO33" s="1"/>
      <c r="AOP33" s="20"/>
      <c r="AOQ33" s="1"/>
      <c r="AOR33" s="1"/>
      <c r="AOS33" s="26">
        <v>23.2</v>
      </c>
      <c r="AOT33" s="26">
        <v>2.1</v>
      </c>
      <c r="AOU33" s="26">
        <v>0.1</v>
      </c>
      <c r="AOV33" s="26">
        <v>6.4</v>
      </c>
      <c r="AOW33" s="1" t="s">
        <v>66</v>
      </c>
      <c r="AOX33" s="1">
        <v>1</v>
      </c>
      <c r="AOY33" s="1" t="s">
        <v>66</v>
      </c>
      <c r="AOZ33" s="1">
        <v>0.6</v>
      </c>
      <c r="APA33" s="1">
        <v>0.5</v>
      </c>
      <c r="APB33" s="20"/>
      <c r="APC33" s="20">
        <v>0</v>
      </c>
      <c r="APD33" s="20">
        <v>0</v>
      </c>
      <c r="APE33" s="20">
        <v>0.7</v>
      </c>
      <c r="APF33" s="26">
        <v>2.6</v>
      </c>
      <c r="APG33" s="26">
        <v>1.7</v>
      </c>
      <c r="APH33" s="26">
        <v>2</v>
      </c>
      <c r="API33" s="1"/>
      <c r="APJ33" s="20">
        <v>0.1</v>
      </c>
      <c r="APK33" s="20" t="s">
        <v>67</v>
      </c>
      <c r="APL33" s="26">
        <v>9.3000000000000007</v>
      </c>
      <c r="APM33" s="26">
        <v>1.3</v>
      </c>
      <c r="APN33" s="26">
        <v>3.5</v>
      </c>
      <c r="APO33" s="1">
        <v>1</v>
      </c>
      <c r="APP33" s="1" t="s">
        <v>66</v>
      </c>
      <c r="APQ33" s="1">
        <v>0.5</v>
      </c>
      <c r="APR33" s="1"/>
      <c r="APS33" s="20"/>
      <c r="APT33" s="20">
        <v>0</v>
      </c>
      <c r="APU33" s="26">
        <v>3.2</v>
      </c>
      <c r="APV33" s="26">
        <v>4</v>
      </c>
      <c r="APW33" s="26">
        <v>2.6</v>
      </c>
      <c r="APX33" s="26">
        <v>1.7</v>
      </c>
      <c r="APY33" s="26">
        <v>5.5</v>
      </c>
      <c r="APZ33" s="26">
        <v>3.9</v>
      </c>
      <c r="AQA33" s="26">
        <v>3.3</v>
      </c>
      <c r="AQB33" s="1">
        <v>0.5</v>
      </c>
      <c r="AQC33" s="1"/>
      <c r="AQD33" s="1"/>
      <c r="AQE33" s="20">
        <v>0</v>
      </c>
      <c r="AQF33" s="26">
        <v>4.2</v>
      </c>
      <c r="AQG33" s="26">
        <v>2</v>
      </c>
      <c r="AQH33" s="26">
        <v>2.9</v>
      </c>
      <c r="AQI33" s="21">
        <v>0.9</v>
      </c>
      <c r="AQJ33" s="1"/>
      <c r="AQK33" s="26"/>
      <c r="AQL33" s="26">
        <v>2.2999999999999998</v>
      </c>
      <c r="AQM33" s="26">
        <v>2.2000000000000002</v>
      </c>
      <c r="AQN33" s="1">
        <v>0</v>
      </c>
      <c r="AQO33" s="1">
        <v>4.2</v>
      </c>
      <c r="AQP33" s="1">
        <v>0.2</v>
      </c>
      <c r="AQQ33" s="21">
        <v>0.3</v>
      </c>
      <c r="AQR33" s="1"/>
      <c r="AQS33" s="20"/>
      <c r="AQT33" s="20"/>
      <c r="AQU33" s="20">
        <v>0.5</v>
      </c>
      <c r="AQV33" s="26">
        <v>4.9000000000000004</v>
      </c>
      <c r="AQW33" s="26">
        <v>2.2000000000000002</v>
      </c>
      <c r="AQX33" s="1" t="s">
        <v>66</v>
      </c>
      <c r="AQY33" s="21">
        <v>0.1</v>
      </c>
      <c r="AQZ33" s="21">
        <v>0.6</v>
      </c>
      <c r="ARA33" s="1"/>
      <c r="ARB33" s="20">
        <v>0.3</v>
      </c>
      <c r="ARC33" s="20">
        <v>0.1</v>
      </c>
      <c r="ARD33" s="26">
        <v>4.5</v>
      </c>
      <c r="ARE33" s="26">
        <v>2.4</v>
      </c>
      <c r="ARF33" s="26">
        <v>3.7</v>
      </c>
      <c r="ARG33" s="1" t="s">
        <v>66</v>
      </c>
      <c r="ARH33" s="21">
        <v>0.4</v>
      </c>
      <c r="ARI33" s="21">
        <v>0.2</v>
      </c>
      <c r="ARJ33" s="1"/>
      <c r="ARK33" s="20" t="s">
        <v>67</v>
      </c>
      <c r="ARL33" s="26">
        <v>5.0999999999999996</v>
      </c>
      <c r="ARM33" s="26">
        <v>3.2</v>
      </c>
      <c r="ARN33" s="1" t="s">
        <v>66</v>
      </c>
      <c r="ARO33" s="1" t="s">
        <v>66</v>
      </c>
      <c r="ARP33" s="26">
        <v>1.5</v>
      </c>
      <c r="ARQ33" s="26">
        <v>3.9</v>
      </c>
      <c r="ARR33" s="1" t="s">
        <v>66</v>
      </c>
      <c r="ARS33" s="1" t="s">
        <v>66</v>
      </c>
      <c r="ART33" s="1">
        <v>0.7</v>
      </c>
      <c r="ARU33" s="21">
        <v>0.6</v>
      </c>
      <c r="ARV33" s="20">
        <v>0.1</v>
      </c>
      <c r="ARW33" s="20" t="s">
        <v>67</v>
      </c>
      <c r="ARX33" s="20" t="s">
        <v>67</v>
      </c>
      <c r="ARY33" s="26">
        <v>3.1</v>
      </c>
      <c r="ARZ33" s="26">
        <v>2.8</v>
      </c>
      <c r="ASA33" s="1">
        <v>2</v>
      </c>
      <c r="ASB33" s="1" t="s">
        <v>66</v>
      </c>
      <c r="ASC33" s="1" t="s">
        <v>66</v>
      </c>
      <c r="ASD33" s="1" t="s">
        <v>66</v>
      </c>
      <c r="ASE33" s="1" t="s">
        <v>66</v>
      </c>
      <c r="ASF33" s="1">
        <v>0.1</v>
      </c>
      <c r="ASG33" s="21">
        <v>1.1000000000000001</v>
      </c>
      <c r="ASH33" s="20"/>
      <c r="ASI33" s="1"/>
      <c r="ASJ33" s="20">
        <v>0.2</v>
      </c>
      <c r="ASK33" s="20">
        <v>0.3</v>
      </c>
      <c r="ASL33" s="20" t="s">
        <v>67</v>
      </c>
      <c r="ASM33" s="26">
        <v>2.2000000000000002</v>
      </c>
      <c r="ASN33" s="26">
        <v>2.4</v>
      </c>
      <c r="ASO33" s="26">
        <v>5.6</v>
      </c>
      <c r="ASP33" s="22">
        <v>2.2000000000000002</v>
      </c>
      <c r="ASQ33" s="22">
        <v>2.2000000000000002</v>
      </c>
      <c r="ASR33" s="20"/>
      <c r="ASS33" s="26">
        <v>2.2000000000000002</v>
      </c>
      <c r="AST33" s="26">
        <v>3.2</v>
      </c>
      <c r="ASU33" s="26">
        <v>1.2</v>
      </c>
      <c r="ASV33" s="26">
        <v>2.7</v>
      </c>
      <c r="ASW33" s="26">
        <v>3.2</v>
      </c>
      <c r="ASX33" s="26">
        <v>5.6</v>
      </c>
      <c r="ASY33" s="1"/>
      <c r="ASZ33" s="1"/>
      <c r="ATA33" s="20">
        <v>0</v>
      </c>
      <c r="ATB33" s="26">
        <v>2.2000000000000002</v>
      </c>
      <c r="ATC33" s="1" t="s">
        <v>66</v>
      </c>
      <c r="ATD33" s="1" t="s">
        <v>66</v>
      </c>
      <c r="ATE33" s="1" t="s">
        <v>66</v>
      </c>
      <c r="ATF33" s="1">
        <v>0.8</v>
      </c>
      <c r="ATG33" s="21">
        <v>0</v>
      </c>
      <c r="ATH33" s="20">
        <v>0.1</v>
      </c>
      <c r="ATI33" s="26">
        <v>5.0999999999999996</v>
      </c>
      <c r="ATJ33" s="22">
        <v>2.2000000000000002</v>
      </c>
      <c r="ATK33" s="22"/>
      <c r="ATL33" s="22"/>
      <c r="ATM33" s="26">
        <v>0.4</v>
      </c>
      <c r="ATN33" s="26">
        <v>5.8</v>
      </c>
      <c r="ATO33" s="26">
        <v>3.9</v>
      </c>
      <c r="ATP33" s="22"/>
      <c r="ATQ33" s="20"/>
      <c r="ATR33" s="20"/>
      <c r="ATS33" s="20" t="s">
        <v>67</v>
      </c>
      <c r="ATT33" s="20" t="s">
        <v>67</v>
      </c>
      <c r="ATU33" s="26">
        <v>3.3</v>
      </c>
      <c r="ATV33" s="26">
        <v>3</v>
      </c>
      <c r="ATW33" s="22">
        <v>6.6</v>
      </c>
      <c r="ATX33" s="26">
        <v>1.5</v>
      </c>
      <c r="ATY33" s="1">
        <v>1</v>
      </c>
      <c r="ATZ33" s="20"/>
      <c r="AUA33" s="20">
        <v>0</v>
      </c>
      <c r="AUB33" s="20">
        <v>0</v>
      </c>
      <c r="AUC33" s="20">
        <v>0.1</v>
      </c>
      <c r="AUD33" s="26">
        <v>1.5</v>
      </c>
      <c r="AUE33" s="26">
        <v>1.7</v>
      </c>
      <c r="AUF33" s="26">
        <v>1.2</v>
      </c>
      <c r="AUG33" s="20">
        <v>0</v>
      </c>
      <c r="AUH33" s="26">
        <v>4</v>
      </c>
      <c r="AUI33" s="26">
        <v>4</v>
      </c>
      <c r="AUJ33" s="26">
        <v>4.2</v>
      </c>
      <c r="AUK33" s="1" t="s">
        <v>66</v>
      </c>
      <c r="AUL33" s="21">
        <v>0.4</v>
      </c>
      <c r="AUM33" s="1"/>
      <c r="AUN33" s="20">
        <v>1</v>
      </c>
      <c r="AUO33" s="26">
        <v>1.9</v>
      </c>
      <c r="AUP33" s="1">
        <v>1.8</v>
      </c>
      <c r="AUQ33" s="1"/>
      <c r="AUR33" s="20">
        <v>0</v>
      </c>
      <c r="AUS33" s="20">
        <v>0.1</v>
      </c>
      <c r="AUT33" s="26">
        <v>0.7</v>
      </c>
      <c r="AUU33" s="26">
        <v>2.8</v>
      </c>
      <c r="AUV33" s="26">
        <v>2.7</v>
      </c>
      <c r="AUW33" s="22"/>
      <c r="AUX33" s="26">
        <v>3.5</v>
      </c>
      <c r="AUY33" s="26">
        <v>2.8</v>
      </c>
      <c r="AUZ33" s="26">
        <v>3.2</v>
      </c>
      <c r="AVA33" s="1">
        <v>1</v>
      </c>
      <c r="AVB33" s="1">
        <v>0.6</v>
      </c>
      <c r="AVC33" s="22"/>
      <c r="AVD33" s="20">
        <v>0.2</v>
      </c>
      <c r="AVE33" s="26">
        <v>1.8</v>
      </c>
      <c r="AVF33" s="26">
        <v>4.3</v>
      </c>
      <c r="AVG33" s="1">
        <v>0.9</v>
      </c>
      <c r="AVH33" s="21">
        <v>1</v>
      </c>
      <c r="AVI33" s="20"/>
      <c r="AVJ33" s="20">
        <v>0.2</v>
      </c>
      <c r="AVK33" s="26">
        <v>2.8</v>
      </c>
      <c r="AVL33" s="26">
        <v>3.4</v>
      </c>
      <c r="AVM33" s="1"/>
      <c r="AVN33" s="20">
        <v>0</v>
      </c>
      <c r="AVO33" s="26">
        <v>4.5</v>
      </c>
      <c r="AVP33" s="26">
        <v>1.1000000000000001</v>
      </c>
      <c r="AVQ33" s="1">
        <v>0</v>
      </c>
      <c r="AVR33" s="1">
        <v>0.8</v>
      </c>
      <c r="AVS33" s="1">
        <v>0.5</v>
      </c>
      <c r="AVT33" s="1">
        <v>1</v>
      </c>
      <c r="AVU33" s="26">
        <v>1.1000000000000001</v>
      </c>
      <c r="AVV33" s="26">
        <v>2.7</v>
      </c>
      <c r="AVW33" s="26">
        <v>2</v>
      </c>
      <c r="AVX33" s="22">
        <v>1.9</v>
      </c>
      <c r="AVY33" s="22">
        <v>1.9</v>
      </c>
      <c r="AVZ33" s="26">
        <v>4.5</v>
      </c>
      <c r="AWA33" s="1">
        <v>2.8</v>
      </c>
      <c r="AWB33" s="26">
        <v>29.7</v>
      </c>
      <c r="AWC33" s="22">
        <v>1.3</v>
      </c>
      <c r="AWD33" s="22">
        <v>1.3</v>
      </c>
      <c r="AWE33" s="26">
        <v>6.1</v>
      </c>
      <c r="AWF33" s="1">
        <v>0.3</v>
      </c>
      <c r="AWG33" s="1">
        <v>0.4</v>
      </c>
      <c r="AWH33" s="20">
        <v>0.1</v>
      </c>
      <c r="AWI33" s="26">
        <v>2.7</v>
      </c>
      <c r="AWJ33" s="26">
        <v>1</v>
      </c>
      <c r="AWK33" s="26">
        <v>2</v>
      </c>
      <c r="AWL33" s="26">
        <v>2</v>
      </c>
      <c r="AWM33" s="26">
        <v>3.4</v>
      </c>
      <c r="AWN33" s="22">
        <v>2.7</v>
      </c>
      <c r="AWO33" s="22">
        <v>2.7</v>
      </c>
      <c r="AWP33" s="26">
        <v>2.7</v>
      </c>
      <c r="AWQ33" s="26">
        <v>2.2000000000000002</v>
      </c>
      <c r="AWR33" s="26">
        <v>5</v>
      </c>
      <c r="AWS33" s="1" t="s">
        <v>66</v>
      </c>
      <c r="AWT33" s="1">
        <v>1</v>
      </c>
      <c r="AWU33" s="20">
        <v>0.1</v>
      </c>
      <c r="AWV33" s="20">
        <v>0.9</v>
      </c>
      <c r="AWW33" s="26">
        <v>4.3</v>
      </c>
      <c r="AWX33" s="1" t="s">
        <v>66</v>
      </c>
      <c r="AWY33" s="1"/>
      <c r="AWZ33" s="1"/>
      <c r="AXA33" s="1"/>
      <c r="AXB33" s="20">
        <v>0</v>
      </c>
      <c r="AXC33" s="26">
        <v>4</v>
      </c>
      <c r="AXD33" s="26">
        <v>4.9000000000000004</v>
      </c>
      <c r="AXE33" s="1" t="s">
        <v>66</v>
      </c>
      <c r="AXF33" s="26"/>
      <c r="AXG33" s="1"/>
      <c r="AXH33" s="26">
        <v>1.8</v>
      </c>
      <c r="AXI33" s="26">
        <v>1.7</v>
      </c>
      <c r="AXJ33" s="26">
        <v>1.9</v>
      </c>
      <c r="AXK33" s="1"/>
      <c r="AXL33" s="1"/>
      <c r="AXM33" s="26">
        <v>1.9</v>
      </c>
      <c r="AXN33" s="26">
        <v>3.5</v>
      </c>
      <c r="AXO33" s="22">
        <v>3.2</v>
      </c>
      <c r="AXP33" s="22">
        <v>3.2</v>
      </c>
      <c r="AXQ33" s="22">
        <v>3.2</v>
      </c>
      <c r="AXR33" s="22">
        <v>3.2</v>
      </c>
      <c r="AXS33" s="1">
        <v>0</v>
      </c>
      <c r="AXT33" s="1">
        <v>1</v>
      </c>
      <c r="AXU33" s="1"/>
      <c r="AXV33" s="20">
        <v>0</v>
      </c>
      <c r="AXW33" s="20">
        <v>0</v>
      </c>
      <c r="AXX33" s="26">
        <v>1.9</v>
      </c>
      <c r="AXY33" s="26">
        <v>1</v>
      </c>
      <c r="AXZ33" s="26">
        <v>3.6</v>
      </c>
      <c r="AYA33" s="1" t="s">
        <v>66</v>
      </c>
      <c r="AYB33" s="1">
        <v>4</v>
      </c>
      <c r="AYC33" s="1" t="s">
        <v>66</v>
      </c>
      <c r="AYD33" s="1"/>
      <c r="AYE33" s="26">
        <v>4</v>
      </c>
      <c r="AYF33" s="26">
        <v>2.5</v>
      </c>
      <c r="AYG33" s="26">
        <v>2.8</v>
      </c>
      <c r="AYH33" s="22">
        <v>3.8</v>
      </c>
      <c r="AYI33" s="26">
        <v>4.2</v>
      </c>
      <c r="AYJ33" s="26">
        <v>1.5</v>
      </c>
      <c r="AYK33" s="26">
        <v>3.5</v>
      </c>
      <c r="AYL33" s="26">
        <v>5.4</v>
      </c>
      <c r="AYM33" s="26">
        <v>2.7</v>
      </c>
      <c r="AYN33" s="26">
        <v>6.2</v>
      </c>
      <c r="AYO33" s="26">
        <v>4.3</v>
      </c>
      <c r="AYP33" s="26">
        <v>3.1</v>
      </c>
      <c r="AYQ33" s="1">
        <v>1</v>
      </c>
      <c r="AYR33" s="1">
        <v>0</v>
      </c>
      <c r="AYS33" s="1"/>
      <c r="AYT33" s="26">
        <v>2.8</v>
      </c>
      <c r="AYU33" s="26">
        <v>2.9</v>
      </c>
      <c r="AYV33" s="26">
        <v>1.6</v>
      </c>
      <c r="AYW33" s="26">
        <v>3.3</v>
      </c>
      <c r="AYX33" s="26">
        <v>2</v>
      </c>
      <c r="AYY33" s="26">
        <v>2</v>
      </c>
      <c r="AYZ33" s="1">
        <v>1</v>
      </c>
      <c r="AZA33" s="1">
        <v>5.9</v>
      </c>
      <c r="AZB33" s="1">
        <v>3.6</v>
      </c>
      <c r="AZC33" s="1">
        <v>2</v>
      </c>
      <c r="AZD33" s="20">
        <v>0.3</v>
      </c>
      <c r="AZE33" s="26">
        <v>3</v>
      </c>
      <c r="AZF33" s="26">
        <v>2</v>
      </c>
      <c r="AZG33" s="26">
        <v>2</v>
      </c>
      <c r="AZH33" s="26">
        <v>4.5</v>
      </c>
      <c r="AZI33" s="21">
        <v>2.1</v>
      </c>
      <c r="AZJ33" s="20"/>
      <c r="AZK33" s="26">
        <v>1.4</v>
      </c>
      <c r="AZL33" s="26">
        <v>1.2</v>
      </c>
      <c r="AZM33" s="26">
        <v>1</v>
      </c>
      <c r="AZN33" s="26">
        <v>1</v>
      </c>
      <c r="AZO33" s="1">
        <v>0</v>
      </c>
      <c r="AZP33" s="20">
        <v>0.1</v>
      </c>
      <c r="AZQ33" s="1">
        <v>0</v>
      </c>
      <c r="AZR33" s="1">
        <v>0.7</v>
      </c>
      <c r="AZS33" s="26">
        <v>3.1</v>
      </c>
      <c r="AZT33" s="26">
        <v>3.2</v>
      </c>
      <c r="AZU33" s="26">
        <v>4.9000000000000004</v>
      </c>
      <c r="AZV33" s="1">
        <v>1</v>
      </c>
      <c r="AZW33" s="1">
        <v>3.9</v>
      </c>
      <c r="AZX33" s="1"/>
      <c r="AZY33" s="1"/>
      <c r="AZZ33" s="20">
        <v>0.1</v>
      </c>
      <c r="BAA33" s="26">
        <v>1.7</v>
      </c>
      <c r="BAB33" s="26">
        <v>3.4</v>
      </c>
      <c r="BAC33" s="26">
        <v>4</v>
      </c>
      <c r="BAD33" s="1" t="s">
        <v>66</v>
      </c>
      <c r="BAE33" s="1"/>
      <c r="BAF33" s="26">
        <v>1.8</v>
      </c>
      <c r="BAG33" s="26">
        <v>2.8</v>
      </c>
      <c r="BAH33" s="26">
        <v>2</v>
      </c>
      <c r="BAI33" s="26">
        <v>1.1000000000000001</v>
      </c>
      <c r="BAJ33" s="22">
        <v>1.7</v>
      </c>
      <c r="BAK33" s="22">
        <v>1.7</v>
      </c>
      <c r="BAL33" s="26">
        <v>4.8</v>
      </c>
      <c r="BAM33" s="1" t="s">
        <v>66</v>
      </c>
      <c r="BAN33" s="21">
        <v>0.6</v>
      </c>
      <c r="BAO33" s="26">
        <v>0.7</v>
      </c>
      <c r="BAP33" s="26">
        <v>3</v>
      </c>
      <c r="BAQ33" s="26">
        <v>1.1000000000000001</v>
      </c>
      <c r="BAR33" s="26">
        <v>4</v>
      </c>
      <c r="BAS33" s="26">
        <v>2</v>
      </c>
      <c r="BAT33" s="26">
        <v>3.8</v>
      </c>
      <c r="BAU33" s="26">
        <v>3</v>
      </c>
      <c r="BAV33" s="1">
        <v>4</v>
      </c>
      <c r="BAW33" s="26">
        <v>4.5999999999999996</v>
      </c>
      <c r="BAX33" s="1">
        <v>0</v>
      </c>
      <c r="BAY33" s="21">
        <v>0.1</v>
      </c>
      <c r="BAZ33" s="26">
        <v>1</v>
      </c>
      <c r="BBA33" s="26">
        <v>3.4</v>
      </c>
      <c r="BBB33" s="26">
        <v>5.6</v>
      </c>
      <c r="BBC33" s="1"/>
      <c r="BBD33" s="26">
        <v>3.3</v>
      </c>
      <c r="BBE33" s="26">
        <v>0.2</v>
      </c>
      <c r="BBF33" s="26">
        <v>2</v>
      </c>
      <c r="BBG33" s="26">
        <v>1.4</v>
      </c>
      <c r="BBH33" s="26">
        <v>23.6</v>
      </c>
      <c r="BBI33" s="26">
        <v>2</v>
      </c>
      <c r="BBJ33" s="26">
        <v>3.5</v>
      </c>
      <c r="BBK33" s="22">
        <v>2.4</v>
      </c>
      <c r="BBL33" s="22">
        <v>3.2</v>
      </c>
      <c r="BBM33" s="22">
        <v>3.2</v>
      </c>
      <c r="BBN33" s="26">
        <v>1.5</v>
      </c>
      <c r="BBO33" s="26">
        <v>4.5999999999999996</v>
      </c>
      <c r="BBP33" s="26">
        <v>5.3</v>
      </c>
      <c r="BBQ33" s="26">
        <v>2.7</v>
      </c>
      <c r="BBR33" s="22">
        <v>3.5</v>
      </c>
      <c r="BBS33" s="26">
        <v>1.1000000000000001</v>
      </c>
      <c r="BBT33" s="26">
        <v>11.8</v>
      </c>
      <c r="BBU33" s="26">
        <v>1.7</v>
      </c>
      <c r="BBV33" s="26">
        <v>0.7</v>
      </c>
      <c r="BBW33" s="26">
        <v>1.2</v>
      </c>
      <c r="BBX33" s="26">
        <v>2.5</v>
      </c>
      <c r="BBY33" s="26">
        <v>0.7</v>
      </c>
      <c r="BBZ33" s="1"/>
      <c r="BCA33" s="21">
        <v>0.2</v>
      </c>
      <c r="BCB33" s="26">
        <v>2.8</v>
      </c>
      <c r="BCC33" s="22">
        <v>1.9</v>
      </c>
      <c r="BCD33" s="22">
        <v>1.9</v>
      </c>
      <c r="BCE33" s="26">
        <v>3.9</v>
      </c>
      <c r="BCF33" s="26">
        <v>2.4</v>
      </c>
      <c r="BCG33" s="26">
        <v>11.3</v>
      </c>
      <c r="BCH33" s="21">
        <v>0.1</v>
      </c>
      <c r="BCI33" s="20">
        <v>0.3</v>
      </c>
      <c r="BCJ33" s="26">
        <v>1.8</v>
      </c>
      <c r="BCK33" s="20">
        <v>0.1</v>
      </c>
      <c r="BCL33" s="26">
        <v>32.4</v>
      </c>
      <c r="BCM33" s="26">
        <v>2.4</v>
      </c>
      <c r="BCN33" s="26">
        <v>4.0999999999999996</v>
      </c>
      <c r="BCO33" s="26">
        <v>2.8</v>
      </c>
      <c r="BCP33" s="21">
        <v>0</v>
      </c>
      <c r="BCQ33" s="20">
        <v>0</v>
      </c>
      <c r="BCR33" s="26">
        <v>2.7</v>
      </c>
      <c r="BCS33" s="26">
        <v>2.1</v>
      </c>
      <c r="BCT33" s="26">
        <v>6.3</v>
      </c>
      <c r="BCU33" s="26">
        <v>2.4</v>
      </c>
      <c r="BCV33" s="26">
        <v>3.7</v>
      </c>
      <c r="BCW33" s="26">
        <v>1.8</v>
      </c>
      <c r="BCX33" s="1" t="s">
        <v>66</v>
      </c>
      <c r="BCY33" s="26">
        <v>1.1000000000000001</v>
      </c>
      <c r="BCZ33" s="26">
        <v>2.2000000000000002</v>
      </c>
      <c r="BDA33" s="22">
        <v>1.9</v>
      </c>
      <c r="BDB33" s="22">
        <v>1.9</v>
      </c>
      <c r="BDC33" s="20">
        <v>0.6</v>
      </c>
      <c r="BDD33" s="21">
        <v>1.2</v>
      </c>
      <c r="BDE33" s="20">
        <v>0</v>
      </c>
      <c r="BDF33" s="20">
        <v>0</v>
      </c>
      <c r="BDG33" s="21">
        <v>0.1</v>
      </c>
      <c r="BDH33" s="22"/>
      <c r="BDI33" s="26"/>
      <c r="BDJ33" s="20">
        <v>0</v>
      </c>
      <c r="BDK33" s="26"/>
      <c r="BDL33" s="26"/>
      <c r="BDM33" s="26">
        <v>3</v>
      </c>
      <c r="BDN33" s="22"/>
      <c r="BDO33" s="26">
        <v>4.3</v>
      </c>
      <c r="BDP33" s="22">
        <v>5.8</v>
      </c>
      <c r="BDQ33" s="22">
        <v>5.8</v>
      </c>
      <c r="BDR33" s="26">
        <v>2.1</v>
      </c>
      <c r="BDS33" s="26">
        <v>2.2999999999999998</v>
      </c>
      <c r="BDT33" s="26">
        <v>31.5</v>
      </c>
      <c r="BDU33" s="22">
        <v>3.2</v>
      </c>
      <c r="BDV33" s="22">
        <v>3.2</v>
      </c>
      <c r="BDW33" s="1">
        <v>0.4</v>
      </c>
      <c r="BDX33" s="20">
        <v>22.6</v>
      </c>
      <c r="BDY33" s="26">
        <v>5.4</v>
      </c>
      <c r="BDZ33" s="26">
        <v>3.4</v>
      </c>
      <c r="BEA33" s="26">
        <v>2</v>
      </c>
      <c r="BEB33" s="26">
        <v>2</v>
      </c>
      <c r="BEC33" s="26">
        <v>1.6</v>
      </c>
      <c r="BED33" s="26">
        <v>2.9</v>
      </c>
      <c r="BEE33" s="26">
        <v>4</v>
      </c>
      <c r="BEF33" s="26">
        <v>1.9</v>
      </c>
      <c r="BEG33" s="26">
        <v>4.0999999999999996</v>
      </c>
    </row>
    <row r="34" spans="1:1489" x14ac:dyDescent="0.25">
      <c r="A34" s="3" t="s">
        <v>41</v>
      </c>
      <c r="B34" s="1">
        <v>21.5</v>
      </c>
      <c r="C34" s="1">
        <v>21.300000000000011</v>
      </c>
      <c r="D34" s="1">
        <v>21.700000000000017</v>
      </c>
      <c r="E34" s="1">
        <v>18</v>
      </c>
      <c r="F34" s="1">
        <v>18.5</v>
      </c>
      <c r="G34" s="1">
        <v>20.700000000000017</v>
      </c>
      <c r="H34" s="1">
        <v>20.800000000000011</v>
      </c>
      <c r="I34" s="1">
        <v>22.900000000000006</v>
      </c>
      <c r="J34" s="1">
        <v>22.5</v>
      </c>
      <c r="K34" s="1">
        <v>22.099999999999994</v>
      </c>
      <c r="L34" s="1">
        <v>23.799999999999983</v>
      </c>
      <c r="M34" s="1">
        <v>22.799999999999983</v>
      </c>
      <c r="N34" s="1">
        <v>22.600000000000023</v>
      </c>
      <c r="O34" s="1">
        <v>22.5</v>
      </c>
      <c r="P34" s="1">
        <v>22.900000000000006</v>
      </c>
      <c r="Q34" s="1">
        <v>17.5</v>
      </c>
      <c r="R34" s="1">
        <v>23.099999999999994</v>
      </c>
      <c r="S34" s="1">
        <v>17.099999999999994</v>
      </c>
      <c r="T34" s="1">
        <v>17.699999999999989</v>
      </c>
      <c r="U34" s="1">
        <v>16.800000000000011</v>
      </c>
      <c r="V34" s="1">
        <v>23.300000000000011</v>
      </c>
      <c r="W34" s="1">
        <v>23.400000000000006</v>
      </c>
      <c r="X34" s="1">
        <v>23.400000000000006</v>
      </c>
      <c r="Y34" s="1">
        <v>22.599999999999994</v>
      </c>
      <c r="Z34" s="1">
        <v>24.799999999999983</v>
      </c>
      <c r="AA34" s="1">
        <v>23.199999999999989</v>
      </c>
      <c r="AB34" s="1">
        <v>19.099999999999994</v>
      </c>
      <c r="AC34" s="1">
        <v>20</v>
      </c>
      <c r="AD34" s="1">
        <v>20.599999999999994</v>
      </c>
      <c r="AE34" s="1">
        <v>24.399999999999977</v>
      </c>
      <c r="AF34" s="1">
        <v>23.800000000000011</v>
      </c>
      <c r="AG34" s="1">
        <v>23.599999999999994</v>
      </c>
      <c r="AH34" s="1">
        <v>25.400000000000006</v>
      </c>
      <c r="AI34" s="1">
        <v>24.5</v>
      </c>
      <c r="AJ34" s="1">
        <v>22.299999999999983</v>
      </c>
      <c r="AK34" s="1">
        <v>24.899999999999977</v>
      </c>
      <c r="AL34" s="1">
        <v>24.199999999999989</v>
      </c>
      <c r="AM34" s="1">
        <v>24.900000000000006</v>
      </c>
      <c r="AN34" s="1">
        <v>24.400000000000006</v>
      </c>
      <c r="AO34" s="1">
        <v>24</v>
      </c>
      <c r="AP34" s="1">
        <v>25.400000000000006</v>
      </c>
      <c r="AQ34" s="1">
        <v>23.900000000000006</v>
      </c>
      <c r="AR34" s="1">
        <v>24.200000000000017</v>
      </c>
      <c r="AS34" s="1">
        <v>25.5</v>
      </c>
      <c r="AT34" s="1">
        <v>24.300000000000011</v>
      </c>
      <c r="AU34" s="1">
        <v>24</v>
      </c>
      <c r="AV34" s="1">
        <v>24</v>
      </c>
      <c r="AW34" s="1">
        <v>25.5</v>
      </c>
      <c r="AX34" s="1">
        <v>24.799999999999983</v>
      </c>
      <c r="AY34" s="1">
        <v>25</v>
      </c>
      <c r="AZ34" s="1">
        <v>25.700000000000017</v>
      </c>
      <c r="BA34" s="1">
        <v>25.100000000000023</v>
      </c>
      <c r="BB34" s="1">
        <v>25.300000000000011</v>
      </c>
      <c r="BC34" s="1">
        <v>25.5</v>
      </c>
      <c r="BD34" s="1">
        <v>25.599999999999994</v>
      </c>
      <c r="BE34" s="1">
        <v>21.400000000000006</v>
      </c>
      <c r="BF34" s="1">
        <v>29.699999999999989</v>
      </c>
      <c r="BG34" s="1">
        <v>23.299999999999983</v>
      </c>
      <c r="BH34" s="1">
        <v>24.900000000000006</v>
      </c>
      <c r="BI34" s="1">
        <v>25.400000000000006</v>
      </c>
      <c r="BJ34" s="1">
        <v>21.199999999999989</v>
      </c>
      <c r="BK34" s="1">
        <v>25.099999999999994</v>
      </c>
      <c r="BL34" s="1">
        <v>29.099999999999994</v>
      </c>
      <c r="BM34" s="1">
        <v>23.099999999999994</v>
      </c>
      <c r="BN34" s="1">
        <v>25.5</v>
      </c>
      <c r="BO34" s="1">
        <v>25.299999999999983</v>
      </c>
      <c r="BP34" s="1">
        <v>24.700000000000017</v>
      </c>
      <c r="BQ34" s="1">
        <v>23.800000000000011</v>
      </c>
      <c r="BR34" s="1">
        <v>23.900000000000006</v>
      </c>
      <c r="BS34" s="1">
        <v>21.599999999999994</v>
      </c>
      <c r="BT34" s="1">
        <v>28.5</v>
      </c>
      <c r="BU34" s="1">
        <v>25.199999999999989</v>
      </c>
      <c r="BV34" s="1">
        <v>25.5</v>
      </c>
      <c r="BW34" s="1">
        <v>26.699999999999989</v>
      </c>
      <c r="BX34" s="1">
        <v>25.099999999999994</v>
      </c>
      <c r="BY34" s="1">
        <v>25</v>
      </c>
      <c r="BZ34" s="1">
        <v>29.800000000000011</v>
      </c>
      <c r="CA34" s="1">
        <v>29.300000000000011</v>
      </c>
      <c r="CB34" s="1">
        <v>29.599999999999994</v>
      </c>
      <c r="CC34" s="1">
        <v>29.5</v>
      </c>
      <c r="CD34" s="1">
        <v>24.699999999999989</v>
      </c>
      <c r="CE34" s="1">
        <v>26.200000000000017</v>
      </c>
      <c r="CF34" s="1">
        <v>26.400000000000006</v>
      </c>
      <c r="CG34" s="1">
        <v>27</v>
      </c>
      <c r="CH34" s="1">
        <v>26.699999999999989</v>
      </c>
      <c r="CI34" s="1">
        <v>26.699999999999989</v>
      </c>
      <c r="CJ34" s="1">
        <v>26.5</v>
      </c>
      <c r="CK34" s="1">
        <v>26.5</v>
      </c>
      <c r="CL34" s="1">
        <v>26.799999999999983</v>
      </c>
      <c r="CM34" s="1">
        <v>26</v>
      </c>
      <c r="CN34" s="1">
        <v>27.200000000000017</v>
      </c>
      <c r="CO34" s="1">
        <v>26.599999999999994</v>
      </c>
      <c r="CP34" s="1">
        <v>29.299999999999983</v>
      </c>
      <c r="CQ34" s="1">
        <v>24.699999999999989</v>
      </c>
      <c r="CR34" s="1">
        <v>26.400000000000006</v>
      </c>
      <c r="CS34" s="1">
        <v>26.5</v>
      </c>
      <c r="CT34" s="1">
        <v>26.400000000000006</v>
      </c>
      <c r="CU34" s="1">
        <v>26.799999999999983</v>
      </c>
      <c r="CV34" s="1">
        <v>27.200000000000017</v>
      </c>
      <c r="CW34" s="1">
        <v>26.599999999999994</v>
      </c>
      <c r="CX34" s="1">
        <v>25.799999999999983</v>
      </c>
      <c r="CY34" s="1">
        <v>25.300000000000011</v>
      </c>
      <c r="CZ34" s="1">
        <v>19.5</v>
      </c>
      <c r="DA34" s="1">
        <v>20.599999999999994</v>
      </c>
      <c r="DB34" s="1">
        <v>25.399999999999977</v>
      </c>
      <c r="DC34" s="1">
        <v>25.900000000000006</v>
      </c>
      <c r="DD34" s="1">
        <v>18.600000000000023</v>
      </c>
      <c r="DE34" s="1">
        <v>22.800000000000011</v>
      </c>
      <c r="DF34" s="1">
        <v>29.399999999999977</v>
      </c>
      <c r="DG34" s="1">
        <v>24.099999999999994</v>
      </c>
      <c r="DH34" s="1">
        <v>26.5</v>
      </c>
      <c r="DI34" s="1">
        <v>26.799999999999983</v>
      </c>
      <c r="DJ34" s="1">
        <v>19.300000000000011</v>
      </c>
      <c r="DK34" s="1">
        <v>19.700000000000017</v>
      </c>
      <c r="DL34" s="1">
        <v>22.699999999999989</v>
      </c>
      <c r="DM34" s="1">
        <v>22.800000000000011</v>
      </c>
      <c r="DN34" s="1">
        <v>26.700000000000017</v>
      </c>
      <c r="DO34" s="1">
        <v>27</v>
      </c>
      <c r="DP34" s="1">
        <v>26.300000000000011</v>
      </c>
      <c r="DQ34" s="1">
        <v>26.900000000000006</v>
      </c>
      <c r="DR34" s="1">
        <v>25.900000000000006</v>
      </c>
      <c r="DS34" s="1">
        <v>25.800000000000011</v>
      </c>
      <c r="DT34" s="1">
        <v>26</v>
      </c>
      <c r="DU34" s="1">
        <v>25.699999999999989</v>
      </c>
      <c r="DV34" s="1">
        <v>18.700000000000017</v>
      </c>
      <c r="DW34" s="1">
        <v>18.5</v>
      </c>
      <c r="DX34" s="1">
        <v>18.5</v>
      </c>
      <c r="DY34" s="1">
        <v>26.5</v>
      </c>
      <c r="DZ34" s="1">
        <v>26.900000000000006</v>
      </c>
      <c r="EA34" s="1">
        <v>27.200000000000017</v>
      </c>
      <c r="EB34" s="1">
        <v>25.899999999999977</v>
      </c>
      <c r="EC34" s="1">
        <v>18</v>
      </c>
      <c r="ED34" s="1">
        <v>18.300000000000011</v>
      </c>
      <c r="EE34" s="1">
        <v>29</v>
      </c>
      <c r="EF34" s="1">
        <v>24.900000000000006</v>
      </c>
      <c r="EG34" s="1">
        <v>29.699999999999989</v>
      </c>
      <c r="EH34" s="1">
        <v>28.400000000000006</v>
      </c>
      <c r="EI34" s="1">
        <v>25.599999999999994</v>
      </c>
      <c r="EJ34" s="1">
        <v>22.599999999999994</v>
      </c>
      <c r="EK34" s="1">
        <v>26.599999999999994</v>
      </c>
      <c r="EL34" s="1">
        <v>35</v>
      </c>
      <c r="EM34" s="1">
        <v>24.400000000000006</v>
      </c>
      <c r="EN34" s="1">
        <v>25</v>
      </c>
      <c r="EO34" s="1">
        <v>26.800000000000011</v>
      </c>
      <c r="EP34" s="1">
        <v>26.900000000000006</v>
      </c>
      <c r="EQ34" s="1">
        <v>29.199999999999989</v>
      </c>
      <c r="ER34" s="1">
        <v>29.900000000000006</v>
      </c>
      <c r="ES34" s="1">
        <v>24.300000000000011</v>
      </c>
      <c r="ET34" s="1">
        <v>29.799999999999983</v>
      </c>
      <c r="EU34" s="1">
        <v>30</v>
      </c>
      <c r="EV34" s="1">
        <v>29.900000000000006</v>
      </c>
      <c r="EW34" s="1">
        <v>30.400000000000006</v>
      </c>
      <c r="EX34" s="1">
        <v>25.799999999999983</v>
      </c>
      <c r="EY34" s="1">
        <v>25.799999999999983</v>
      </c>
      <c r="EZ34" s="1">
        <v>19.900000000000006</v>
      </c>
      <c r="FA34" s="1">
        <v>22.799999999999983</v>
      </c>
      <c r="FB34" s="1">
        <v>27.200000000000017</v>
      </c>
      <c r="FC34" s="1">
        <v>26.099999999999994</v>
      </c>
      <c r="FD34" s="1">
        <v>29.899999999999977</v>
      </c>
      <c r="FE34" s="1">
        <v>28.400000000000006</v>
      </c>
      <c r="FF34" s="1">
        <v>25.200000000000017</v>
      </c>
      <c r="FG34" s="1">
        <v>25.599999999999994</v>
      </c>
      <c r="FH34" s="1">
        <v>25.699999999999989</v>
      </c>
      <c r="FI34" s="1">
        <v>23.5</v>
      </c>
      <c r="FJ34" s="1">
        <v>18.400000000000006</v>
      </c>
      <c r="FK34" s="1">
        <v>27.799999999999983</v>
      </c>
      <c r="FL34" s="1">
        <v>26.300000000000011</v>
      </c>
      <c r="FM34" s="1">
        <v>18.099999999999994</v>
      </c>
      <c r="FN34" s="1">
        <v>24.199999999999989</v>
      </c>
      <c r="FO34" s="1">
        <v>20.799999999999983</v>
      </c>
      <c r="FP34" s="1">
        <v>28.099999999999994</v>
      </c>
      <c r="FQ34" s="1">
        <v>29</v>
      </c>
      <c r="FR34" s="1">
        <v>21.099999999999994</v>
      </c>
      <c r="FS34" s="1">
        <v>28.200000000000017</v>
      </c>
      <c r="FT34" s="1">
        <v>25.099999999999994</v>
      </c>
      <c r="FU34" s="1">
        <v>21.400000000000006</v>
      </c>
      <c r="FV34" s="1">
        <v>22.400000000000006</v>
      </c>
      <c r="FW34" s="1">
        <v>22.100000000000023</v>
      </c>
      <c r="FX34" s="1">
        <v>24.699999999999989</v>
      </c>
      <c r="FY34" s="1">
        <v>25.300000000000011</v>
      </c>
      <c r="FZ34" s="1">
        <v>24.700000000000017</v>
      </c>
      <c r="GA34" s="1">
        <v>25.400000000000006</v>
      </c>
      <c r="GB34" s="1">
        <v>26.299999999999983</v>
      </c>
      <c r="GC34" s="1">
        <v>26.5</v>
      </c>
      <c r="GD34" s="1">
        <v>26.599999999999994</v>
      </c>
      <c r="GE34" s="1">
        <v>26.100000000000023</v>
      </c>
      <c r="GF34" s="1">
        <v>26.399999999999977</v>
      </c>
      <c r="GG34" s="1">
        <v>20.700000000000017</v>
      </c>
      <c r="GH34" s="1">
        <v>23.5</v>
      </c>
      <c r="GI34" s="1">
        <v>24.5</v>
      </c>
      <c r="GJ34" s="1">
        <v>24.200000000000017</v>
      </c>
      <c r="GK34" s="1">
        <v>27.199999999999989</v>
      </c>
      <c r="GL34" s="1">
        <v>26.5</v>
      </c>
      <c r="GM34" s="1">
        <v>26.099999999999994</v>
      </c>
      <c r="GN34" s="1">
        <v>26.599999999999994</v>
      </c>
      <c r="GO34" s="1">
        <v>26.599999999999994</v>
      </c>
      <c r="GP34" s="1">
        <v>26.5</v>
      </c>
      <c r="GQ34" s="1">
        <v>26.200000000000017</v>
      </c>
      <c r="GR34" s="1">
        <v>26.400000000000006</v>
      </c>
      <c r="GS34" s="1">
        <v>29</v>
      </c>
      <c r="GT34" s="1">
        <v>29.200000000000017</v>
      </c>
      <c r="GU34" s="1">
        <v>25.800000000000011</v>
      </c>
      <c r="GV34" s="1">
        <v>26.099999999999994</v>
      </c>
      <c r="GW34" s="1">
        <v>25.099999999999994</v>
      </c>
      <c r="GX34" s="1">
        <v>28.399999999999977</v>
      </c>
      <c r="GY34" s="1">
        <v>29.200000000000017</v>
      </c>
      <c r="GZ34" s="1">
        <v>28.799999999999983</v>
      </c>
      <c r="HA34" s="1">
        <v>26</v>
      </c>
      <c r="HB34" s="1">
        <v>27.099999999999994</v>
      </c>
      <c r="HC34" s="1">
        <v>29</v>
      </c>
      <c r="HD34" s="1">
        <v>28.400000000000006</v>
      </c>
      <c r="HE34" s="1">
        <v>25</v>
      </c>
      <c r="HF34" s="1">
        <v>25.900000000000006</v>
      </c>
      <c r="HG34" s="1">
        <v>27.800000000000011</v>
      </c>
      <c r="HH34" s="1">
        <v>26.899999999999977</v>
      </c>
      <c r="HI34" s="1">
        <v>24.599999999999994</v>
      </c>
      <c r="HJ34" s="1">
        <v>24.599999999999994</v>
      </c>
      <c r="HK34" s="1">
        <v>24.800000000000011</v>
      </c>
      <c r="HL34" s="1">
        <v>24.600000000000023</v>
      </c>
      <c r="HM34" s="1">
        <v>22.799999999999983</v>
      </c>
      <c r="HN34" s="1">
        <v>26.300000000000011</v>
      </c>
      <c r="HO34" s="1">
        <v>27</v>
      </c>
      <c r="HP34" s="1">
        <v>24.799999999999983</v>
      </c>
      <c r="HQ34" s="1">
        <v>29.099999999999994</v>
      </c>
      <c r="HR34" s="1">
        <v>24.400000000000006</v>
      </c>
      <c r="HS34" s="1">
        <v>22</v>
      </c>
      <c r="HT34" s="1">
        <v>24.800000000000011</v>
      </c>
      <c r="HU34" s="1">
        <v>24.100000000000023</v>
      </c>
      <c r="HV34" s="1">
        <v>23.799999999999983</v>
      </c>
      <c r="HW34" s="1">
        <v>24.699999999999989</v>
      </c>
      <c r="HX34" s="1">
        <v>24.400000000000006</v>
      </c>
      <c r="HY34" s="1">
        <v>23.900000000000006</v>
      </c>
      <c r="HZ34" s="1">
        <v>23.200000000000017</v>
      </c>
      <c r="IA34" s="1">
        <v>26.099999999999994</v>
      </c>
      <c r="IB34" s="1">
        <v>26</v>
      </c>
      <c r="IC34" s="1">
        <v>26.800000000000011</v>
      </c>
      <c r="ID34" s="1">
        <v>24.400000000000006</v>
      </c>
      <c r="IE34" s="1">
        <v>26.700000000000017</v>
      </c>
      <c r="IF34" s="1">
        <v>25</v>
      </c>
      <c r="IG34" s="1">
        <v>25.699999999999989</v>
      </c>
      <c r="IH34" s="1">
        <v>25.900000000000006</v>
      </c>
      <c r="II34" s="1">
        <v>26.099999999999994</v>
      </c>
      <c r="IJ34" s="1">
        <v>28.300000000000011</v>
      </c>
      <c r="IK34" s="1">
        <v>25.199999999999989</v>
      </c>
      <c r="IL34" s="1">
        <v>29.5</v>
      </c>
      <c r="IM34" s="1">
        <v>24.299999999999983</v>
      </c>
      <c r="IN34" s="1">
        <v>25.5</v>
      </c>
      <c r="IO34" s="1">
        <v>25.199999999999989</v>
      </c>
      <c r="IP34" s="1">
        <v>27</v>
      </c>
      <c r="IQ34" s="1">
        <v>25.5</v>
      </c>
      <c r="IR34" s="1">
        <v>26.599999999999994</v>
      </c>
      <c r="IS34" s="1">
        <v>25.900000000000006</v>
      </c>
      <c r="IT34" s="1">
        <v>26.099999999999994</v>
      </c>
      <c r="IU34" s="1">
        <v>26.400000000000006</v>
      </c>
      <c r="IV34" s="1">
        <v>25.900000000000006</v>
      </c>
      <c r="IW34" s="1">
        <v>25.900000000000006</v>
      </c>
      <c r="IX34" s="1">
        <v>25.899999999999977</v>
      </c>
      <c r="IY34" s="1">
        <v>23.199999999999989</v>
      </c>
      <c r="IZ34" s="1">
        <v>28.300000000000011</v>
      </c>
      <c r="JA34" s="1">
        <v>29.700000000000017</v>
      </c>
      <c r="JB34" s="1">
        <v>24.699999999999989</v>
      </c>
      <c r="JC34" s="1">
        <v>24.400000000000006</v>
      </c>
      <c r="JD34" s="1">
        <v>27.599999999999994</v>
      </c>
      <c r="JE34" s="1">
        <v>29.600000000000023</v>
      </c>
      <c r="JF34" s="1">
        <v>25.799999999999983</v>
      </c>
      <c r="JG34" s="1">
        <v>23.5</v>
      </c>
      <c r="JH34" s="1">
        <v>24.199999999999989</v>
      </c>
      <c r="JI34" s="1">
        <v>24.700000000000017</v>
      </c>
      <c r="JJ34" s="1">
        <v>20.400000000000006</v>
      </c>
      <c r="JK34" s="1">
        <v>29.199999999999989</v>
      </c>
      <c r="JL34" s="1">
        <v>28.900000000000006</v>
      </c>
      <c r="JM34" s="1">
        <v>24.700000000000017</v>
      </c>
      <c r="JN34" s="1">
        <v>21.799999999999983</v>
      </c>
      <c r="JO34" s="1">
        <v>21.699999999999989</v>
      </c>
      <c r="JP34" s="1">
        <v>24</v>
      </c>
      <c r="JQ34" s="1">
        <v>27.799999999999983</v>
      </c>
      <c r="JR34" s="1">
        <v>27.200000000000017</v>
      </c>
      <c r="JS34" s="1">
        <v>28</v>
      </c>
      <c r="JT34" s="1">
        <v>27.099999999999994</v>
      </c>
      <c r="JU34" s="1">
        <v>29.5</v>
      </c>
      <c r="JV34" s="1">
        <v>26</v>
      </c>
      <c r="JW34" s="1">
        <v>28</v>
      </c>
      <c r="JX34" s="1">
        <v>27.800000000000011</v>
      </c>
      <c r="JY34" s="1">
        <v>26</v>
      </c>
      <c r="JZ34" s="1">
        <v>24.600000000000023</v>
      </c>
      <c r="KA34" s="1">
        <v>27.800000000000011</v>
      </c>
      <c r="KB34" s="1">
        <v>27.100000000000023</v>
      </c>
      <c r="KC34" s="1">
        <v>28.700000000000017</v>
      </c>
      <c r="KD34" s="1">
        <v>29.400000000000006</v>
      </c>
      <c r="KE34" s="1">
        <v>28.200000000000017</v>
      </c>
      <c r="KF34" s="1">
        <v>28</v>
      </c>
      <c r="KG34" s="1">
        <v>28</v>
      </c>
      <c r="KH34" s="1">
        <v>27.200000000000017</v>
      </c>
      <c r="KI34" s="1">
        <v>24.5</v>
      </c>
      <c r="KJ34" s="1">
        <v>23.900000000000006</v>
      </c>
      <c r="KK34" s="1">
        <v>24.800000000000011</v>
      </c>
      <c r="KL34" s="1">
        <v>27.5</v>
      </c>
      <c r="KM34" s="1">
        <v>23.5</v>
      </c>
      <c r="KN34" s="1">
        <v>28</v>
      </c>
      <c r="KO34" s="1">
        <v>27.699999999999989</v>
      </c>
      <c r="KP34" s="1">
        <v>27.5</v>
      </c>
      <c r="KQ34" s="1">
        <v>30</v>
      </c>
      <c r="KR34" s="1">
        <v>26</v>
      </c>
      <c r="KS34" s="1">
        <v>26.599999999999994</v>
      </c>
      <c r="KT34" s="1">
        <v>27.300000000000011</v>
      </c>
      <c r="KU34" s="1">
        <v>26.800000000000011</v>
      </c>
      <c r="KV34" s="1">
        <v>27.199999999999989</v>
      </c>
      <c r="KW34" s="1">
        <v>27.599999999999994</v>
      </c>
      <c r="KX34" s="1">
        <v>24.099999999999994</v>
      </c>
      <c r="KY34" s="1">
        <v>28.800000000000011</v>
      </c>
      <c r="KZ34" s="1">
        <v>23.700000000000017</v>
      </c>
      <c r="LA34" s="1">
        <v>23.399999999999977</v>
      </c>
      <c r="LB34" s="1">
        <v>29.199999999999989</v>
      </c>
      <c r="LC34" s="1">
        <v>27.400000000000006</v>
      </c>
      <c r="LD34" s="1">
        <v>23.399999999999977</v>
      </c>
      <c r="LE34" s="1">
        <v>29.400000000000006</v>
      </c>
      <c r="LF34" s="1">
        <v>25.700000000000017</v>
      </c>
      <c r="LG34" s="1">
        <v>28.099999999999994</v>
      </c>
      <c r="LH34" s="1">
        <v>27.5</v>
      </c>
      <c r="LI34" s="1">
        <v>28.900000000000006</v>
      </c>
      <c r="LJ34" s="1">
        <v>24.099999999999994</v>
      </c>
      <c r="LK34" s="1">
        <v>26</v>
      </c>
      <c r="LL34" s="1">
        <v>23</v>
      </c>
      <c r="LM34" s="1">
        <v>28.900000000000006</v>
      </c>
      <c r="LN34" s="1">
        <v>28.599999999999994</v>
      </c>
      <c r="LO34" s="1">
        <v>27.900000000000006</v>
      </c>
      <c r="LP34" s="1">
        <v>27.899999999999977</v>
      </c>
      <c r="LQ34" s="1">
        <v>28.300000000000011</v>
      </c>
      <c r="LR34" s="1">
        <v>26.599999999999994</v>
      </c>
      <c r="LS34" s="1">
        <v>29</v>
      </c>
      <c r="LT34" s="1">
        <v>24.100000000000023</v>
      </c>
      <c r="LU34" s="1">
        <v>25.199999999999989</v>
      </c>
      <c r="LV34" s="1">
        <v>26.199999999999989</v>
      </c>
      <c r="LW34" s="1">
        <v>29.099999999999994</v>
      </c>
      <c r="LX34" s="1">
        <v>28.699999999999989</v>
      </c>
      <c r="LY34" s="1">
        <v>28.5</v>
      </c>
      <c r="LZ34" s="1">
        <v>23.599999999999994</v>
      </c>
      <c r="MA34" s="1">
        <v>27.5</v>
      </c>
      <c r="MB34" s="1">
        <v>26.899999999999977</v>
      </c>
      <c r="MC34" s="1">
        <v>30</v>
      </c>
      <c r="MD34" s="1">
        <v>27.5</v>
      </c>
      <c r="ME34" s="1">
        <v>21.699999999999989</v>
      </c>
      <c r="MF34" s="1">
        <v>26.900000000000006</v>
      </c>
      <c r="MG34" s="1">
        <v>27.900000000000006</v>
      </c>
      <c r="MH34" s="1">
        <v>27.699999999999989</v>
      </c>
      <c r="MI34" s="1">
        <v>28.700000000000017</v>
      </c>
      <c r="MJ34" s="1">
        <v>27.400000000000006</v>
      </c>
      <c r="MK34" s="1">
        <v>28.099999999999994</v>
      </c>
      <c r="ML34" s="1">
        <v>28.200000000000017</v>
      </c>
      <c r="MM34" s="1">
        <v>27.800000000000011</v>
      </c>
      <c r="MN34" s="1">
        <v>28.299999999999983</v>
      </c>
      <c r="MO34" s="1">
        <v>28.5</v>
      </c>
      <c r="MP34" s="1">
        <v>29.599999999999994</v>
      </c>
      <c r="MQ34" s="1">
        <v>26.400000000000006</v>
      </c>
      <c r="MR34" s="1">
        <v>27.5</v>
      </c>
      <c r="MS34" s="1">
        <v>29.300000000000011</v>
      </c>
      <c r="MT34" s="1">
        <v>27.200000000000017</v>
      </c>
      <c r="MU34" s="1">
        <v>25.300000000000011</v>
      </c>
      <c r="MV34" s="1">
        <v>26.400000000000006</v>
      </c>
      <c r="MW34" s="1">
        <v>26.300000000000011</v>
      </c>
      <c r="MX34" s="1">
        <v>31.900000000000006</v>
      </c>
      <c r="MY34" s="1">
        <v>26.5</v>
      </c>
      <c r="MZ34" s="1">
        <v>26.799999999999983</v>
      </c>
      <c r="NA34" s="1">
        <v>21.5</v>
      </c>
      <c r="NB34" s="1">
        <v>22.5</v>
      </c>
      <c r="NC34" s="1">
        <v>27.5</v>
      </c>
      <c r="ND34" s="1">
        <v>28.799999999999983</v>
      </c>
      <c r="NE34" s="1">
        <v>24.200000000000017</v>
      </c>
      <c r="NF34" s="1">
        <v>31.900000000000006</v>
      </c>
      <c r="NG34" s="1">
        <v>31.600000000000023</v>
      </c>
      <c r="NH34" s="1">
        <v>29.900000000000006</v>
      </c>
      <c r="NI34" s="1">
        <v>27.800000000000011</v>
      </c>
      <c r="NJ34" s="1">
        <v>28.699999999999989</v>
      </c>
      <c r="NK34" s="1">
        <v>31</v>
      </c>
      <c r="NL34" s="1">
        <v>25.699999999999989</v>
      </c>
      <c r="NM34" s="1">
        <v>30.5</v>
      </c>
      <c r="NN34" s="1">
        <v>28</v>
      </c>
      <c r="NO34" s="1">
        <v>30.799999999999983</v>
      </c>
      <c r="NP34" s="1">
        <v>25.400000000000006</v>
      </c>
      <c r="NQ34" s="1">
        <v>26.799999999999983</v>
      </c>
      <c r="NR34" s="1">
        <v>26.299999999999983</v>
      </c>
      <c r="NS34" s="1">
        <v>25.5</v>
      </c>
      <c r="NT34" s="1">
        <v>29.199999999999989</v>
      </c>
      <c r="NU34" s="1">
        <v>25.5</v>
      </c>
      <c r="NV34" s="1">
        <v>28.199999999999989</v>
      </c>
      <c r="NW34" s="1">
        <v>29.599999999999994</v>
      </c>
      <c r="NX34" s="1">
        <v>29.400000000000006</v>
      </c>
      <c r="NY34" s="1">
        <v>28.299999999999983</v>
      </c>
      <c r="NZ34" s="1">
        <v>29</v>
      </c>
      <c r="OA34" s="1">
        <v>28.400000000000006</v>
      </c>
      <c r="OB34" s="1">
        <v>28.199999999999989</v>
      </c>
      <c r="OC34" s="1">
        <v>28.699999999999989</v>
      </c>
      <c r="OD34" s="1">
        <v>28.199999999999989</v>
      </c>
      <c r="OE34" s="1">
        <v>27.5</v>
      </c>
      <c r="OF34" s="1">
        <v>24.400000000000006</v>
      </c>
      <c r="OG34" s="1">
        <v>27.699999999999989</v>
      </c>
      <c r="OH34" s="1">
        <v>29</v>
      </c>
      <c r="OI34" s="1">
        <v>28.799999999999983</v>
      </c>
      <c r="OJ34" s="1">
        <v>28.599999999999994</v>
      </c>
      <c r="OK34" s="1">
        <v>29.400000000000006</v>
      </c>
      <c r="OL34" s="1">
        <v>29</v>
      </c>
      <c r="OM34" s="1">
        <v>29.199999999999989</v>
      </c>
      <c r="ON34" s="1">
        <v>28.900000000000006</v>
      </c>
      <c r="OO34" s="1">
        <v>26.799999999999983</v>
      </c>
      <c r="OP34" s="1">
        <v>27.400000000000006</v>
      </c>
      <c r="OQ34" s="1">
        <v>27.099999999999994</v>
      </c>
      <c r="OR34" s="1">
        <v>26.799999999999983</v>
      </c>
      <c r="OS34" s="1">
        <v>26.5</v>
      </c>
      <c r="OT34" s="1">
        <v>22</v>
      </c>
      <c r="OU34" s="1">
        <v>27.799999999999983</v>
      </c>
      <c r="OV34" s="1">
        <v>28.199999999999989</v>
      </c>
      <c r="OW34" s="1">
        <v>27.300000000000011</v>
      </c>
      <c r="OX34" s="1">
        <v>21.699999999999989</v>
      </c>
      <c r="OY34" s="1">
        <v>24.900000000000006</v>
      </c>
      <c r="OZ34" s="1">
        <v>26.799999999999983</v>
      </c>
      <c r="PA34" s="1">
        <v>21.200000000000017</v>
      </c>
      <c r="PB34" s="1">
        <v>26</v>
      </c>
      <c r="PC34" s="1">
        <v>32</v>
      </c>
      <c r="PD34" s="1">
        <v>26.200000000000017</v>
      </c>
      <c r="PE34" s="1">
        <v>30.5</v>
      </c>
      <c r="PF34" s="1">
        <v>26.900000000000006</v>
      </c>
      <c r="PG34" s="1">
        <v>26.700000000000017</v>
      </c>
      <c r="PH34" s="1">
        <v>26.900000000000006</v>
      </c>
      <c r="PI34" s="1">
        <v>28.599999999999994</v>
      </c>
      <c r="PJ34" s="1">
        <v>26.5</v>
      </c>
      <c r="PK34" s="1">
        <v>6.6999999999999886</v>
      </c>
      <c r="PL34" s="1">
        <v>27.599999999999994</v>
      </c>
      <c r="PM34" s="1">
        <v>27.800000000000011</v>
      </c>
      <c r="PN34" s="1">
        <v>28.699999999999989</v>
      </c>
      <c r="PO34" s="1">
        <v>28.299999999999983</v>
      </c>
      <c r="PP34" s="1">
        <v>29.399999999999977</v>
      </c>
      <c r="PQ34" s="1">
        <v>24.699999999999989</v>
      </c>
      <c r="PR34" s="1">
        <v>28.900000000000006</v>
      </c>
      <c r="PS34" s="1">
        <v>30.299999999999983</v>
      </c>
      <c r="PT34" s="1">
        <v>22.400000000000006</v>
      </c>
      <c r="PU34" s="1">
        <v>28.699999999999989</v>
      </c>
      <c r="PV34" s="1">
        <v>26</v>
      </c>
      <c r="PW34" s="1">
        <v>28.200000000000017</v>
      </c>
      <c r="PX34" s="1">
        <v>31.599999999999994</v>
      </c>
      <c r="PY34" s="1">
        <v>26.700000000000017</v>
      </c>
      <c r="PZ34" s="1">
        <v>27.5</v>
      </c>
      <c r="QA34" s="1">
        <v>25.800000000000011</v>
      </c>
      <c r="QB34" s="1">
        <v>27.099999999999994</v>
      </c>
      <c r="QC34" s="1">
        <v>26.599999999999994</v>
      </c>
      <c r="QD34" s="1">
        <v>29.799999999999983</v>
      </c>
      <c r="QE34" s="1">
        <v>20.5</v>
      </c>
      <c r="QF34" s="1">
        <v>26.800000000000011</v>
      </c>
      <c r="QG34" s="1">
        <v>26</v>
      </c>
      <c r="QH34" s="1">
        <v>29.699999999999989</v>
      </c>
      <c r="QI34" s="1">
        <v>29.199999999999989</v>
      </c>
      <c r="QJ34" s="1">
        <v>27.099999999999994</v>
      </c>
      <c r="QK34" s="1">
        <v>31.400000000000006</v>
      </c>
      <c r="QL34" s="1">
        <v>27.5</v>
      </c>
      <c r="QM34" s="1">
        <v>26.599999999999994</v>
      </c>
      <c r="QN34" s="1">
        <v>26.699999999999989</v>
      </c>
      <c r="QO34" s="1">
        <v>27.5</v>
      </c>
      <c r="QP34" s="1">
        <v>26.199999999999989</v>
      </c>
      <c r="QQ34" s="1">
        <v>28</v>
      </c>
      <c r="QR34" s="1">
        <v>30.699999999999989</v>
      </c>
      <c r="QS34" s="1">
        <v>26.400000000000006</v>
      </c>
      <c r="QT34" s="1">
        <v>21.700000000000017</v>
      </c>
      <c r="QU34" s="1">
        <v>29.799999999999983</v>
      </c>
      <c r="QV34" s="1">
        <v>25.800000000000011</v>
      </c>
      <c r="QW34" s="1">
        <v>27.400000000000006</v>
      </c>
      <c r="QX34" s="1">
        <v>30.5</v>
      </c>
      <c r="QY34" s="1">
        <v>26.400000000000006</v>
      </c>
      <c r="QZ34" s="1">
        <v>30.900000000000006</v>
      </c>
      <c r="RA34" s="1">
        <v>26.800000000000011</v>
      </c>
      <c r="RB34" s="1">
        <v>30.199999999999989</v>
      </c>
      <c r="RC34" s="1">
        <v>28.099999999999994</v>
      </c>
      <c r="RD34" s="1">
        <v>20.699999999999989</v>
      </c>
      <c r="RE34" s="1">
        <v>30.900000000000006</v>
      </c>
      <c r="RF34" s="1">
        <v>23.100000000000023</v>
      </c>
      <c r="RG34" s="1">
        <v>29.399999999999977</v>
      </c>
      <c r="RH34" s="1">
        <v>30.100000000000023</v>
      </c>
      <c r="RI34" s="1">
        <v>29.400000000000006</v>
      </c>
      <c r="RJ34" s="1">
        <v>29</v>
      </c>
      <c r="RK34" s="1">
        <v>29.900000000000006</v>
      </c>
      <c r="RL34" s="1">
        <v>29.5</v>
      </c>
      <c r="RM34" s="1">
        <v>26.300000000000011</v>
      </c>
      <c r="RN34" s="1">
        <v>30.900000000000006</v>
      </c>
      <c r="RO34" s="1">
        <v>30.300000000000011</v>
      </c>
      <c r="RP34" s="1">
        <v>27</v>
      </c>
      <c r="RQ34" s="1">
        <v>31.299999999999983</v>
      </c>
      <c r="RR34" s="1">
        <v>30.699999999999989</v>
      </c>
      <c r="RS34" s="1">
        <v>21.400000000000006</v>
      </c>
      <c r="RT34" s="1">
        <v>21.899999999999977</v>
      </c>
      <c r="RU34" s="1">
        <v>30.299999999999983</v>
      </c>
      <c r="RV34" s="1">
        <v>26.900000000000006</v>
      </c>
      <c r="RW34" s="1">
        <v>29.199999999999989</v>
      </c>
      <c r="RX34" s="1">
        <v>28.600000000000023</v>
      </c>
      <c r="RY34" s="1">
        <v>29.400000000000006</v>
      </c>
      <c r="RZ34" s="1">
        <v>28.700000000000017</v>
      </c>
      <c r="SA34" s="1">
        <v>29.400000000000006</v>
      </c>
      <c r="SB34" s="1">
        <v>29.800000000000011</v>
      </c>
      <c r="SC34" s="1">
        <v>31.399999999999977</v>
      </c>
      <c r="SD34" s="1">
        <v>27.099999999999994</v>
      </c>
      <c r="SE34" s="1">
        <v>27.5</v>
      </c>
      <c r="SF34" s="1">
        <v>27.099999999999994</v>
      </c>
      <c r="SG34" s="1">
        <v>25.599999999999994</v>
      </c>
      <c r="SH34" s="1">
        <v>26.200000000000017</v>
      </c>
      <c r="SI34" s="1">
        <v>21</v>
      </c>
      <c r="SJ34" s="1">
        <v>31.400000000000006</v>
      </c>
      <c r="SK34" s="1">
        <v>22.200000000000017</v>
      </c>
      <c r="SL34" s="1">
        <v>21.199999999999989</v>
      </c>
      <c r="SM34" s="1">
        <v>22.300000000000011</v>
      </c>
      <c r="SN34" s="1">
        <v>23.700000000000017</v>
      </c>
      <c r="SO34" s="1">
        <v>26.200000000000017</v>
      </c>
      <c r="SP34" s="1">
        <v>26.599999999999994</v>
      </c>
      <c r="SQ34" s="1">
        <v>28.5</v>
      </c>
      <c r="SR34" s="1">
        <v>27.699999999999989</v>
      </c>
      <c r="SS34" s="1">
        <v>31.800000000000011</v>
      </c>
      <c r="ST34" s="1">
        <v>30.799999999999983</v>
      </c>
      <c r="SU34" s="1">
        <v>29.699999999999989</v>
      </c>
      <c r="SV34" s="1">
        <v>29.200000000000017</v>
      </c>
      <c r="SW34" s="1">
        <v>28.900000000000006</v>
      </c>
      <c r="SX34" s="1">
        <v>25.699999999999989</v>
      </c>
      <c r="SY34" s="1">
        <v>29.699999999999989</v>
      </c>
      <c r="SZ34" s="1">
        <v>25.300000000000011</v>
      </c>
      <c r="TA34" s="1">
        <v>29.900000000000006</v>
      </c>
      <c r="TB34" s="1">
        <v>30.400000000000006</v>
      </c>
      <c r="TC34" s="1">
        <v>32.099999999999994</v>
      </c>
      <c r="TD34" s="1">
        <v>29.699999999999989</v>
      </c>
      <c r="TE34" s="1">
        <v>29.900000000000006</v>
      </c>
      <c r="TF34" s="1">
        <v>29.299999999999983</v>
      </c>
      <c r="TG34" s="1">
        <v>29.5</v>
      </c>
      <c r="TH34" s="1">
        <v>25.699999999999989</v>
      </c>
      <c r="TI34" s="1">
        <v>28.800000000000011</v>
      </c>
      <c r="TJ34" s="1">
        <v>28.900000000000006</v>
      </c>
      <c r="TK34" s="1">
        <v>29.299999999999983</v>
      </c>
      <c r="TL34" s="1">
        <v>29</v>
      </c>
      <c r="TM34" s="1">
        <v>29.300000000000011</v>
      </c>
      <c r="TN34" s="1">
        <v>27.099999999999994</v>
      </c>
      <c r="TO34" s="1">
        <v>26.900000000000006</v>
      </c>
      <c r="TP34" s="1">
        <v>28.699999999999989</v>
      </c>
      <c r="TQ34" s="1">
        <v>24.399999999999977</v>
      </c>
      <c r="TR34" s="1">
        <v>27.199999999999989</v>
      </c>
      <c r="TS34" s="1">
        <v>21.900000000000006</v>
      </c>
      <c r="TT34" s="1">
        <v>27.199999999999989</v>
      </c>
      <c r="TU34" s="1">
        <v>28.099999999999994</v>
      </c>
      <c r="TV34" s="1">
        <v>26.199999999999989</v>
      </c>
      <c r="TW34" s="1">
        <v>22.600000000000023</v>
      </c>
      <c r="TX34" s="1">
        <v>29.699999999999989</v>
      </c>
      <c r="TY34" s="1">
        <v>27.300000000000011</v>
      </c>
      <c r="TZ34" s="1">
        <v>28.400000000000006</v>
      </c>
      <c r="UA34" s="1">
        <v>26.800000000000011</v>
      </c>
      <c r="UB34" s="1">
        <v>27.800000000000011</v>
      </c>
      <c r="UC34" s="1">
        <v>29.699999999999989</v>
      </c>
      <c r="UD34" s="1">
        <v>30.800000000000011</v>
      </c>
      <c r="UE34" s="1">
        <v>31.5</v>
      </c>
      <c r="UF34" s="1">
        <v>31.399999999999977</v>
      </c>
      <c r="UG34" s="1">
        <v>31.400000000000006</v>
      </c>
      <c r="UH34" s="1">
        <v>27.399999999999977</v>
      </c>
      <c r="UI34" s="1">
        <v>22</v>
      </c>
      <c r="UJ34" s="1">
        <v>24.800000000000011</v>
      </c>
      <c r="UK34" s="1">
        <v>26.800000000000011</v>
      </c>
      <c r="UL34" s="1">
        <v>23.099999999999994</v>
      </c>
      <c r="UM34" s="1">
        <v>27</v>
      </c>
      <c r="UN34" s="1">
        <v>27</v>
      </c>
      <c r="UO34" s="1">
        <v>30.800000000000011</v>
      </c>
      <c r="UP34" s="1">
        <v>25</v>
      </c>
      <c r="UQ34" s="1">
        <v>30.5</v>
      </c>
      <c r="UR34" s="1">
        <v>30.699999999999989</v>
      </c>
      <c r="US34" s="1">
        <v>30.599999999999994</v>
      </c>
      <c r="UT34" s="1">
        <v>32.399999999999977</v>
      </c>
      <c r="UU34" s="1">
        <v>26.300000000000011</v>
      </c>
      <c r="UV34" s="1">
        <v>27.099999999999994</v>
      </c>
      <c r="UW34" s="1">
        <v>22</v>
      </c>
      <c r="UX34" s="1">
        <v>26.799999999999983</v>
      </c>
      <c r="UY34" s="1">
        <v>27.099999999999994</v>
      </c>
      <c r="UZ34" s="1">
        <v>30.200000000000017</v>
      </c>
      <c r="VA34" s="1">
        <v>27.5</v>
      </c>
      <c r="VB34" s="1">
        <v>29.899999999999977</v>
      </c>
      <c r="VC34" s="1">
        <v>29.600000000000023</v>
      </c>
      <c r="VD34" s="1">
        <v>32.100000000000023</v>
      </c>
      <c r="VE34" s="1">
        <v>31.5</v>
      </c>
      <c r="VF34" s="1">
        <v>29.699999999999989</v>
      </c>
      <c r="VG34" s="1">
        <v>29.400000000000006</v>
      </c>
      <c r="VH34" s="1">
        <v>22.099999999999994</v>
      </c>
      <c r="VI34" s="1">
        <v>27.299999999999983</v>
      </c>
      <c r="VJ34" s="1">
        <v>30.599999999999994</v>
      </c>
      <c r="VK34" s="1">
        <v>28.900000000000006</v>
      </c>
      <c r="VL34" s="1">
        <v>29.400000000000006</v>
      </c>
      <c r="VM34" s="1">
        <v>29.300000000000011</v>
      </c>
      <c r="VN34" s="1">
        <v>29.699999999999989</v>
      </c>
      <c r="VO34" s="1">
        <v>30.400000000000006</v>
      </c>
      <c r="VP34" s="1">
        <v>30.700000000000017</v>
      </c>
      <c r="VQ34" s="1">
        <v>30.199999999999989</v>
      </c>
      <c r="VR34" s="1">
        <v>29.699999999999989</v>
      </c>
      <c r="VS34" s="1">
        <v>28.199999999999989</v>
      </c>
      <c r="VT34" s="1">
        <v>30</v>
      </c>
      <c r="VU34" s="1">
        <v>27</v>
      </c>
      <c r="VV34" s="1">
        <v>30.700000000000017</v>
      </c>
      <c r="VW34" s="1">
        <v>29.299999999999983</v>
      </c>
      <c r="VX34" s="1">
        <v>29.300000000000011</v>
      </c>
      <c r="VY34" s="1">
        <v>30.5</v>
      </c>
      <c r="VZ34" s="1">
        <v>30.299999999999983</v>
      </c>
      <c r="WA34" s="1">
        <v>30.699999999999989</v>
      </c>
      <c r="WB34" s="1">
        <v>30.299999999999983</v>
      </c>
      <c r="WC34" s="1">
        <v>23.699999999999989</v>
      </c>
      <c r="WD34" s="1">
        <v>30.400000000000006</v>
      </c>
      <c r="WE34" s="1">
        <v>31.099999999999994</v>
      </c>
      <c r="WF34" s="1">
        <v>23.599999999999994</v>
      </c>
      <c r="WG34" s="1">
        <v>29.899999999999977</v>
      </c>
      <c r="WH34" s="1">
        <v>26.900000000000006</v>
      </c>
      <c r="WI34" s="1">
        <v>31.199999999999989</v>
      </c>
      <c r="WJ34" s="1">
        <v>24.699999999999989</v>
      </c>
      <c r="WK34" s="1">
        <v>30.300000000000011</v>
      </c>
      <c r="WL34" s="1">
        <v>32</v>
      </c>
      <c r="WM34" s="1">
        <v>22.599999999999994</v>
      </c>
      <c r="WN34" s="1">
        <v>22.699999999999989</v>
      </c>
      <c r="WO34" s="1">
        <v>24.199999999999989</v>
      </c>
      <c r="WP34" s="1">
        <v>27.099999999999994</v>
      </c>
      <c r="WQ34" s="1">
        <v>30.099999999999994</v>
      </c>
      <c r="WR34" s="1">
        <v>25.5</v>
      </c>
      <c r="WS34" s="1">
        <v>27</v>
      </c>
      <c r="WT34" s="1">
        <v>31.5</v>
      </c>
      <c r="WU34" s="1">
        <v>32</v>
      </c>
      <c r="WV34" s="1">
        <v>32.5</v>
      </c>
      <c r="WW34" s="1">
        <v>22.599999999999994</v>
      </c>
      <c r="WX34" s="1">
        <v>30.700000000000017</v>
      </c>
      <c r="WY34" s="1">
        <v>31.800000000000011</v>
      </c>
      <c r="WZ34" s="1">
        <v>19.800000000000011</v>
      </c>
      <c r="XA34" s="1">
        <v>32.200000000000017</v>
      </c>
      <c r="XB34" s="1">
        <v>32.400000000000006</v>
      </c>
      <c r="XC34" s="1">
        <v>32.099999999999994</v>
      </c>
      <c r="XD34" s="1">
        <v>32</v>
      </c>
      <c r="XE34" s="1">
        <v>31.799999999999983</v>
      </c>
      <c r="XF34" s="1">
        <v>32</v>
      </c>
      <c r="XG34" s="1">
        <v>32.400000000000006</v>
      </c>
      <c r="XH34" s="1">
        <v>31.199999999999989</v>
      </c>
      <c r="XI34" s="1">
        <v>32.299999999999983</v>
      </c>
      <c r="XJ34" s="1">
        <v>31.599999999999994</v>
      </c>
      <c r="XK34" s="1">
        <v>32.199999999999989</v>
      </c>
      <c r="XL34" s="1">
        <v>29.300000000000011</v>
      </c>
      <c r="XM34" s="1">
        <v>29.800000000000011</v>
      </c>
      <c r="XN34" s="1">
        <v>28.200000000000017</v>
      </c>
      <c r="XO34" s="1">
        <v>31.100000000000023</v>
      </c>
      <c r="XP34" s="1">
        <v>32.400000000000006</v>
      </c>
      <c r="XQ34" s="1">
        <v>23.199999999999989</v>
      </c>
      <c r="XR34" s="1">
        <v>22.700000000000017</v>
      </c>
      <c r="XS34" s="1">
        <v>25.799999999999983</v>
      </c>
      <c r="XT34" s="1">
        <v>28.599999999999994</v>
      </c>
      <c r="XU34" s="1">
        <v>29.5</v>
      </c>
      <c r="XV34" s="1">
        <v>29.099999999999994</v>
      </c>
      <c r="XW34" s="1">
        <v>28.099999999999994</v>
      </c>
      <c r="XX34" s="1">
        <v>28</v>
      </c>
      <c r="XY34" s="1">
        <v>24.699999999999989</v>
      </c>
      <c r="XZ34" s="1">
        <v>25.599999999999994</v>
      </c>
      <c r="YA34" s="1">
        <v>21.299999999999983</v>
      </c>
      <c r="YB34" s="1">
        <v>26.5</v>
      </c>
      <c r="YC34" s="1">
        <v>25.600000000000023</v>
      </c>
      <c r="YD34" s="1">
        <v>32.199999999999989</v>
      </c>
      <c r="YE34" s="1">
        <v>31.900000000000006</v>
      </c>
      <c r="YF34" s="1">
        <v>27.300000000000011</v>
      </c>
      <c r="YG34" s="1">
        <v>27.900000000000006</v>
      </c>
      <c r="YH34" s="1">
        <v>29.900000000000006</v>
      </c>
      <c r="YI34" s="1">
        <v>29.799999999999983</v>
      </c>
      <c r="YJ34" s="1">
        <v>29.900000000000006</v>
      </c>
      <c r="YK34" s="1">
        <v>29.599999999999994</v>
      </c>
      <c r="YL34" s="1">
        <v>29.700000000000017</v>
      </c>
      <c r="YM34" s="1">
        <v>29.5</v>
      </c>
      <c r="YN34" s="1">
        <v>32.5</v>
      </c>
      <c r="YO34" s="1">
        <v>23.699999999999989</v>
      </c>
      <c r="YP34" s="1">
        <v>23.299999999999983</v>
      </c>
      <c r="YQ34" s="1">
        <v>27.599999999999994</v>
      </c>
      <c r="YR34" s="1">
        <v>30.099999999999994</v>
      </c>
      <c r="YS34" s="1">
        <v>29.900000000000006</v>
      </c>
      <c r="YT34" s="1">
        <v>31.900000000000006</v>
      </c>
      <c r="YU34" s="1">
        <v>30.900000000000006</v>
      </c>
      <c r="YV34" s="1">
        <v>27.699999999999989</v>
      </c>
      <c r="YW34" s="1">
        <v>29.099999999999994</v>
      </c>
      <c r="YX34" s="1">
        <v>27.299999999999983</v>
      </c>
      <c r="YY34" s="1">
        <v>27.5</v>
      </c>
      <c r="YZ34" s="1">
        <v>28</v>
      </c>
      <c r="ZA34" s="1">
        <v>27.800000000000011</v>
      </c>
      <c r="ZB34" s="1">
        <v>29.5</v>
      </c>
      <c r="ZC34" s="1">
        <v>31.799999999999983</v>
      </c>
      <c r="ZD34" s="1">
        <v>22.799999999999983</v>
      </c>
      <c r="ZE34" s="1">
        <v>19.599999999999994</v>
      </c>
      <c r="ZF34" s="1">
        <v>29.399999999999977</v>
      </c>
      <c r="ZG34" s="1">
        <v>29.200000000000017</v>
      </c>
      <c r="ZH34" s="1">
        <v>28.299999999999983</v>
      </c>
      <c r="ZI34" s="1">
        <v>27.600000000000023</v>
      </c>
      <c r="ZJ34" s="1">
        <v>27.299999999999983</v>
      </c>
      <c r="ZK34" s="1">
        <v>29.5</v>
      </c>
      <c r="ZL34" s="1">
        <v>26.299999999999983</v>
      </c>
      <c r="ZM34" s="1">
        <v>30.899999999999977</v>
      </c>
      <c r="ZN34" s="1">
        <v>30.700000000000017</v>
      </c>
      <c r="ZO34" s="1">
        <v>26</v>
      </c>
      <c r="ZP34" s="1">
        <v>32</v>
      </c>
      <c r="ZQ34" s="1">
        <v>29.900000000000006</v>
      </c>
      <c r="ZR34" s="1">
        <v>27.599999999999994</v>
      </c>
      <c r="ZS34" s="1">
        <v>25.5</v>
      </c>
      <c r="ZT34" s="1">
        <v>30.100000000000023</v>
      </c>
      <c r="ZU34" s="1">
        <v>22.399999999999977</v>
      </c>
      <c r="ZV34" s="1">
        <v>32.800000000000011</v>
      </c>
      <c r="ZW34" s="1">
        <v>32.5</v>
      </c>
      <c r="ZX34" s="1">
        <v>26.199999999999989</v>
      </c>
      <c r="ZY34" s="1">
        <v>28.099999999999994</v>
      </c>
      <c r="ZZ34" s="1">
        <v>27.099999999999994</v>
      </c>
      <c r="AAA34" s="1">
        <v>30</v>
      </c>
      <c r="AAB34" s="1">
        <v>30.200000000000017</v>
      </c>
      <c r="AAC34" s="1">
        <v>22.099999999999994</v>
      </c>
      <c r="AAD34" s="1">
        <v>22.799999999999983</v>
      </c>
      <c r="AAE34" s="1">
        <v>23.300000000000011</v>
      </c>
      <c r="AAF34" s="1">
        <v>31.700000000000017</v>
      </c>
      <c r="AAG34" s="1">
        <v>27.099999999999994</v>
      </c>
      <c r="AAH34" s="1">
        <v>32.799999999999983</v>
      </c>
      <c r="AAI34" s="1">
        <v>27.099999999999994</v>
      </c>
      <c r="AAJ34" s="1">
        <v>21.699999999999989</v>
      </c>
      <c r="AAK34" s="1">
        <v>33.300000000000011</v>
      </c>
      <c r="AAL34" s="1">
        <v>32</v>
      </c>
      <c r="AAM34" s="1">
        <v>31.900000000000006</v>
      </c>
      <c r="AAN34" s="1">
        <v>31.799999999999983</v>
      </c>
      <c r="AAO34" s="1">
        <v>21.400000000000006</v>
      </c>
      <c r="AAP34" s="1">
        <v>31.300000000000011</v>
      </c>
      <c r="AAQ34" s="1">
        <v>26.400000000000006</v>
      </c>
      <c r="AAR34" s="1">
        <v>26.699999999999989</v>
      </c>
      <c r="AAS34" s="1">
        <v>30.5</v>
      </c>
      <c r="AAT34" s="1">
        <v>21.800000000000011</v>
      </c>
      <c r="AAU34" s="1">
        <v>21.800000000000011</v>
      </c>
      <c r="AAV34" s="1">
        <v>22.400000000000006</v>
      </c>
      <c r="AAW34" s="1">
        <v>32.699999999999989</v>
      </c>
      <c r="AAX34" s="1">
        <v>26.700000000000017</v>
      </c>
      <c r="AAY34" s="1">
        <v>23.699999999999989</v>
      </c>
      <c r="AAZ34" s="1">
        <v>23.100000000000023</v>
      </c>
      <c r="ABA34" s="1">
        <v>27.199999999999989</v>
      </c>
      <c r="ABB34" s="1">
        <v>27.300000000000011</v>
      </c>
      <c r="ABC34" s="1">
        <v>22</v>
      </c>
      <c r="ABD34" s="1">
        <v>20.400000000000006</v>
      </c>
      <c r="ABE34" s="1">
        <v>21.800000000000011</v>
      </c>
      <c r="ABF34" s="1">
        <v>31.800000000000011</v>
      </c>
      <c r="ABG34" s="1">
        <v>26</v>
      </c>
      <c r="ABH34" s="1">
        <v>22.800000000000011</v>
      </c>
      <c r="ABI34" s="1">
        <v>23.600000000000023</v>
      </c>
      <c r="ABJ34" s="1">
        <v>30.5</v>
      </c>
      <c r="ABK34" s="1">
        <v>33.799999999999983</v>
      </c>
      <c r="ABL34" s="1">
        <v>26.599999999999994</v>
      </c>
      <c r="ABM34" s="1">
        <v>22.799999999999983</v>
      </c>
      <c r="ABN34" s="1">
        <v>23.5</v>
      </c>
      <c r="ABO34" s="1">
        <v>27.300000000000011</v>
      </c>
      <c r="ABP34" s="1">
        <v>28.099999999999994</v>
      </c>
      <c r="ABQ34" s="1">
        <v>28.099999999999994</v>
      </c>
      <c r="ABR34" s="1">
        <v>26.399999999999977</v>
      </c>
      <c r="ABS34" s="1">
        <v>26.5</v>
      </c>
      <c r="ABT34" s="1">
        <v>26.800000000000011</v>
      </c>
      <c r="ABU34" s="1">
        <v>22.400000000000006</v>
      </c>
      <c r="ABV34" s="1">
        <v>21.800000000000011</v>
      </c>
      <c r="ABW34" s="1">
        <v>21.599999999999994</v>
      </c>
      <c r="ABX34" s="1">
        <v>21.599999999999994</v>
      </c>
      <c r="ABY34" s="1">
        <v>17</v>
      </c>
      <c r="ABZ34" s="1">
        <v>21.299999999999983</v>
      </c>
      <c r="ACA34" s="1">
        <v>20.099999999999994</v>
      </c>
      <c r="ACB34" s="1">
        <v>25.5</v>
      </c>
      <c r="ACC34" s="1">
        <v>21.599999999999994</v>
      </c>
      <c r="ACD34" s="1">
        <v>27.5</v>
      </c>
      <c r="ACE34" s="1">
        <v>28.700000000000017</v>
      </c>
      <c r="ACF34" s="1">
        <v>21.700000000000017</v>
      </c>
      <c r="ACG34" s="1">
        <v>20.099999999999994</v>
      </c>
      <c r="ACH34" s="1">
        <v>23.800000000000011</v>
      </c>
      <c r="ACI34" s="1">
        <v>29.5</v>
      </c>
      <c r="ACJ34" s="1">
        <v>21.300000000000011</v>
      </c>
      <c r="ACK34" s="1">
        <v>25.699999999999989</v>
      </c>
      <c r="ACL34" s="1">
        <v>20.799999999999983</v>
      </c>
      <c r="ACM34" s="1">
        <v>22.5</v>
      </c>
      <c r="ACN34" s="1">
        <v>23.300000000000011</v>
      </c>
      <c r="ACO34" s="1">
        <v>24.799999999999983</v>
      </c>
      <c r="ACP34" s="1">
        <v>20.799999999999983</v>
      </c>
      <c r="ACQ34" s="1">
        <v>23.700000000000017</v>
      </c>
      <c r="ACR34" s="1">
        <v>22.599999999999994</v>
      </c>
      <c r="ACS34" s="1">
        <v>21.700000000000017</v>
      </c>
      <c r="ACT34" s="1">
        <v>28.700000000000017</v>
      </c>
      <c r="ACU34" s="1">
        <v>29.199999999999989</v>
      </c>
      <c r="ACV34" s="1">
        <v>22.199999999999989</v>
      </c>
      <c r="ACW34" s="1">
        <v>29.099999999999994</v>
      </c>
      <c r="ACX34" s="1">
        <v>29</v>
      </c>
      <c r="ACY34" s="1">
        <v>24.5</v>
      </c>
      <c r="ACZ34" s="1">
        <v>26</v>
      </c>
      <c r="ADA34" s="1">
        <v>27.799999999999983</v>
      </c>
      <c r="ADB34" s="1">
        <v>24.099999999999994</v>
      </c>
      <c r="ADC34" s="1">
        <v>28</v>
      </c>
      <c r="ADD34" s="1">
        <v>28.5</v>
      </c>
      <c r="ADE34" s="1">
        <v>28.900000000000006</v>
      </c>
      <c r="ADF34" s="1">
        <v>13.699999999999989</v>
      </c>
      <c r="ADG34" s="1">
        <v>21.199999999999989</v>
      </c>
      <c r="ADH34" s="1">
        <v>28.599999999999994</v>
      </c>
      <c r="ADI34" s="1">
        <v>25.300000000000011</v>
      </c>
      <c r="ADJ34" s="1">
        <v>28.200000000000017</v>
      </c>
      <c r="ADK34" s="1">
        <v>27.400000000000006</v>
      </c>
      <c r="ADL34" s="1">
        <v>26.5</v>
      </c>
      <c r="ADM34" s="1">
        <v>24.900000000000006</v>
      </c>
      <c r="ADN34" s="1">
        <v>24.900000000000006</v>
      </c>
      <c r="ADO34" s="1">
        <v>22.099999999999994</v>
      </c>
      <c r="ADP34" s="1">
        <v>22.099999999999994</v>
      </c>
      <c r="ADQ34" s="1">
        <v>16.899999999999977</v>
      </c>
      <c r="ADR34" s="1">
        <v>18.699999999999989</v>
      </c>
      <c r="ADS34" s="1">
        <v>19.200000000000017</v>
      </c>
      <c r="ADT34" s="1">
        <v>25.400000000000006</v>
      </c>
      <c r="ADU34" s="1">
        <v>23.900000000000006</v>
      </c>
      <c r="ADV34" s="1">
        <v>25.900000000000006</v>
      </c>
      <c r="ADW34" s="1">
        <v>28.599999999999994</v>
      </c>
      <c r="ADX34" s="1">
        <v>18.599999999999994</v>
      </c>
      <c r="ADY34" s="1">
        <v>20.799999999999983</v>
      </c>
      <c r="ADZ34" s="1">
        <v>22.199999999999989</v>
      </c>
      <c r="AEA34" s="1">
        <v>21.700000000000017</v>
      </c>
      <c r="AEB34" s="1">
        <v>22.900000000000006</v>
      </c>
      <c r="AEC34" s="1">
        <v>28.900000000000006</v>
      </c>
      <c r="AED34" s="1">
        <v>29.200000000000017</v>
      </c>
      <c r="AEE34" s="1">
        <v>20.900000000000006</v>
      </c>
      <c r="AEF34" s="1">
        <v>24.800000000000011</v>
      </c>
      <c r="AEG34" s="1">
        <v>28.800000000000011</v>
      </c>
      <c r="AEH34" s="1">
        <v>29.099999999999994</v>
      </c>
      <c r="AEI34" s="1">
        <v>29.900000000000006</v>
      </c>
      <c r="AEJ34" s="1">
        <v>26.300000000000011</v>
      </c>
      <c r="AEK34" s="1">
        <v>30</v>
      </c>
      <c r="AEL34" s="1">
        <v>24</v>
      </c>
      <c r="AEM34" s="1">
        <v>23.199999999999989</v>
      </c>
      <c r="AEN34" s="1">
        <v>23.699999999999989</v>
      </c>
      <c r="AEO34" s="1">
        <v>23.200000000000017</v>
      </c>
      <c r="AEP34" s="1">
        <v>21.5</v>
      </c>
      <c r="AEQ34" s="1">
        <v>27.599999999999994</v>
      </c>
      <c r="AER34" s="1">
        <v>25.5</v>
      </c>
      <c r="AES34" s="1">
        <v>27.099999999999994</v>
      </c>
      <c r="AET34" s="1">
        <v>32.099999999999994</v>
      </c>
      <c r="AEU34" s="1">
        <v>29.400000000000006</v>
      </c>
      <c r="AEV34" s="1">
        <v>28.300000000000011</v>
      </c>
      <c r="AEW34" s="1">
        <v>29.400000000000006</v>
      </c>
      <c r="AEX34" s="1">
        <v>24.400000000000006</v>
      </c>
      <c r="AEY34" s="1">
        <v>21.199999999999989</v>
      </c>
      <c r="AEZ34" s="1">
        <v>27.399999999999977</v>
      </c>
      <c r="AFA34" s="1">
        <v>27.400000000000006</v>
      </c>
      <c r="AFB34" s="1">
        <v>19.100000000000023</v>
      </c>
      <c r="AFC34" s="1">
        <v>21.399999999999977</v>
      </c>
      <c r="AFD34" s="1">
        <v>23.5</v>
      </c>
      <c r="AFE34" s="1">
        <v>28</v>
      </c>
      <c r="AFF34" s="1">
        <v>28.900000000000006</v>
      </c>
      <c r="AFG34" s="1">
        <v>25</v>
      </c>
      <c r="AFH34" s="1">
        <v>23.799999999999983</v>
      </c>
      <c r="AFI34" s="1">
        <v>29.400000000000006</v>
      </c>
      <c r="AFJ34" s="1">
        <v>24.400000000000006</v>
      </c>
      <c r="AFK34" s="1">
        <v>22.900000000000006</v>
      </c>
      <c r="AFL34" s="1">
        <v>23.099999999999994</v>
      </c>
      <c r="AFM34" s="1">
        <v>23.199999999999989</v>
      </c>
      <c r="AFN34" s="1">
        <v>23</v>
      </c>
      <c r="AFO34" s="1">
        <v>24.299999999999983</v>
      </c>
      <c r="AFP34" s="1">
        <v>17.5</v>
      </c>
      <c r="AFQ34" s="1">
        <v>22.300000000000011</v>
      </c>
      <c r="AFR34" s="1">
        <v>22.699999999999989</v>
      </c>
      <c r="AFS34" s="1">
        <v>22.599999999999994</v>
      </c>
      <c r="AFT34" s="1">
        <v>20.400000000000006</v>
      </c>
      <c r="AFU34" s="1">
        <v>22.800000000000011</v>
      </c>
      <c r="AFV34" s="1">
        <v>28.400000000000006</v>
      </c>
      <c r="AFW34" s="1">
        <v>23.300000000000011</v>
      </c>
      <c r="AFX34" s="1">
        <v>21.699999999999989</v>
      </c>
      <c r="AFY34" s="1">
        <v>22.700000000000017</v>
      </c>
      <c r="AFZ34" s="1">
        <v>27.899999999999977</v>
      </c>
      <c r="AGA34" s="1">
        <v>23.600000000000023</v>
      </c>
      <c r="AGB34" s="1">
        <v>24.700000000000017</v>
      </c>
      <c r="AGC34" s="1">
        <v>24.400000000000006</v>
      </c>
      <c r="AGD34" s="1">
        <v>25.700000000000017</v>
      </c>
      <c r="AGE34" s="1">
        <v>26.599999999999994</v>
      </c>
      <c r="AGF34" s="1">
        <v>24</v>
      </c>
      <c r="AGG34" s="1">
        <v>23.700000000000017</v>
      </c>
      <c r="AGH34" s="1">
        <v>23</v>
      </c>
      <c r="AGI34" s="1">
        <v>24.300000000000011</v>
      </c>
      <c r="AGJ34" s="1">
        <v>27.299999999999983</v>
      </c>
      <c r="AGK34" s="1">
        <v>24.400000000000006</v>
      </c>
      <c r="AGL34" s="1">
        <v>23.700000000000017</v>
      </c>
      <c r="AGM34" s="1">
        <v>22.799999999999983</v>
      </c>
      <c r="AGN34" s="1">
        <v>26</v>
      </c>
      <c r="AGO34" s="1">
        <v>26.200000000000017</v>
      </c>
      <c r="AGP34" s="1">
        <v>19.800000000000011</v>
      </c>
      <c r="AGQ34" s="1">
        <v>15.800000000000011</v>
      </c>
      <c r="AGR34" s="1">
        <v>28.199999999999989</v>
      </c>
      <c r="AGS34" s="1">
        <v>25.300000000000011</v>
      </c>
      <c r="AGT34" s="1">
        <v>23.800000000000011</v>
      </c>
      <c r="AGU34" s="1">
        <v>24.5</v>
      </c>
      <c r="AGV34" s="1">
        <v>25</v>
      </c>
      <c r="AGW34" s="1">
        <v>23.199999999999989</v>
      </c>
      <c r="AGX34" s="1">
        <v>28.199999999999989</v>
      </c>
      <c r="AGY34" s="1">
        <v>28.199999999999989</v>
      </c>
      <c r="AGZ34" s="1">
        <v>29.099999999999994</v>
      </c>
      <c r="AHA34" s="1">
        <v>28.699999999999989</v>
      </c>
      <c r="AHB34" s="1">
        <v>33.199999999999989</v>
      </c>
      <c r="AHC34" s="1">
        <v>28.900000000000006</v>
      </c>
      <c r="AHD34" s="1">
        <v>29.400000000000006</v>
      </c>
      <c r="AHE34" s="1">
        <v>26</v>
      </c>
      <c r="AHF34" s="1">
        <v>22.699999999999989</v>
      </c>
      <c r="AHG34" s="1">
        <v>24.100000000000023</v>
      </c>
      <c r="AHH34" s="1">
        <v>26.199999999999989</v>
      </c>
      <c r="AHI34" s="1">
        <v>26.399999999999977</v>
      </c>
      <c r="AHJ34" s="1">
        <v>28.099999999999994</v>
      </c>
      <c r="AHK34" s="1">
        <v>29.099999999999994</v>
      </c>
      <c r="AHL34" s="1">
        <v>24</v>
      </c>
      <c r="AHM34" s="1">
        <v>27.199999999999989</v>
      </c>
      <c r="AHN34" s="1">
        <v>27.099999999999994</v>
      </c>
      <c r="AHO34" s="1">
        <v>27.199999999999989</v>
      </c>
      <c r="AHP34" s="1">
        <v>26.799999999999983</v>
      </c>
      <c r="AHQ34" s="1">
        <v>27.700000000000017</v>
      </c>
      <c r="AHR34" s="1">
        <v>25.599999999999994</v>
      </c>
      <c r="AHS34" s="1">
        <v>24.599999999999994</v>
      </c>
      <c r="AHT34" s="1">
        <v>24.900000000000006</v>
      </c>
      <c r="AHU34" s="1">
        <v>26.700000000000017</v>
      </c>
      <c r="AHV34" s="1">
        <v>24.099999999999994</v>
      </c>
      <c r="AHW34" s="1">
        <v>24.300000000000011</v>
      </c>
      <c r="AHX34" s="1">
        <v>25.199999999999989</v>
      </c>
      <c r="AHY34" s="1">
        <v>25.400000000000006</v>
      </c>
      <c r="AHZ34" s="1">
        <v>21.699999999999989</v>
      </c>
      <c r="AIA34" s="1">
        <v>27.800000000000011</v>
      </c>
      <c r="AIB34" s="1">
        <v>16.400000000000006</v>
      </c>
      <c r="AIC34" s="1">
        <v>25.699999999999989</v>
      </c>
      <c r="AID34" s="1">
        <v>24</v>
      </c>
      <c r="AIE34" s="1">
        <v>28.199999999999989</v>
      </c>
      <c r="AIF34" s="1">
        <v>27.899999999999977</v>
      </c>
      <c r="AIG34" s="1">
        <v>27.5</v>
      </c>
      <c r="AIH34" s="1">
        <v>24.400000000000006</v>
      </c>
      <c r="AII34" s="1">
        <v>22</v>
      </c>
      <c r="AIJ34" s="1">
        <v>23.299999999999983</v>
      </c>
      <c r="AIK34" s="1">
        <v>27</v>
      </c>
      <c r="AIL34" s="1">
        <v>27.5</v>
      </c>
      <c r="AIM34" s="1">
        <v>22.599999999999994</v>
      </c>
      <c r="AIN34" s="1">
        <v>23.899999999999977</v>
      </c>
      <c r="AIO34" s="1">
        <v>23.599999999999994</v>
      </c>
      <c r="AIP34" s="1">
        <v>26.800000000000011</v>
      </c>
      <c r="AIQ34" s="1">
        <v>26</v>
      </c>
      <c r="AIR34" s="1">
        <v>27.700000000000017</v>
      </c>
      <c r="AIS34" s="1">
        <v>27.599999999999994</v>
      </c>
      <c r="AIT34" s="1">
        <v>26.199999999999989</v>
      </c>
      <c r="AIU34" s="1">
        <v>24.300000000000011</v>
      </c>
      <c r="AIV34" s="1">
        <v>26.099999999999994</v>
      </c>
      <c r="AIW34" s="1">
        <v>26.600000000000023</v>
      </c>
      <c r="AIX34" s="1">
        <v>29.800000000000011</v>
      </c>
      <c r="AIY34" s="1">
        <v>27.599999999999994</v>
      </c>
      <c r="AIZ34" s="1">
        <v>26.899999999999977</v>
      </c>
      <c r="AJA34" s="1">
        <v>20.099999999999994</v>
      </c>
      <c r="AJB34" s="1">
        <v>15.599999999999994</v>
      </c>
      <c r="AJC34" s="1">
        <v>21.599999999999994</v>
      </c>
      <c r="AJD34" s="1">
        <v>25.800000000000011</v>
      </c>
      <c r="AJE34" s="1">
        <v>24</v>
      </c>
      <c r="AJF34" s="1">
        <v>17.399999999999977</v>
      </c>
      <c r="AJG34" s="1">
        <v>21.900000000000006</v>
      </c>
      <c r="AJH34" s="1">
        <v>26.300000000000011</v>
      </c>
      <c r="AJI34" s="1">
        <v>30.299999999999983</v>
      </c>
      <c r="AJJ34" s="1">
        <v>28.299999999999983</v>
      </c>
      <c r="AJK34" s="1">
        <v>23</v>
      </c>
      <c r="AJL34" s="1">
        <v>23</v>
      </c>
      <c r="AJM34" s="1">
        <v>25.400000000000006</v>
      </c>
      <c r="AJN34" s="1">
        <v>23.400000000000006</v>
      </c>
      <c r="AJO34" s="1">
        <v>22</v>
      </c>
      <c r="AJP34" s="1">
        <v>26.199999999999989</v>
      </c>
      <c r="AJQ34" s="1">
        <v>27.900000000000006</v>
      </c>
      <c r="AJR34" s="1">
        <v>27.5</v>
      </c>
      <c r="AJS34" s="1">
        <v>24</v>
      </c>
      <c r="AJT34" s="1">
        <v>26.599999999999994</v>
      </c>
      <c r="AJU34" s="1">
        <v>27.699999999999989</v>
      </c>
      <c r="AJV34" s="1">
        <v>30.300000000000011</v>
      </c>
      <c r="AJW34" s="1">
        <v>27.400000000000006</v>
      </c>
      <c r="AJX34" s="1">
        <v>25.599999999999994</v>
      </c>
      <c r="AJY34" s="1">
        <v>23.800000000000011</v>
      </c>
      <c r="AJZ34" s="1">
        <v>15.699999999999989</v>
      </c>
      <c r="AKA34" s="1">
        <v>26.200000000000017</v>
      </c>
      <c r="AKB34" s="1">
        <v>24.200000000000017</v>
      </c>
      <c r="AKC34" s="1">
        <v>28.699999999999989</v>
      </c>
      <c r="AKD34" s="1">
        <v>23.799999999999983</v>
      </c>
      <c r="AKE34" s="1">
        <v>19.099999999999994</v>
      </c>
      <c r="AKF34" s="1">
        <v>23.300000000000011</v>
      </c>
      <c r="AKG34" s="1">
        <v>26</v>
      </c>
      <c r="AKH34" s="1">
        <v>25.099999999999994</v>
      </c>
      <c r="AKI34" s="1">
        <v>26.599999999999994</v>
      </c>
      <c r="AKJ34" s="1">
        <v>26.200000000000017</v>
      </c>
      <c r="AKK34" s="1">
        <v>16.099999999999994</v>
      </c>
      <c r="AKL34" s="1">
        <v>28.700000000000017</v>
      </c>
      <c r="AKM34" s="1">
        <v>27.5</v>
      </c>
      <c r="AKN34" s="1">
        <v>28.100000000000023</v>
      </c>
      <c r="AKO34" s="1">
        <v>24.800000000000011</v>
      </c>
      <c r="AKP34" s="1">
        <v>27.099999999999994</v>
      </c>
      <c r="AKQ34" s="1">
        <v>30</v>
      </c>
      <c r="AKR34" s="1">
        <v>29.400000000000006</v>
      </c>
      <c r="AKS34" s="1">
        <v>29.200000000000017</v>
      </c>
      <c r="AKT34" s="1">
        <v>27.5</v>
      </c>
      <c r="AKU34" s="1">
        <v>23.199999999999989</v>
      </c>
      <c r="AKV34" s="1">
        <v>23.099999999999994</v>
      </c>
      <c r="AKW34" s="1">
        <v>27.400000000000006</v>
      </c>
      <c r="AKX34" s="1">
        <v>28.900000000000006</v>
      </c>
      <c r="AKY34" s="1">
        <v>27.200000000000017</v>
      </c>
      <c r="AKZ34" s="1">
        <v>26.5</v>
      </c>
      <c r="ALA34" s="1">
        <v>25.099999999999994</v>
      </c>
      <c r="ALB34" s="1">
        <v>27.699999999999989</v>
      </c>
      <c r="ALC34" s="1">
        <v>23.599999999999994</v>
      </c>
      <c r="ALD34" s="1">
        <v>27.900000000000006</v>
      </c>
      <c r="ALE34" s="1">
        <v>27</v>
      </c>
      <c r="ALF34" s="1">
        <v>24.900000000000006</v>
      </c>
      <c r="ALG34" s="1">
        <v>25.099999999999994</v>
      </c>
      <c r="ALH34" s="1">
        <v>28.100000000000023</v>
      </c>
      <c r="ALI34" s="1">
        <v>29.5</v>
      </c>
      <c r="ALJ34" s="1">
        <v>23.5</v>
      </c>
      <c r="ALK34" s="1">
        <v>26.299999999999983</v>
      </c>
      <c r="ALL34" s="1">
        <v>29.299999999999983</v>
      </c>
      <c r="ALM34" s="1">
        <v>25.099999999999994</v>
      </c>
      <c r="ALN34" s="1">
        <v>22.900000000000006</v>
      </c>
      <c r="ALO34" s="1">
        <v>24.300000000000011</v>
      </c>
      <c r="ALP34" s="1">
        <v>28.5</v>
      </c>
      <c r="ALQ34" s="1">
        <v>29.400000000000006</v>
      </c>
      <c r="ALR34" s="1">
        <v>28.799999999999983</v>
      </c>
      <c r="ALS34" s="1">
        <v>17.100000000000023</v>
      </c>
      <c r="ALT34" s="1">
        <v>23.199999999999989</v>
      </c>
      <c r="ALU34" s="1">
        <v>25.699999999999989</v>
      </c>
      <c r="ALV34" s="1">
        <v>23.300000000000011</v>
      </c>
      <c r="ALW34" s="1">
        <v>22.400000000000006</v>
      </c>
      <c r="ALX34" s="1">
        <v>25.599999999999994</v>
      </c>
      <c r="ALY34" s="1">
        <v>27.300000000000011</v>
      </c>
      <c r="ALZ34" s="1">
        <v>28.5</v>
      </c>
      <c r="AMA34" s="1">
        <v>30.200000000000017</v>
      </c>
      <c r="AMB34" s="1">
        <v>25</v>
      </c>
      <c r="AMC34" s="1">
        <v>27.900000000000006</v>
      </c>
      <c r="AMD34" s="1">
        <v>23.899999999999977</v>
      </c>
      <c r="AME34" s="1">
        <v>29.199999999999989</v>
      </c>
      <c r="AMF34" s="1">
        <v>28.400000000000006</v>
      </c>
      <c r="AMG34" s="1">
        <v>27.800000000000011</v>
      </c>
      <c r="AMH34" s="1">
        <v>28.299999999999983</v>
      </c>
      <c r="AMI34" s="1">
        <v>29.199999999999989</v>
      </c>
      <c r="AMJ34" s="1">
        <v>27.400000000000006</v>
      </c>
      <c r="AMK34" s="1">
        <v>29.599999999999994</v>
      </c>
      <c r="AML34" s="1">
        <v>18.099999999999994</v>
      </c>
      <c r="AMM34" s="1">
        <v>24.300000000000011</v>
      </c>
      <c r="AMN34" s="1">
        <v>24.900000000000006</v>
      </c>
      <c r="AMO34" s="1">
        <v>27.199999999999989</v>
      </c>
      <c r="AMP34" s="1">
        <v>25.699999999999989</v>
      </c>
      <c r="AMQ34" s="1">
        <v>25.900000000000006</v>
      </c>
      <c r="AMR34" s="1">
        <v>30</v>
      </c>
      <c r="AMS34" s="1">
        <v>28.800000000000011</v>
      </c>
      <c r="AMT34" s="1">
        <v>28.099999999999994</v>
      </c>
      <c r="AMU34" s="1">
        <v>25.300000000000011</v>
      </c>
      <c r="AMV34" s="1">
        <v>21.900000000000006</v>
      </c>
      <c r="AMW34" s="1">
        <v>22.900000000000006</v>
      </c>
      <c r="AMX34" s="1">
        <v>27.599999999999994</v>
      </c>
      <c r="AMY34" s="1">
        <v>25.600000000000023</v>
      </c>
      <c r="AMZ34" s="1">
        <v>29.900000000000006</v>
      </c>
      <c r="ANA34" s="1">
        <v>26.899999999999977</v>
      </c>
      <c r="ANB34" s="1">
        <v>22.400000000000006</v>
      </c>
      <c r="ANC34" s="1">
        <v>27.400000000000006</v>
      </c>
      <c r="AND34" s="1">
        <v>28.200000000000017</v>
      </c>
      <c r="ANE34" s="1">
        <v>24.099999999999994</v>
      </c>
      <c r="ANF34" s="1">
        <v>27</v>
      </c>
      <c r="ANG34" s="1">
        <v>28.599999999999994</v>
      </c>
      <c r="ANH34" s="1">
        <v>26</v>
      </c>
      <c r="ANI34" s="1">
        <v>23.300000000000011</v>
      </c>
      <c r="ANJ34" s="1">
        <v>27.800000000000011</v>
      </c>
      <c r="ANK34" s="1">
        <v>28.300000000000011</v>
      </c>
      <c r="ANL34" s="1">
        <v>24.699999999999989</v>
      </c>
      <c r="ANM34" s="1">
        <v>24.300000000000011</v>
      </c>
      <c r="ANN34" s="1">
        <v>23.900000000000006</v>
      </c>
      <c r="ANO34" s="1">
        <v>25.700000000000017</v>
      </c>
      <c r="ANP34" s="1">
        <v>28.700000000000017</v>
      </c>
      <c r="ANQ34" s="1">
        <v>29</v>
      </c>
      <c r="ANR34" s="1">
        <v>28</v>
      </c>
      <c r="ANS34" s="1">
        <v>24.5</v>
      </c>
      <c r="ANT34" s="1">
        <v>26.399999999999977</v>
      </c>
      <c r="ANU34" s="1">
        <v>25.400000000000006</v>
      </c>
      <c r="ANV34" s="1">
        <v>25.300000000000011</v>
      </c>
      <c r="ANW34" s="1">
        <v>28.5</v>
      </c>
      <c r="ANX34" s="1">
        <v>29.099999999999994</v>
      </c>
      <c r="ANY34" s="1">
        <v>29.900000000000006</v>
      </c>
      <c r="ANZ34" s="1">
        <v>27.900000000000006</v>
      </c>
      <c r="AOA34" s="1">
        <v>26.300000000000011</v>
      </c>
      <c r="AOB34" s="1">
        <v>26.300000000000011</v>
      </c>
      <c r="AOC34" s="1">
        <v>29.100000000000023</v>
      </c>
      <c r="AOD34" s="1">
        <v>29.5</v>
      </c>
      <c r="AOE34" s="1">
        <v>16.399999999999977</v>
      </c>
      <c r="AOF34" s="1">
        <v>25.299999999999983</v>
      </c>
      <c r="AOG34" s="1">
        <v>24.400000000000006</v>
      </c>
      <c r="AOH34" s="1">
        <v>25.599999999999994</v>
      </c>
      <c r="AOI34" s="1">
        <v>26.799999999999983</v>
      </c>
      <c r="AOJ34" s="1">
        <v>27</v>
      </c>
      <c r="AOK34" s="1">
        <v>26.799999999999983</v>
      </c>
      <c r="AOL34" s="1">
        <v>28.899999999999977</v>
      </c>
      <c r="AOM34" s="1">
        <v>28.400000000000006</v>
      </c>
      <c r="AON34" s="1">
        <v>28.400000000000006</v>
      </c>
      <c r="AOO34" s="1">
        <v>24.5</v>
      </c>
      <c r="AOP34" s="1">
        <v>25.099999999999994</v>
      </c>
      <c r="AOQ34" s="1">
        <v>24.700000000000017</v>
      </c>
      <c r="AOR34" s="1">
        <v>21.699999999999989</v>
      </c>
      <c r="AOS34" s="1">
        <v>26.599999999999994</v>
      </c>
      <c r="AOT34" s="1">
        <v>26.900000000000006</v>
      </c>
      <c r="AOU34" s="1">
        <v>29.800000000000011</v>
      </c>
      <c r="AOV34" s="1">
        <v>28.799999999999983</v>
      </c>
      <c r="AOW34" s="1">
        <v>25.199999999999989</v>
      </c>
      <c r="AOX34" s="1">
        <v>25.400000000000006</v>
      </c>
      <c r="AOY34" s="1">
        <v>29.5</v>
      </c>
      <c r="AOZ34" s="1">
        <v>16.900000000000006</v>
      </c>
      <c r="APA34" s="1">
        <v>17.700000000000017</v>
      </c>
      <c r="APB34" s="1">
        <v>26.5</v>
      </c>
      <c r="APC34" s="1">
        <v>22.900000000000006</v>
      </c>
      <c r="APD34" s="1">
        <v>25.900000000000006</v>
      </c>
      <c r="APE34" s="1">
        <v>25.5</v>
      </c>
      <c r="APF34" s="1">
        <v>25</v>
      </c>
      <c r="APG34" s="1">
        <v>27.699999999999989</v>
      </c>
      <c r="APH34" s="1">
        <v>28.200000000000017</v>
      </c>
      <c r="API34" s="1">
        <v>25.599999999999994</v>
      </c>
      <c r="APJ34" s="1">
        <v>25.299999999999983</v>
      </c>
      <c r="APK34" s="1">
        <v>26.599999999999994</v>
      </c>
      <c r="APL34" s="1">
        <v>27.699999999999989</v>
      </c>
      <c r="APM34" s="1">
        <v>27.800000000000011</v>
      </c>
      <c r="APN34" s="1">
        <v>25.900000000000006</v>
      </c>
      <c r="APO34" s="1">
        <v>27.599999999999994</v>
      </c>
      <c r="APP34" s="1">
        <v>25.699999999999989</v>
      </c>
      <c r="APQ34" s="1">
        <v>17.400000000000006</v>
      </c>
      <c r="APR34" s="1">
        <v>24</v>
      </c>
      <c r="APS34" s="1">
        <v>23.5</v>
      </c>
      <c r="APT34" s="1">
        <v>24.299999999999983</v>
      </c>
      <c r="APU34" s="1">
        <v>27.200000000000017</v>
      </c>
      <c r="APV34" s="1">
        <v>28.5</v>
      </c>
      <c r="APW34" s="1">
        <v>26.400000000000006</v>
      </c>
      <c r="APX34" s="1">
        <v>25.300000000000011</v>
      </c>
      <c r="APY34" s="1">
        <v>29.400000000000006</v>
      </c>
      <c r="APZ34" s="1">
        <v>27</v>
      </c>
      <c r="AQA34" s="1">
        <v>28.300000000000011</v>
      </c>
      <c r="AQB34" s="1">
        <v>17</v>
      </c>
      <c r="AQC34" s="1">
        <v>24.099999999999994</v>
      </c>
      <c r="AQD34" s="1">
        <v>24.699999999999989</v>
      </c>
      <c r="AQE34" s="1">
        <v>22</v>
      </c>
      <c r="AQF34" s="1">
        <v>29.400000000000006</v>
      </c>
      <c r="AQG34" s="1">
        <v>25.200000000000017</v>
      </c>
      <c r="AQH34" s="1">
        <v>28.5</v>
      </c>
      <c r="AQI34" s="1">
        <v>23.099999999999994</v>
      </c>
      <c r="AQJ34" s="1">
        <v>23.800000000000011</v>
      </c>
      <c r="AQK34" s="1">
        <v>27.599999999999994</v>
      </c>
      <c r="AQL34" s="1">
        <v>27</v>
      </c>
      <c r="AQM34" s="1">
        <v>30.800000000000011</v>
      </c>
      <c r="AQN34" s="1">
        <v>29.099999999999994</v>
      </c>
      <c r="AQO34" s="1">
        <v>15.799999999999983</v>
      </c>
      <c r="AQP34" s="1">
        <v>16</v>
      </c>
      <c r="AQQ34" s="1">
        <v>27.699999999999989</v>
      </c>
      <c r="AQR34" s="1">
        <v>25.699999999999989</v>
      </c>
      <c r="AQS34" s="1">
        <v>25.100000000000023</v>
      </c>
      <c r="AQT34" s="1">
        <v>25.099999999999994</v>
      </c>
      <c r="AQU34" s="1">
        <v>25.300000000000011</v>
      </c>
      <c r="AQV34" s="1">
        <v>27.699999999999989</v>
      </c>
      <c r="AQW34" s="1">
        <v>30.400000000000006</v>
      </c>
      <c r="AQX34" s="1">
        <v>26</v>
      </c>
      <c r="AQY34" s="1">
        <v>26.900000000000006</v>
      </c>
      <c r="AQZ34" s="1">
        <v>26.300000000000011</v>
      </c>
      <c r="ARA34" s="1">
        <v>24.099999999999994</v>
      </c>
      <c r="ARB34" s="1">
        <v>23.200000000000017</v>
      </c>
      <c r="ARC34" s="1">
        <v>25.099999999999994</v>
      </c>
      <c r="ARD34" s="1">
        <v>27.799999999999983</v>
      </c>
      <c r="ARE34" s="1">
        <v>29.900000000000006</v>
      </c>
      <c r="ARF34" s="1">
        <v>29.900000000000006</v>
      </c>
      <c r="ARG34" s="1">
        <v>27.400000000000006</v>
      </c>
      <c r="ARH34" s="1">
        <v>25.400000000000006</v>
      </c>
      <c r="ARI34" s="1">
        <v>25.199999999999989</v>
      </c>
      <c r="ARJ34" s="1">
        <v>23.799999999999983</v>
      </c>
      <c r="ARK34" s="1">
        <v>25.900000000000006</v>
      </c>
      <c r="ARL34" s="1">
        <v>30.200000000000017</v>
      </c>
      <c r="ARM34" s="1">
        <v>27.900000000000006</v>
      </c>
      <c r="ARN34" s="1">
        <v>30.299999999999983</v>
      </c>
      <c r="ARO34" s="1">
        <v>30.299999999999983</v>
      </c>
      <c r="ARP34" s="1">
        <v>24.199999999999989</v>
      </c>
      <c r="ARQ34" s="1">
        <v>26.900000000000006</v>
      </c>
      <c r="ARR34" s="1">
        <v>25</v>
      </c>
      <c r="ARS34" s="1">
        <v>25</v>
      </c>
      <c r="ART34" s="1">
        <v>16.900000000000006</v>
      </c>
      <c r="ARU34" s="1">
        <v>24.599999999999994</v>
      </c>
      <c r="ARV34" s="1">
        <v>22.099999999999994</v>
      </c>
      <c r="ARW34" s="1">
        <v>24.800000000000011</v>
      </c>
      <c r="ARX34" s="1">
        <v>26.200000000000017</v>
      </c>
      <c r="ARY34" s="1">
        <v>28.599999999999994</v>
      </c>
      <c r="ARZ34" s="1">
        <v>29.199999999999989</v>
      </c>
      <c r="ASA34" s="1">
        <v>26.099999999999994</v>
      </c>
      <c r="ASB34" s="1">
        <v>24.5</v>
      </c>
      <c r="ASC34" s="1">
        <v>28.300000000000011</v>
      </c>
      <c r="ASD34" s="1">
        <v>31</v>
      </c>
      <c r="ASE34" s="1">
        <v>28.399999999999977</v>
      </c>
      <c r="ASF34" s="1">
        <v>16.200000000000017</v>
      </c>
      <c r="ASG34" s="1">
        <v>26.900000000000006</v>
      </c>
      <c r="ASH34" s="1">
        <v>26.700000000000017</v>
      </c>
      <c r="ASI34" s="1">
        <v>25.799999999999983</v>
      </c>
      <c r="ASJ34" s="1">
        <v>23</v>
      </c>
      <c r="ASK34" s="1">
        <v>24.5</v>
      </c>
      <c r="ASL34" s="1">
        <v>27.5</v>
      </c>
      <c r="ASM34" s="1">
        <v>27.600000000000023</v>
      </c>
      <c r="ASN34" s="1">
        <v>27.599999999999994</v>
      </c>
      <c r="ASO34" s="1">
        <v>28.099999999999994</v>
      </c>
      <c r="ASP34" s="1">
        <v>30.299999999999983</v>
      </c>
      <c r="ASQ34" s="1">
        <v>30.299999999999983</v>
      </c>
      <c r="ASR34" s="1">
        <v>25.400000000000006</v>
      </c>
      <c r="ASS34" s="1">
        <v>27.200000000000017</v>
      </c>
      <c r="AST34" s="1">
        <v>30.699999999999989</v>
      </c>
      <c r="ASU34" s="1">
        <v>28.699999999999989</v>
      </c>
      <c r="ASV34" s="1">
        <v>26.900000000000006</v>
      </c>
      <c r="ASW34" s="1">
        <v>29.299999999999983</v>
      </c>
      <c r="ASX34" s="1">
        <v>29.600000000000023</v>
      </c>
      <c r="ASY34" s="1">
        <v>25.300000000000011</v>
      </c>
      <c r="ASZ34" s="1">
        <v>24.400000000000006</v>
      </c>
      <c r="ATA34" s="1">
        <v>23.900000000000006</v>
      </c>
      <c r="ATB34" s="1">
        <v>25.299999999999983</v>
      </c>
      <c r="ATC34" s="1">
        <v>24.300000000000011</v>
      </c>
      <c r="ATD34" s="1">
        <v>27.400000000000006</v>
      </c>
      <c r="ATE34" s="1">
        <v>27.900000000000006</v>
      </c>
      <c r="ATF34" s="1">
        <v>16.300000000000011</v>
      </c>
      <c r="ATG34" s="1">
        <v>27.099999999999994</v>
      </c>
      <c r="ATH34" s="1">
        <v>25.800000000000011</v>
      </c>
      <c r="ATI34" s="1">
        <v>29.300000000000011</v>
      </c>
      <c r="ATJ34" s="1">
        <v>29.099999999999994</v>
      </c>
      <c r="ATK34" s="1">
        <v>28</v>
      </c>
      <c r="ATL34" s="1">
        <v>27.399999999999977</v>
      </c>
      <c r="ATM34" s="1">
        <v>28.800000000000011</v>
      </c>
      <c r="ATN34" s="1">
        <v>28.400000000000006</v>
      </c>
      <c r="ATO34" s="1">
        <v>30.099999999999994</v>
      </c>
      <c r="ATP34" s="1">
        <v>27.800000000000011</v>
      </c>
      <c r="ATQ34" s="1">
        <v>25.199999999999989</v>
      </c>
      <c r="ATR34" s="1">
        <v>24.199999999999989</v>
      </c>
      <c r="ATS34" s="1">
        <v>32.599999999999994</v>
      </c>
      <c r="ATT34" s="1">
        <v>32</v>
      </c>
      <c r="ATU34" s="1">
        <v>28.700000000000017</v>
      </c>
      <c r="ATV34" s="1">
        <v>30.200000000000017</v>
      </c>
      <c r="ATW34" s="1">
        <v>30.099999999999994</v>
      </c>
      <c r="ATX34" s="1">
        <v>29.5</v>
      </c>
      <c r="ATY34" s="1">
        <v>28.599999999999994</v>
      </c>
      <c r="ATZ34" s="1">
        <v>23.600000000000023</v>
      </c>
      <c r="AUA34" s="1">
        <v>26.5</v>
      </c>
      <c r="AUB34" s="1">
        <v>24.100000000000023</v>
      </c>
      <c r="AUC34" s="1">
        <v>25.799999999999983</v>
      </c>
      <c r="AUD34" s="1">
        <v>28.299999999999983</v>
      </c>
      <c r="AUE34" s="1">
        <v>29</v>
      </c>
      <c r="AUF34" s="1">
        <v>28</v>
      </c>
      <c r="AUG34" s="1">
        <v>25</v>
      </c>
      <c r="AUH34" s="1">
        <v>30.400000000000006</v>
      </c>
      <c r="AUI34" s="1">
        <v>30.400000000000006</v>
      </c>
      <c r="AUJ34" s="1">
        <v>28.899999999999977</v>
      </c>
      <c r="AUK34" s="1">
        <v>27.900000000000006</v>
      </c>
      <c r="AUL34" s="1">
        <v>28.299999999999983</v>
      </c>
      <c r="AUM34" s="1">
        <v>26</v>
      </c>
      <c r="AUN34" s="1">
        <v>28.800000000000011</v>
      </c>
      <c r="AUO34" s="1">
        <v>29.600000000000023</v>
      </c>
      <c r="AUP34" s="1">
        <v>15.800000000000011</v>
      </c>
      <c r="AUQ34" s="1">
        <v>24.400000000000006</v>
      </c>
      <c r="AUR34" s="1">
        <v>27.100000000000023</v>
      </c>
      <c r="AUS34" s="1">
        <v>27.5</v>
      </c>
      <c r="AUT34" s="1">
        <v>27.699999999999989</v>
      </c>
      <c r="AUU34" s="1">
        <v>31.199999999999989</v>
      </c>
      <c r="AUV34" s="1">
        <v>29.799999999999983</v>
      </c>
      <c r="AUW34" s="1">
        <v>28</v>
      </c>
      <c r="AUX34" s="1">
        <v>28.900000000000006</v>
      </c>
      <c r="AUY34" s="1">
        <v>27.799999999999983</v>
      </c>
      <c r="AUZ34" s="1">
        <v>31.099999999999994</v>
      </c>
      <c r="AVA34" s="1">
        <v>29</v>
      </c>
      <c r="AVB34" s="1">
        <v>16.700000000000017</v>
      </c>
      <c r="AVC34" s="1">
        <v>28</v>
      </c>
      <c r="AVD34" s="1">
        <v>27.699999999999989</v>
      </c>
      <c r="AVE34" s="1">
        <v>27.299999999999983</v>
      </c>
      <c r="AVF34" s="1">
        <v>29.700000000000017</v>
      </c>
      <c r="AVG34" s="1">
        <v>15.900000000000006</v>
      </c>
      <c r="AVH34" s="1">
        <v>27.900000000000006</v>
      </c>
      <c r="AVI34" s="1">
        <v>25.400000000000006</v>
      </c>
      <c r="AVJ34" s="1">
        <v>24.699999999999989</v>
      </c>
      <c r="AVK34" s="1">
        <v>26.099999999999994</v>
      </c>
      <c r="AVL34" s="1">
        <v>29.199999999999989</v>
      </c>
      <c r="AVM34" s="1">
        <v>26.199999999999989</v>
      </c>
      <c r="AVN34" s="1">
        <v>25.5</v>
      </c>
      <c r="AVO34" s="1">
        <v>30.099999999999994</v>
      </c>
      <c r="AVP34" s="1">
        <v>30.299999999999983</v>
      </c>
      <c r="AVQ34" s="1">
        <v>28.5</v>
      </c>
      <c r="AVR34" s="1">
        <v>16.199999999999989</v>
      </c>
      <c r="AVS34" s="1">
        <v>16.799999999999983</v>
      </c>
      <c r="AVT34" s="1">
        <v>16.799999999999983</v>
      </c>
      <c r="AVU34" s="1">
        <v>28.200000000000017</v>
      </c>
      <c r="AVV34" s="1">
        <v>28.900000000000006</v>
      </c>
      <c r="AVW34" s="1">
        <v>29.5</v>
      </c>
      <c r="AVX34" s="1">
        <v>29.600000000000023</v>
      </c>
      <c r="AVY34" s="1">
        <v>29.600000000000023</v>
      </c>
      <c r="AVZ34" s="1">
        <v>30.699999999999989</v>
      </c>
      <c r="AWA34" s="1">
        <v>17</v>
      </c>
      <c r="AWB34" s="1">
        <v>30.400000000000006</v>
      </c>
      <c r="AWC34" s="1">
        <v>29.800000000000011</v>
      </c>
      <c r="AWD34" s="1">
        <v>29.800000000000011</v>
      </c>
      <c r="AWE34" s="1">
        <v>30.700000000000017</v>
      </c>
      <c r="AWF34" s="1">
        <v>17.100000000000023</v>
      </c>
      <c r="AWG34" s="1">
        <v>16.199999999999989</v>
      </c>
      <c r="AWH34" s="1">
        <v>26.800000000000011</v>
      </c>
      <c r="AWI34" s="1">
        <v>31.5</v>
      </c>
      <c r="AWJ34" s="1">
        <v>29.299999999999983</v>
      </c>
      <c r="AWK34" s="1">
        <v>29.5</v>
      </c>
      <c r="AWL34" s="1">
        <v>29.5</v>
      </c>
      <c r="AWM34" s="1">
        <v>27.900000000000006</v>
      </c>
      <c r="AWN34" s="1">
        <v>29</v>
      </c>
      <c r="AWO34" s="1">
        <v>29</v>
      </c>
      <c r="AWP34" s="1">
        <v>30.5</v>
      </c>
      <c r="AWQ34" s="1">
        <v>28.900000000000006</v>
      </c>
      <c r="AWR34" s="1">
        <v>28.200000000000017</v>
      </c>
      <c r="AWS34" s="1">
        <v>27.900000000000006</v>
      </c>
      <c r="AWT34" s="1">
        <v>29</v>
      </c>
      <c r="AWU34" s="1">
        <v>22</v>
      </c>
      <c r="AWV34" s="1">
        <v>26.299999999999983</v>
      </c>
      <c r="AWW34" s="1">
        <v>29.199999999999989</v>
      </c>
      <c r="AWX34" s="1">
        <v>27.400000000000006</v>
      </c>
      <c r="AWY34" s="1">
        <v>24</v>
      </c>
      <c r="AWZ34" s="1">
        <v>26.099999999999994</v>
      </c>
      <c r="AXA34" s="1">
        <v>26.800000000000011</v>
      </c>
      <c r="AXB34" s="1">
        <v>25.200000000000017</v>
      </c>
      <c r="AXC34" s="1">
        <v>28.900000000000006</v>
      </c>
      <c r="AXD34" s="1">
        <v>30.299999999999983</v>
      </c>
      <c r="AXE34" s="1">
        <v>29.399999999999977</v>
      </c>
      <c r="AXF34" s="1">
        <v>29.199999999999989</v>
      </c>
      <c r="AXG34" s="1">
        <v>27.099999999999994</v>
      </c>
      <c r="AXH34" s="1">
        <v>30.100000000000023</v>
      </c>
      <c r="AXI34" s="1">
        <v>27.5</v>
      </c>
      <c r="AXJ34" s="1">
        <v>29.700000000000017</v>
      </c>
      <c r="AXK34" s="1">
        <v>25.900000000000006</v>
      </c>
      <c r="AXL34" s="1">
        <v>24.400000000000006</v>
      </c>
      <c r="AXM34" s="1">
        <v>27</v>
      </c>
      <c r="AXN34" s="1">
        <v>27.400000000000006</v>
      </c>
      <c r="AXO34" s="1">
        <v>29.5</v>
      </c>
      <c r="AXP34" s="1">
        <v>29.900000000000006</v>
      </c>
      <c r="AXQ34" s="1">
        <v>29.5</v>
      </c>
      <c r="AXR34" s="1">
        <v>29.900000000000006</v>
      </c>
      <c r="AXS34" s="1">
        <v>28</v>
      </c>
      <c r="AXT34" s="1">
        <v>25.599999999999994</v>
      </c>
      <c r="AXU34" s="1">
        <v>24.099999999999994</v>
      </c>
      <c r="AXV34" s="1">
        <v>27.799999999999983</v>
      </c>
      <c r="AXW34" s="1">
        <v>28</v>
      </c>
      <c r="AXX34" s="1">
        <v>29.699999999999989</v>
      </c>
      <c r="AXY34" s="1">
        <v>29.600000000000023</v>
      </c>
      <c r="AXZ34" s="1">
        <v>29.300000000000011</v>
      </c>
      <c r="AYA34" s="1">
        <v>26.699999999999989</v>
      </c>
      <c r="AYB34" s="1">
        <v>28</v>
      </c>
      <c r="AYC34" s="1">
        <v>30.200000000000017</v>
      </c>
      <c r="AYD34" s="1">
        <v>29.800000000000011</v>
      </c>
      <c r="AYE34" s="1">
        <v>26.900000000000006</v>
      </c>
      <c r="AYF34" s="1">
        <v>30</v>
      </c>
      <c r="AYG34" s="1">
        <v>28.400000000000006</v>
      </c>
      <c r="AYH34" s="1">
        <v>31.200000000000017</v>
      </c>
      <c r="AYI34" s="1">
        <v>31</v>
      </c>
      <c r="AYJ34" s="1">
        <v>32.099999999999994</v>
      </c>
      <c r="AYK34" s="1">
        <v>30.5</v>
      </c>
      <c r="AYL34" s="1">
        <v>29.899999999999977</v>
      </c>
      <c r="AYM34" s="1">
        <v>28.199999999999989</v>
      </c>
      <c r="AYN34" s="1">
        <v>30.199999999999989</v>
      </c>
      <c r="AYO34" s="1">
        <v>28.800000000000011</v>
      </c>
      <c r="AYP34" s="1">
        <v>29.699999999999989</v>
      </c>
      <c r="AYQ34" s="1">
        <v>26.5</v>
      </c>
      <c r="AYR34" s="1">
        <v>26.5</v>
      </c>
      <c r="AYS34" s="1">
        <v>24</v>
      </c>
      <c r="AYT34" s="1">
        <v>30.599999999999994</v>
      </c>
      <c r="AYU34" s="1">
        <v>25</v>
      </c>
      <c r="AYV34" s="1">
        <v>30.900000000000006</v>
      </c>
      <c r="AYW34" s="1">
        <v>31</v>
      </c>
      <c r="AYX34" s="1">
        <v>31.699999999999989</v>
      </c>
      <c r="AYY34" s="1">
        <v>31.699999999999989</v>
      </c>
      <c r="AYZ34" s="1">
        <v>27.799999999999983</v>
      </c>
      <c r="AZA34" s="1">
        <v>18.600000000000023</v>
      </c>
      <c r="AZB34" s="1">
        <v>16</v>
      </c>
      <c r="AZC34" s="1">
        <v>17.599999999999994</v>
      </c>
      <c r="AZD34" s="1">
        <v>21.800000000000011</v>
      </c>
      <c r="AZE34" s="1">
        <v>29</v>
      </c>
      <c r="AZF34" s="1">
        <v>30.100000000000023</v>
      </c>
      <c r="AZG34" s="1">
        <v>30.100000000000023</v>
      </c>
      <c r="AZH34" s="1">
        <v>31.5</v>
      </c>
      <c r="AZI34" s="1">
        <v>23</v>
      </c>
      <c r="AZJ34" s="1">
        <v>25.600000000000023</v>
      </c>
      <c r="AZK34" s="1">
        <v>29.5</v>
      </c>
      <c r="AZL34" s="1">
        <v>28.699999999999989</v>
      </c>
      <c r="AZM34" s="1">
        <v>30.5</v>
      </c>
      <c r="AZN34" s="1">
        <v>30.5</v>
      </c>
      <c r="AZO34" s="1">
        <v>18</v>
      </c>
      <c r="AZP34" s="1">
        <v>24.900000000000006</v>
      </c>
      <c r="AZQ34" s="1">
        <v>28.299999999999983</v>
      </c>
      <c r="AZR34" s="1">
        <v>16.900000000000006</v>
      </c>
      <c r="AZS34" s="1">
        <v>30.900000000000006</v>
      </c>
      <c r="AZT34" s="1">
        <v>28.799999999999983</v>
      </c>
      <c r="AZU34" s="1">
        <v>30.599999999999994</v>
      </c>
      <c r="AZV34" s="1">
        <v>28.5</v>
      </c>
      <c r="AZW34" s="1">
        <v>15.899999999999977</v>
      </c>
      <c r="AZX34" s="1">
        <v>28.799999999999983</v>
      </c>
      <c r="AZY34" s="1">
        <v>27.299999999999983</v>
      </c>
      <c r="AZZ34" s="1">
        <v>26.099999999999994</v>
      </c>
      <c r="BAA34" s="1">
        <v>29.400000000000006</v>
      </c>
      <c r="BAB34" s="1">
        <v>30.200000000000017</v>
      </c>
      <c r="BAC34" s="1">
        <v>29.400000000000006</v>
      </c>
      <c r="BAD34" s="1">
        <v>28.599999999999994</v>
      </c>
      <c r="BAE34" s="1">
        <v>25.900000000000006</v>
      </c>
      <c r="BAF34" s="1">
        <v>26.5</v>
      </c>
      <c r="BAG34" s="1">
        <v>30.199999999999989</v>
      </c>
      <c r="BAH34" s="1">
        <v>30.200000000000017</v>
      </c>
      <c r="BAI34" s="1">
        <v>30.099999999999994</v>
      </c>
      <c r="BAJ34" s="1">
        <v>31.5</v>
      </c>
      <c r="BAK34" s="1">
        <v>31.5</v>
      </c>
      <c r="BAL34" s="1">
        <v>29.599999999999994</v>
      </c>
      <c r="BAM34" s="1">
        <v>28.5</v>
      </c>
      <c r="BAN34" s="1">
        <v>27.200000000000017</v>
      </c>
      <c r="BAO34" s="1">
        <v>31.799999999999983</v>
      </c>
      <c r="BAP34" s="1">
        <v>29</v>
      </c>
      <c r="BAQ34" s="1">
        <v>31.400000000000006</v>
      </c>
      <c r="BAR34" s="1">
        <v>31.199999999999989</v>
      </c>
      <c r="BAS34" s="1">
        <v>31.900000000000006</v>
      </c>
      <c r="BAT34" s="1">
        <v>31</v>
      </c>
      <c r="BAU34" s="1">
        <v>29.200000000000017</v>
      </c>
      <c r="BAV34" s="1">
        <v>28.400000000000006</v>
      </c>
      <c r="BAW34" s="1">
        <v>29.400000000000006</v>
      </c>
      <c r="BAX34" s="1">
        <v>16.400000000000006</v>
      </c>
      <c r="BAY34" s="1">
        <v>29.299999999999983</v>
      </c>
      <c r="BAZ34" s="1">
        <v>31.600000000000023</v>
      </c>
      <c r="BBA34" s="1">
        <v>30.700000000000017</v>
      </c>
      <c r="BBB34" s="1">
        <v>31.199999999999989</v>
      </c>
      <c r="BBC34" s="1">
        <v>29</v>
      </c>
      <c r="BBD34" s="1">
        <v>31.099999999999994</v>
      </c>
      <c r="BBE34" s="1">
        <v>30.099999999999994</v>
      </c>
      <c r="BBF34" s="1">
        <v>31.799999999999983</v>
      </c>
      <c r="BBG34" s="1">
        <v>30.099999999999994</v>
      </c>
      <c r="BBH34" s="1">
        <v>28.300000000000011</v>
      </c>
      <c r="BBI34" s="1">
        <v>30.099999999999994</v>
      </c>
      <c r="BBJ34" s="1">
        <v>31.199999999999989</v>
      </c>
      <c r="BBK34" s="1">
        <v>32.099999999999994</v>
      </c>
      <c r="BBL34" s="1">
        <v>30.599999999999994</v>
      </c>
      <c r="BBM34" s="1">
        <v>30.599999999999994</v>
      </c>
      <c r="BBN34" s="1">
        <v>30.699999999999989</v>
      </c>
      <c r="BBO34" s="1">
        <v>29.899999999999977</v>
      </c>
      <c r="BBP34" s="1">
        <v>29.800000000000011</v>
      </c>
      <c r="BBQ34" s="1">
        <v>28.699999999999989</v>
      </c>
      <c r="BBR34" s="1">
        <v>30.300000000000011</v>
      </c>
      <c r="BBS34" s="1">
        <v>30.099999999999994</v>
      </c>
      <c r="BBT34" s="1">
        <v>29.800000000000011</v>
      </c>
      <c r="BBU34" s="1">
        <v>33.299999999999983</v>
      </c>
      <c r="BBV34" s="1">
        <v>30.300000000000011</v>
      </c>
      <c r="BBW34" s="1">
        <v>29.800000000000011</v>
      </c>
      <c r="BBX34" s="1">
        <v>32.200000000000017</v>
      </c>
      <c r="BBY34" s="1">
        <v>30.599999999999994</v>
      </c>
      <c r="BBZ34" s="1">
        <v>27.599999999999994</v>
      </c>
      <c r="BCA34" s="1">
        <v>26.5</v>
      </c>
      <c r="BCB34" s="1">
        <v>30.400000000000006</v>
      </c>
      <c r="BCC34" s="1">
        <v>31.699999999999989</v>
      </c>
      <c r="BCD34" s="1">
        <v>31.699999999999989</v>
      </c>
      <c r="BCE34" s="1">
        <v>29.899999999999977</v>
      </c>
      <c r="BCF34" s="1">
        <v>28.799999999999983</v>
      </c>
      <c r="BCG34" s="1">
        <v>31.299999999999983</v>
      </c>
      <c r="BCH34" s="1">
        <v>25.099999999999994</v>
      </c>
      <c r="BCI34" s="1">
        <v>25.699999999999989</v>
      </c>
      <c r="BCJ34" s="1">
        <v>33.100000000000023</v>
      </c>
      <c r="BCK34" s="1">
        <v>27.400000000000006</v>
      </c>
      <c r="BCL34" s="1">
        <v>29.400000000000006</v>
      </c>
      <c r="BCM34" s="1">
        <v>30.400000000000006</v>
      </c>
      <c r="BCN34" s="1">
        <v>30</v>
      </c>
      <c r="BCO34" s="1">
        <v>32.699999999999989</v>
      </c>
      <c r="BCP34" s="1">
        <v>26.699999999999989</v>
      </c>
      <c r="BCQ34" s="1">
        <v>26.899999999999977</v>
      </c>
      <c r="BCR34" s="1">
        <v>31.399999999999977</v>
      </c>
      <c r="BCS34" s="1">
        <v>31.199999999999989</v>
      </c>
      <c r="BCT34" s="1">
        <v>28.099999999999994</v>
      </c>
      <c r="BCU34" s="1">
        <v>32.5</v>
      </c>
      <c r="BCV34" s="1">
        <v>29.400000000000006</v>
      </c>
      <c r="BCW34" s="1">
        <v>29.599999999999994</v>
      </c>
      <c r="BCX34" s="1">
        <v>27.599999999999994</v>
      </c>
      <c r="BCY34" s="1">
        <v>29.599999999999994</v>
      </c>
      <c r="BCZ34" s="1">
        <v>32.900000000000006</v>
      </c>
      <c r="BDA34" s="1">
        <v>33.099999999999994</v>
      </c>
      <c r="BDB34" s="1">
        <v>33.099999999999994</v>
      </c>
      <c r="BDC34" s="1">
        <v>26.099999999999994</v>
      </c>
      <c r="BDD34" s="1">
        <v>26.599999999999994</v>
      </c>
      <c r="BDE34" s="1">
        <v>27.099999999999994</v>
      </c>
      <c r="BDF34" s="1">
        <v>25.599999999999994</v>
      </c>
      <c r="BDG34" s="1">
        <v>26.399999999999977</v>
      </c>
      <c r="BDH34" s="1">
        <v>29.299999999999983</v>
      </c>
      <c r="BDI34" s="1">
        <v>29.700000000000017</v>
      </c>
      <c r="BDJ34" s="1">
        <v>24.299999999999983</v>
      </c>
      <c r="BDK34" s="1">
        <v>29.400000000000006</v>
      </c>
      <c r="BDL34" s="1">
        <v>28.900000000000006</v>
      </c>
      <c r="BDM34" s="1">
        <v>27.900000000000006</v>
      </c>
      <c r="BDN34" s="1">
        <v>28.800000000000011</v>
      </c>
      <c r="BDO34" s="1">
        <v>33.400000000000006</v>
      </c>
      <c r="BDP34" s="1">
        <v>30.300000000000011</v>
      </c>
      <c r="BDQ34" s="1">
        <v>30.300000000000011</v>
      </c>
      <c r="BDR34" s="1">
        <v>27.400000000000006</v>
      </c>
      <c r="BDS34" s="1">
        <v>32.400000000000006</v>
      </c>
      <c r="BDT34" s="1">
        <v>31.399999999999977</v>
      </c>
      <c r="BDU34" s="1">
        <v>31.800000000000011</v>
      </c>
      <c r="BDV34" s="1">
        <v>31.800000000000011</v>
      </c>
      <c r="BDW34" s="1">
        <v>16.800000000000011</v>
      </c>
      <c r="BDX34" s="1">
        <v>34.800000000000011</v>
      </c>
      <c r="BDY34" s="1">
        <v>26.600000000000023</v>
      </c>
      <c r="BDZ34" s="1">
        <v>32.100000000000023</v>
      </c>
      <c r="BEA34" s="1">
        <v>32.900000000000006</v>
      </c>
      <c r="BEB34" s="1">
        <v>32.900000000000006</v>
      </c>
      <c r="BEC34" s="1">
        <v>26.699999999999989</v>
      </c>
      <c r="BED34" s="1">
        <v>27.5</v>
      </c>
      <c r="BEE34" s="1">
        <v>27.5</v>
      </c>
      <c r="BEF34" s="1">
        <v>27.900000000000006</v>
      </c>
      <c r="BEG34" s="1">
        <v>27.699999999999989</v>
      </c>
    </row>
    <row r="35" spans="1:1489" x14ac:dyDescent="0.25">
      <c r="A35" s="3" t="s">
        <v>42</v>
      </c>
      <c r="B35" s="1">
        <v>64.100000000000023</v>
      </c>
      <c r="C35" s="1">
        <v>63.800000000000011</v>
      </c>
      <c r="D35" s="1">
        <v>63.300000000000011</v>
      </c>
      <c r="E35" s="1">
        <v>50.900000000000006</v>
      </c>
      <c r="F35" s="1">
        <v>52.900000000000006</v>
      </c>
      <c r="G35" s="1">
        <v>50.400000000000006</v>
      </c>
      <c r="H35" s="1">
        <v>50.100000000000023</v>
      </c>
      <c r="I35" s="1">
        <v>68.800000000000011</v>
      </c>
      <c r="J35" s="1">
        <v>69.800000000000011</v>
      </c>
      <c r="K35" s="1">
        <v>74.699999999999989</v>
      </c>
      <c r="L35" s="1">
        <v>69</v>
      </c>
      <c r="M35" s="1">
        <v>69.799999999999983</v>
      </c>
      <c r="N35" s="1">
        <v>70.100000000000023</v>
      </c>
      <c r="O35" s="1">
        <v>75.099999999999994</v>
      </c>
      <c r="P35" s="1">
        <v>66.900000000000006</v>
      </c>
      <c r="Q35" s="1">
        <v>44.300000000000011</v>
      </c>
      <c r="R35" s="1">
        <v>70.900000000000006</v>
      </c>
      <c r="S35" s="1">
        <v>44.699999999999989</v>
      </c>
      <c r="T35" s="1">
        <v>45.599999999999994</v>
      </c>
      <c r="U35" s="1">
        <v>44.300000000000011</v>
      </c>
      <c r="V35" s="1">
        <v>71.099999999999994</v>
      </c>
      <c r="W35" s="1">
        <v>70.199999999999989</v>
      </c>
      <c r="X35" s="1">
        <v>69.600000000000023</v>
      </c>
      <c r="Y35" s="1">
        <v>58</v>
      </c>
      <c r="Z35" s="1">
        <v>83.5</v>
      </c>
      <c r="AA35" s="1">
        <v>68.400000000000006</v>
      </c>
      <c r="AB35" s="1">
        <v>62.099999999999994</v>
      </c>
      <c r="AC35" s="1">
        <v>57.399999999999977</v>
      </c>
      <c r="AD35" s="1">
        <v>58.5</v>
      </c>
      <c r="AE35" s="1">
        <v>80.299999999999983</v>
      </c>
      <c r="AF35" s="1">
        <v>77.400000000000006</v>
      </c>
      <c r="AG35" s="1">
        <v>66.799999999999983</v>
      </c>
      <c r="AH35" s="1">
        <v>77.599999999999994</v>
      </c>
      <c r="AI35" s="1">
        <v>77.799999999999983</v>
      </c>
      <c r="AJ35" s="1">
        <v>56.799999999999983</v>
      </c>
      <c r="AK35" s="1">
        <v>81.799999999999983</v>
      </c>
      <c r="AL35" s="1">
        <v>77.199999999999989</v>
      </c>
      <c r="AM35" s="1">
        <v>82.700000000000017</v>
      </c>
      <c r="AN35" s="1">
        <v>76.800000000000011</v>
      </c>
      <c r="AO35" s="1">
        <v>77.200000000000017</v>
      </c>
      <c r="AP35" s="1">
        <v>75.5</v>
      </c>
      <c r="AQ35" s="1">
        <v>64.099999999999994</v>
      </c>
      <c r="AR35" s="1">
        <v>63.800000000000011</v>
      </c>
      <c r="AS35" s="1">
        <v>82.799999999999983</v>
      </c>
      <c r="AT35" s="1">
        <v>76.200000000000017</v>
      </c>
      <c r="AU35" s="1">
        <v>63.899999999999977</v>
      </c>
      <c r="AV35" s="1">
        <v>63.800000000000011</v>
      </c>
      <c r="AW35" s="1">
        <v>80.099999999999994</v>
      </c>
      <c r="AX35" s="1">
        <v>80.699999999999989</v>
      </c>
      <c r="AY35" s="1">
        <v>63.300000000000011</v>
      </c>
      <c r="AZ35" s="1">
        <v>64.400000000000006</v>
      </c>
      <c r="BA35" s="1">
        <v>81.5</v>
      </c>
      <c r="BB35" s="1">
        <v>80.099999999999994</v>
      </c>
      <c r="BC35" s="1">
        <v>79.700000000000017</v>
      </c>
      <c r="BD35" s="1">
        <v>82</v>
      </c>
      <c r="BE35" s="1">
        <v>59.200000000000017</v>
      </c>
      <c r="BF35" s="1">
        <v>70.599999999999994</v>
      </c>
      <c r="BG35" s="1">
        <v>76.199999999999989</v>
      </c>
      <c r="BH35" s="1">
        <v>80</v>
      </c>
      <c r="BI35" s="1">
        <v>82.5</v>
      </c>
      <c r="BJ35" s="1">
        <v>58.899999999999977</v>
      </c>
      <c r="BK35" s="1">
        <v>81.699999999999989</v>
      </c>
      <c r="BL35" s="1">
        <v>70.199999999999989</v>
      </c>
      <c r="BM35" s="1">
        <v>75.700000000000017</v>
      </c>
      <c r="BN35" s="1">
        <v>79.100000000000023</v>
      </c>
      <c r="BO35" s="1">
        <v>79.199999999999989</v>
      </c>
      <c r="BP35" s="1">
        <v>62.599999999999994</v>
      </c>
      <c r="BQ35" s="1">
        <v>64.900000000000006</v>
      </c>
      <c r="BR35" s="1">
        <v>69.400000000000006</v>
      </c>
      <c r="BS35" s="1">
        <v>59.899999999999977</v>
      </c>
      <c r="BT35" s="1">
        <v>74.700000000000017</v>
      </c>
      <c r="BU35" s="1">
        <v>60.800000000000011</v>
      </c>
      <c r="BV35" s="1">
        <v>79.900000000000006</v>
      </c>
      <c r="BW35" s="1">
        <v>82.199999999999989</v>
      </c>
      <c r="BX35" s="1">
        <v>62.399999999999977</v>
      </c>
      <c r="BY35" s="1">
        <v>63.5</v>
      </c>
      <c r="BZ35" s="1">
        <v>71.300000000000011</v>
      </c>
      <c r="CA35" s="1">
        <v>70.800000000000011</v>
      </c>
      <c r="CB35" s="1">
        <v>72</v>
      </c>
      <c r="CC35" s="1">
        <v>72</v>
      </c>
      <c r="CD35" s="1">
        <v>59.899999999999977</v>
      </c>
      <c r="CE35" s="1">
        <v>82.1</v>
      </c>
      <c r="CF35" s="1">
        <v>82</v>
      </c>
      <c r="CG35" s="1">
        <v>82.4</v>
      </c>
      <c r="CH35" s="1">
        <v>82</v>
      </c>
      <c r="CI35" s="1">
        <v>82.199999999999989</v>
      </c>
      <c r="CJ35" s="1">
        <v>81.300000000000011</v>
      </c>
      <c r="CK35" s="1">
        <v>81.599999999999994</v>
      </c>
      <c r="CL35" s="1">
        <v>81.900000000000006</v>
      </c>
      <c r="CM35" s="1">
        <v>82</v>
      </c>
      <c r="CN35" s="1">
        <v>81.700000000000017</v>
      </c>
      <c r="CO35" s="1">
        <v>82.399999999999977</v>
      </c>
      <c r="CP35" s="1">
        <v>71.199999999999989</v>
      </c>
      <c r="CQ35" s="1">
        <v>59.899999999999977</v>
      </c>
      <c r="CR35" s="1">
        <v>79.5</v>
      </c>
      <c r="CS35" s="1">
        <v>80.299999999999983</v>
      </c>
      <c r="CT35" s="1">
        <v>80.300000000000011</v>
      </c>
      <c r="CU35" s="1">
        <v>80.099999999999994</v>
      </c>
      <c r="CV35" s="1">
        <v>82.200000000000017</v>
      </c>
      <c r="CW35" s="1">
        <v>82.300000000000011</v>
      </c>
      <c r="CX35" s="1">
        <v>79.900000000000006</v>
      </c>
      <c r="CY35" s="1">
        <v>78.800000000000011</v>
      </c>
      <c r="CZ35" s="1">
        <v>54.099999999999994</v>
      </c>
      <c r="DA35" s="1">
        <v>59.799999999999983</v>
      </c>
      <c r="DB35" s="1">
        <v>78.599999999999994</v>
      </c>
      <c r="DC35" s="1">
        <v>79.5</v>
      </c>
      <c r="DD35" s="1">
        <v>53.200000000000017</v>
      </c>
      <c r="DE35" s="1">
        <v>71.199999999999989</v>
      </c>
      <c r="DF35" s="1">
        <v>70.299999999999983</v>
      </c>
      <c r="DG35" s="1">
        <v>59.099999999999994</v>
      </c>
      <c r="DH35" s="1">
        <v>75.099999999999994</v>
      </c>
      <c r="DI35" s="1">
        <v>83</v>
      </c>
      <c r="DJ35" s="1">
        <v>54.600000000000023</v>
      </c>
      <c r="DK35" s="1">
        <v>55.300000000000011</v>
      </c>
      <c r="DL35" s="1">
        <v>70.599999999999994</v>
      </c>
      <c r="DM35" s="1">
        <v>70.600000000000023</v>
      </c>
      <c r="DN35" s="1">
        <v>79.700000000000017</v>
      </c>
      <c r="DO35" s="1">
        <v>80.800000000000011</v>
      </c>
      <c r="DP35" s="1">
        <v>80.900000000000006</v>
      </c>
      <c r="DQ35" s="1">
        <v>80</v>
      </c>
      <c r="DR35" s="1">
        <v>79.300000000000011</v>
      </c>
      <c r="DS35" s="1">
        <v>78.5</v>
      </c>
      <c r="DT35" s="1">
        <v>80</v>
      </c>
      <c r="DU35" s="1">
        <v>79.399999999999977</v>
      </c>
      <c r="DV35" s="1">
        <v>52.600000000000023</v>
      </c>
      <c r="DW35" s="1">
        <v>52.5</v>
      </c>
      <c r="DX35" s="1">
        <v>53.599999999999994</v>
      </c>
      <c r="DY35" s="1">
        <v>80.900000000000006</v>
      </c>
      <c r="DZ35" s="1">
        <v>80.599999999999994</v>
      </c>
      <c r="EA35" s="1">
        <v>80.700000000000017</v>
      </c>
      <c r="EB35" s="1">
        <v>79.5</v>
      </c>
      <c r="EC35" s="1">
        <v>50.800000000000011</v>
      </c>
      <c r="ED35" s="1">
        <v>53.600000000000023</v>
      </c>
      <c r="EE35" s="1">
        <v>73.900000000000006</v>
      </c>
      <c r="EF35" s="1">
        <v>64</v>
      </c>
      <c r="EG35" s="1">
        <v>75.300000000000011</v>
      </c>
      <c r="EH35" s="1">
        <v>78.599999999999994</v>
      </c>
      <c r="EI35" s="1">
        <v>79.400000000000006</v>
      </c>
      <c r="EJ35" s="1">
        <v>70</v>
      </c>
      <c r="EK35" s="1">
        <v>64.399999999999977</v>
      </c>
      <c r="EL35" s="1">
        <v>77.800000000000011</v>
      </c>
      <c r="EM35" s="1">
        <v>59.400000000000006</v>
      </c>
      <c r="EN35" s="1">
        <v>69.300000000000011</v>
      </c>
      <c r="EO35" s="1">
        <v>81.199999999999989</v>
      </c>
      <c r="EP35" s="1">
        <v>79.400000000000006</v>
      </c>
      <c r="EQ35" s="1">
        <v>74.400000000000006</v>
      </c>
      <c r="ER35" s="1">
        <v>75.099999999999994</v>
      </c>
      <c r="ES35" s="1">
        <v>63.700000000000017</v>
      </c>
      <c r="ET35" s="1">
        <v>75.299999999999983</v>
      </c>
      <c r="EU35" s="1">
        <v>75.5</v>
      </c>
      <c r="EV35" s="1">
        <v>75.900000000000006</v>
      </c>
      <c r="EW35" s="1">
        <v>76.099999999999994</v>
      </c>
      <c r="EX35" s="1">
        <v>66.099999999999994</v>
      </c>
      <c r="EY35" s="1">
        <v>66.599999999999994</v>
      </c>
      <c r="EZ35" s="1">
        <v>55.100000000000023</v>
      </c>
      <c r="FA35" s="1">
        <v>69.699999999999989</v>
      </c>
      <c r="FB35" s="1">
        <v>85.700000000000017</v>
      </c>
      <c r="FC35" s="1">
        <v>80.900000000000006</v>
      </c>
      <c r="FD35" s="1">
        <v>75.599999999999994</v>
      </c>
      <c r="FE35" s="1">
        <v>72.599999999999994</v>
      </c>
      <c r="FF35" s="1">
        <v>65.300000000000011</v>
      </c>
      <c r="FG35" s="1">
        <v>65.599999999999994</v>
      </c>
      <c r="FH35" s="1">
        <v>66.099999999999994</v>
      </c>
      <c r="FI35" s="1">
        <v>74.699999999999989</v>
      </c>
      <c r="FJ35" s="1">
        <v>52.800000000000011</v>
      </c>
      <c r="FK35" s="1">
        <v>82.5</v>
      </c>
      <c r="FL35" s="1">
        <v>80.300000000000011</v>
      </c>
      <c r="FM35" s="1">
        <v>51.599999999999994</v>
      </c>
      <c r="FN35" s="1">
        <v>59.299999999999983</v>
      </c>
      <c r="FO35" s="1">
        <v>62.5</v>
      </c>
      <c r="FP35" s="1">
        <v>83.699999999999989</v>
      </c>
      <c r="FQ35" s="1">
        <v>75.200000000000017</v>
      </c>
      <c r="FR35" s="1">
        <v>64.699999999999989</v>
      </c>
      <c r="FS35" s="1">
        <v>73.600000000000023</v>
      </c>
      <c r="FT35" s="1">
        <v>65.599999999999994</v>
      </c>
      <c r="FU35" s="1">
        <v>65.400000000000006</v>
      </c>
      <c r="FV35" s="1">
        <v>65.200000000000017</v>
      </c>
      <c r="FW35" s="1">
        <v>65</v>
      </c>
      <c r="FX35" s="1">
        <v>63</v>
      </c>
      <c r="FY35" s="1">
        <v>65.100000000000023</v>
      </c>
      <c r="FZ35" s="1">
        <v>65</v>
      </c>
      <c r="GA35" s="1">
        <v>68.400000000000006</v>
      </c>
      <c r="GB35" s="1">
        <v>68.599999999999994</v>
      </c>
      <c r="GC35" s="1">
        <v>68.199999999999989</v>
      </c>
      <c r="GD35" s="1">
        <v>68.900000000000006</v>
      </c>
      <c r="GE35" s="1">
        <v>67.900000000000006</v>
      </c>
      <c r="GF35" s="1">
        <v>68.799999999999983</v>
      </c>
      <c r="GG35" s="1">
        <v>64.400000000000006</v>
      </c>
      <c r="GH35" s="1">
        <v>60.199999999999989</v>
      </c>
      <c r="GI35" s="1">
        <v>61.400000000000006</v>
      </c>
      <c r="GJ35" s="1">
        <v>62.100000000000023</v>
      </c>
      <c r="GK35" s="1">
        <v>69.5</v>
      </c>
      <c r="GL35" s="1">
        <v>69</v>
      </c>
      <c r="GM35" s="1">
        <v>68.099999999999994</v>
      </c>
      <c r="GN35" s="1">
        <v>69.5</v>
      </c>
      <c r="GO35" s="1">
        <v>68.699999999999989</v>
      </c>
      <c r="GP35" s="1">
        <v>68.800000000000011</v>
      </c>
      <c r="GQ35" s="1">
        <v>68.900000000000006</v>
      </c>
      <c r="GR35" s="1">
        <v>68.900000000000006</v>
      </c>
      <c r="GS35" s="1">
        <v>75.5</v>
      </c>
      <c r="GT35" s="1">
        <v>79.300000000000011</v>
      </c>
      <c r="GU35" s="1">
        <v>68.600000000000023</v>
      </c>
      <c r="GV35" s="1">
        <v>68.099999999999994</v>
      </c>
      <c r="GW35" s="1">
        <v>70.200000000000017</v>
      </c>
      <c r="GX35" s="1">
        <v>78.699999999999989</v>
      </c>
      <c r="GY35" s="1">
        <v>78.400000000000006</v>
      </c>
      <c r="GZ35" s="1">
        <v>78.399999999999977</v>
      </c>
      <c r="HA35" s="1">
        <v>66.5</v>
      </c>
      <c r="HB35" s="1">
        <v>82.5</v>
      </c>
      <c r="HC35" s="1">
        <v>79</v>
      </c>
      <c r="HD35" s="1">
        <v>78.400000000000006</v>
      </c>
      <c r="HE35" s="1">
        <v>65.299999999999983</v>
      </c>
      <c r="HF35" s="1">
        <v>65.400000000000006</v>
      </c>
      <c r="HG35" s="1">
        <v>75.599999999999994</v>
      </c>
      <c r="HH35" s="1">
        <v>67.899999999999977</v>
      </c>
      <c r="HI35" s="1">
        <v>62.400000000000006</v>
      </c>
      <c r="HJ35" s="1">
        <v>62.099999999999994</v>
      </c>
      <c r="HK35" s="1">
        <v>62.200000000000017</v>
      </c>
      <c r="HL35" s="1">
        <v>61.900000000000006</v>
      </c>
      <c r="HM35" s="1">
        <v>57.400000000000006</v>
      </c>
      <c r="HN35" s="1">
        <v>71.300000000000011</v>
      </c>
      <c r="HO35" s="1">
        <v>70.599999999999994</v>
      </c>
      <c r="HP35" s="1">
        <v>69</v>
      </c>
      <c r="HQ35" s="1">
        <v>75.199999999999989</v>
      </c>
      <c r="HR35" s="1">
        <v>60.200000000000017</v>
      </c>
      <c r="HS35" s="1">
        <v>63.700000000000017</v>
      </c>
      <c r="HT35" s="1">
        <v>64.300000000000011</v>
      </c>
      <c r="HU35" s="1">
        <v>63</v>
      </c>
      <c r="HV35" s="1">
        <v>62.799999999999983</v>
      </c>
      <c r="HW35" s="1">
        <v>62.099999999999994</v>
      </c>
      <c r="HX35" s="1">
        <v>61.900000000000006</v>
      </c>
      <c r="HY35" s="1">
        <v>61.800000000000011</v>
      </c>
      <c r="HZ35" s="1">
        <v>66.300000000000011</v>
      </c>
      <c r="IA35" s="1">
        <v>68.099999999999994</v>
      </c>
      <c r="IB35" s="1">
        <v>68.900000000000006</v>
      </c>
      <c r="IC35" s="1">
        <v>77.900000000000006</v>
      </c>
      <c r="ID35" s="1">
        <v>62.700000000000017</v>
      </c>
      <c r="IE35" s="1">
        <v>69</v>
      </c>
      <c r="IF35" s="1">
        <v>71.399999999999977</v>
      </c>
      <c r="IG35" s="1">
        <v>71.799999999999983</v>
      </c>
      <c r="IH35" s="1">
        <v>71.800000000000011</v>
      </c>
      <c r="II35" s="1">
        <v>71</v>
      </c>
      <c r="IJ35" s="1">
        <v>76.699999999999989</v>
      </c>
      <c r="IK35" s="1">
        <v>70.199999999999989</v>
      </c>
      <c r="IL35" s="1">
        <v>75.300000000000011</v>
      </c>
      <c r="IM35" s="1">
        <v>63.099999999999994</v>
      </c>
      <c r="IN35" s="1">
        <v>71.800000000000011</v>
      </c>
      <c r="IO35" s="1">
        <v>71.400000000000006</v>
      </c>
      <c r="IP35" s="1">
        <v>73.300000000000011</v>
      </c>
      <c r="IQ35" s="1">
        <v>71.700000000000017</v>
      </c>
      <c r="IR35" s="1">
        <v>72.199999999999989</v>
      </c>
      <c r="IS35" s="1">
        <v>72.300000000000011</v>
      </c>
      <c r="IT35" s="1">
        <v>72.400000000000006</v>
      </c>
      <c r="IU35" s="1">
        <v>72.5</v>
      </c>
      <c r="IV35" s="1">
        <v>72.599999999999994</v>
      </c>
      <c r="IW35" s="1">
        <v>72.599999999999994</v>
      </c>
      <c r="IX35" s="1">
        <v>71.599999999999994</v>
      </c>
      <c r="IY35" s="1">
        <v>57.599999999999994</v>
      </c>
      <c r="IZ35" s="1">
        <v>76.700000000000017</v>
      </c>
      <c r="JA35" s="1">
        <v>73.700000000000017</v>
      </c>
      <c r="JB35" s="1">
        <v>63.099999999999994</v>
      </c>
      <c r="JC35" s="1">
        <v>63</v>
      </c>
      <c r="JD35" s="1">
        <v>71</v>
      </c>
      <c r="JE35" s="1">
        <v>80.300000000000011</v>
      </c>
      <c r="JF35" s="1">
        <v>73</v>
      </c>
      <c r="JG35" s="1">
        <v>61.099999999999994</v>
      </c>
      <c r="JH35" s="1">
        <v>62.699999999999989</v>
      </c>
      <c r="JI35" s="1">
        <v>63</v>
      </c>
      <c r="JJ35" s="1">
        <v>55.699999999999989</v>
      </c>
      <c r="JK35" s="1">
        <v>78.799999999999983</v>
      </c>
      <c r="JL35" s="1">
        <v>78.300000000000011</v>
      </c>
      <c r="JM35" s="1">
        <v>63</v>
      </c>
      <c r="JN35" s="1">
        <v>66.099999999999994</v>
      </c>
      <c r="JO35" s="1">
        <v>65.900000000000006</v>
      </c>
      <c r="JP35" s="1">
        <v>65</v>
      </c>
      <c r="JQ35" s="1">
        <v>75.099999999999994</v>
      </c>
      <c r="JR35" s="1">
        <v>74.800000000000011</v>
      </c>
      <c r="JS35" s="1">
        <v>75.5</v>
      </c>
      <c r="JT35" s="1">
        <v>73</v>
      </c>
      <c r="JU35" s="1">
        <v>80.100000000000023</v>
      </c>
      <c r="JV35" s="1">
        <v>65.900000000000006</v>
      </c>
      <c r="JW35" s="1">
        <v>71.200000000000017</v>
      </c>
      <c r="JX35" s="1">
        <v>70.599999999999994</v>
      </c>
      <c r="JY35" s="1">
        <v>74.900000000000006</v>
      </c>
      <c r="JZ35" s="1">
        <v>63.900000000000006</v>
      </c>
      <c r="KA35" s="1">
        <v>75.300000000000011</v>
      </c>
      <c r="KB35" s="1">
        <v>73.400000000000006</v>
      </c>
      <c r="KC35" s="1">
        <v>76.900000000000006</v>
      </c>
      <c r="KD35" s="1">
        <v>78.5</v>
      </c>
      <c r="KE35" s="1">
        <v>72.700000000000017</v>
      </c>
      <c r="KF35" s="1">
        <v>72.699999999999989</v>
      </c>
      <c r="KG35" s="1">
        <v>72.300000000000011</v>
      </c>
      <c r="KH35" s="1">
        <v>71.300000000000011</v>
      </c>
      <c r="KI35" s="1">
        <v>62.800000000000011</v>
      </c>
      <c r="KJ35" s="1">
        <v>64.900000000000006</v>
      </c>
      <c r="KK35" s="1">
        <v>67.599999999999994</v>
      </c>
      <c r="KL35" s="1">
        <v>71.5</v>
      </c>
      <c r="KM35" s="1">
        <v>66.5</v>
      </c>
      <c r="KN35" s="1">
        <v>77.199999999999989</v>
      </c>
      <c r="KO35" s="1">
        <v>76.699999999999989</v>
      </c>
      <c r="KP35" s="1">
        <v>76.099999999999994</v>
      </c>
      <c r="KQ35" s="1">
        <v>75.699999999999989</v>
      </c>
      <c r="KR35" s="1">
        <v>66.899999999999977</v>
      </c>
      <c r="KS35" s="1">
        <v>76.5</v>
      </c>
      <c r="KT35" s="1">
        <v>76.400000000000006</v>
      </c>
      <c r="KU35" s="1">
        <v>76</v>
      </c>
      <c r="KV35" s="1">
        <v>70</v>
      </c>
      <c r="KW35" s="1">
        <v>70.700000000000017</v>
      </c>
      <c r="KX35" s="1">
        <v>66.300000000000011</v>
      </c>
      <c r="KY35" s="1">
        <v>72</v>
      </c>
      <c r="KZ35" s="1">
        <v>65.900000000000006</v>
      </c>
      <c r="LA35" s="1">
        <v>66</v>
      </c>
      <c r="LB35" s="1">
        <v>79.099999999999994</v>
      </c>
      <c r="LC35" s="1">
        <v>71.199999999999989</v>
      </c>
      <c r="LD35" s="1">
        <v>66.699999999999989</v>
      </c>
      <c r="LE35" s="1">
        <v>77.5</v>
      </c>
      <c r="LF35" s="1">
        <v>63.100000000000023</v>
      </c>
      <c r="LG35" s="1">
        <v>72</v>
      </c>
      <c r="LH35" s="1">
        <v>71.099999999999994</v>
      </c>
      <c r="LI35" s="1">
        <v>72</v>
      </c>
      <c r="LJ35" s="1">
        <v>67</v>
      </c>
      <c r="LK35" s="1">
        <v>70.199999999999989</v>
      </c>
      <c r="LL35" s="1">
        <v>66.700000000000017</v>
      </c>
      <c r="LM35" s="1">
        <v>72.699999999999989</v>
      </c>
      <c r="LN35" s="1">
        <v>72.399999999999977</v>
      </c>
      <c r="LO35" s="1">
        <v>71.600000000000023</v>
      </c>
      <c r="LP35" s="1">
        <v>71.599999999999994</v>
      </c>
      <c r="LQ35" s="1">
        <v>72</v>
      </c>
      <c r="LR35" s="1">
        <v>76.400000000000006</v>
      </c>
      <c r="LS35" s="1">
        <v>78.099999999999994</v>
      </c>
      <c r="LT35" s="1">
        <v>66.100000000000023</v>
      </c>
      <c r="LU35" s="1">
        <v>61.300000000000011</v>
      </c>
      <c r="LV35" s="1">
        <v>68.099999999999994</v>
      </c>
      <c r="LW35" s="1">
        <v>77.099999999999994</v>
      </c>
      <c r="LX35" s="1">
        <v>73.099999999999994</v>
      </c>
      <c r="LY35" s="1">
        <v>72.5</v>
      </c>
      <c r="LZ35" s="1">
        <v>60</v>
      </c>
      <c r="MA35" s="1">
        <v>71.799999999999983</v>
      </c>
      <c r="MB35" s="1">
        <v>71.199999999999989</v>
      </c>
      <c r="MC35" s="1">
        <v>77.099999999999994</v>
      </c>
      <c r="MD35" s="1">
        <v>71.399999999999977</v>
      </c>
      <c r="ME35" s="1">
        <v>66.599999999999994</v>
      </c>
      <c r="MF35" s="1">
        <v>71.199999999999989</v>
      </c>
      <c r="MG35" s="1">
        <v>72.100000000000023</v>
      </c>
      <c r="MH35" s="1">
        <v>72.799999999999983</v>
      </c>
      <c r="MI35" s="1">
        <v>72.600000000000023</v>
      </c>
      <c r="MJ35" s="1">
        <v>75.099999999999994</v>
      </c>
      <c r="MK35" s="1">
        <v>72.700000000000017</v>
      </c>
      <c r="ML35" s="1">
        <v>73</v>
      </c>
      <c r="MM35" s="1">
        <v>72.200000000000017</v>
      </c>
      <c r="MN35" s="1">
        <v>72.699999999999989</v>
      </c>
      <c r="MO35" s="1">
        <v>72.700000000000017</v>
      </c>
      <c r="MP35" s="1">
        <v>74.199999999999989</v>
      </c>
      <c r="MQ35" s="1">
        <v>76.199999999999989</v>
      </c>
      <c r="MR35" s="1">
        <v>77.700000000000017</v>
      </c>
      <c r="MS35" s="1">
        <v>71.699999999999989</v>
      </c>
      <c r="MT35" s="1">
        <v>73.200000000000017</v>
      </c>
      <c r="MU35" s="1">
        <v>66.699999999999989</v>
      </c>
      <c r="MV35" s="1">
        <v>75.400000000000006</v>
      </c>
      <c r="MW35" s="1">
        <v>75.700000000000017</v>
      </c>
      <c r="MX35" s="1">
        <v>78.600000000000023</v>
      </c>
      <c r="MY35" s="1">
        <v>69.300000000000011</v>
      </c>
      <c r="MZ35" s="1">
        <v>69.899999999999977</v>
      </c>
      <c r="NA35" s="1">
        <v>66.800000000000011</v>
      </c>
      <c r="NB35" s="1">
        <v>68.599999999999994</v>
      </c>
      <c r="NC35" s="1">
        <v>73</v>
      </c>
      <c r="ND35" s="1">
        <v>72.900000000000006</v>
      </c>
      <c r="NE35" s="1">
        <v>66.200000000000017</v>
      </c>
      <c r="NF35" s="1">
        <v>77.900000000000006</v>
      </c>
      <c r="NG35" s="1">
        <v>78</v>
      </c>
      <c r="NH35" s="1">
        <v>75.599999999999994</v>
      </c>
      <c r="NI35" s="1">
        <v>72.199999999999989</v>
      </c>
      <c r="NJ35" s="1">
        <v>71.799999999999983</v>
      </c>
      <c r="NK35" s="1">
        <v>77.699999999999989</v>
      </c>
      <c r="NL35" s="1">
        <v>67.400000000000006</v>
      </c>
      <c r="NM35" s="1">
        <v>76.300000000000011</v>
      </c>
      <c r="NN35" s="1">
        <v>72.299999999999983</v>
      </c>
      <c r="NO35" s="1">
        <v>76.099999999999994</v>
      </c>
      <c r="NP35" s="1">
        <v>68.900000000000006</v>
      </c>
      <c r="NQ35" s="1">
        <v>76.400000000000006</v>
      </c>
      <c r="NR35" s="1">
        <v>69.599999999999994</v>
      </c>
      <c r="NS35" s="1">
        <v>69.400000000000006</v>
      </c>
      <c r="NT35" s="1">
        <v>72.5</v>
      </c>
      <c r="NU35" s="1">
        <v>65.799999999999983</v>
      </c>
      <c r="NV35" s="1">
        <v>73.199999999999989</v>
      </c>
      <c r="NW35" s="1">
        <v>74.699999999999989</v>
      </c>
      <c r="NX35" s="1">
        <v>74.599999999999994</v>
      </c>
      <c r="NY35" s="1">
        <v>72.900000000000006</v>
      </c>
      <c r="NZ35" s="1">
        <v>74.5</v>
      </c>
      <c r="OA35" s="1">
        <v>73</v>
      </c>
      <c r="OB35" s="1">
        <v>74</v>
      </c>
      <c r="OC35" s="1">
        <v>73.699999999999989</v>
      </c>
      <c r="OD35" s="1">
        <v>74</v>
      </c>
      <c r="OE35" s="1">
        <v>72.800000000000011</v>
      </c>
      <c r="OF35" s="1">
        <v>60.199999999999989</v>
      </c>
      <c r="OG35" s="1">
        <v>70</v>
      </c>
      <c r="OH35" s="1">
        <v>71.799999999999983</v>
      </c>
      <c r="OI35" s="1">
        <v>72</v>
      </c>
      <c r="OJ35" s="1">
        <v>71.800000000000011</v>
      </c>
      <c r="OK35" s="1">
        <v>72.099999999999994</v>
      </c>
      <c r="OL35" s="1">
        <v>72</v>
      </c>
      <c r="OM35" s="1">
        <v>72.299999999999983</v>
      </c>
      <c r="ON35" s="1">
        <v>71.799999999999983</v>
      </c>
      <c r="OO35" s="1">
        <v>71.599999999999994</v>
      </c>
      <c r="OP35" s="1">
        <v>72.400000000000006</v>
      </c>
      <c r="OQ35" s="1">
        <v>71.800000000000011</v>
      </c>
      <c r="OR35" s="1">
        <v>71.899999999999977</v>
      </c>
      <c r="OS35" s="1">
        <v>67.100000000000023</v>
      </c>
      <c r="OT35" s="1">
        <v>69.099999999999994</v>
      </c>
      <c r="OU35" s="1">
        <v>72.199999999999989</v>
      </c>
      <c r="OV35" s="1">
        <v>72.699999999999989</v>
      </c>
      <c r="OW35" s="1">
        <v>71.800000000000011</v>
      </c>
      <c r="OX35" s="1">
        <v>59.199999999999989</v>
      </c>
      <c r="OY35" s="1">
        <v>69.100000000000023</v>
      </c>
      <c r="OZ35" s="1">
        <v>70.699999999999989</v>
      </c>
      <c r="PA35" s="1">
        <v>56.5</v>
      </c>
      <c r="PB35" s="1">
        <v>72.099999999999994</v>
      </c>
      <c r="PC35" s="1">
        <v>80.699999999999989</v>
      </c>
      <c r="PD35" s="1">
        <v>72.400000000000006</v>
      </c>
      <c r="PE35" s="1">
        <v>78.200000000000017</v>
      </c>
      <c r="PF35" s="1">
        <v>74.700000000000017</v>
      </c>
      <c r="PG35" s="1">
        <v>72.100000000000023</v>
      </c>
      <c r="PH35" s="1">
        <v>72.5</v>
      </c>
      <c r="PI35" s="1">
        <v>74.099999999999994</v>
      </c>
      <c r="PJ35" s="1">
        <v>67.199999999999989</v>
      </c>
      <c r="PK35" s="1">
        <v>29.299999999999983</v>
      </c>
      <c r="PL35" s="1">
        <v>75.599999999999994</v>
      </c>
      <c r="PM35" s="1">
        <v>72.099999999999994</v>
      </c>
      <c r="PN35" s="1">
        <v>73.5</v>
      </c>
      <c r="PO35" s="1">
        <v>73.199999999999989</v>
      </c>
      <c r="PP35" s="1">
        <v>77.799999999999983</v>
      </c>
      <c r="PQ35" s="1">
        <v>70.5</v>
      </c>
      <c r="PR35" s="1">
        <v>75.400000000000006</v>
      </c>
      <c r="PS35" s="1">
        <v>73.099999999999994</v>
      </c>
      <c r="PT35" s="1">
        <v>65.700000000000017</v>
      </c>
      <c r="PU35" s="1">
        <v>74.800000000000011</v>
      </c>
      <c r="PV35" s="1">
        <v>70.200000000000017</v>
      </c>
      <c r="PW35" s="1">
        <v>71.599999999999994</v>
      </c>
      <c r="PX35" s="1">
        <v>80.400000000000006</v>
      </c>
      <c r="PY35" s="1">
        <v>73.200000000000017</v>
      </c>
      <c r="PZ35" s="1">
        <v>74.600000000000023</v>
      </c>
      <c r="QA35" s="1">
        <v>66.800000000000011</v>
      </c>
      <c r="QB35" s="1">
        <v>72.300000000000011</v>
      </c>
      <c r="QC35" s="1">
        <v>73.599999999999994</v>
      </c>
      <c r="QD35" s="1">
        <v>77.099999999999994</v>
      </c>
      <c r="QE35" s="1">
        <v>55.699999999999989</v>
      </c>
      <c r="QF35" s="1">
        <v>71.5</v>
      </c>
      <c r="QG35" s="1">
        <v>71.599999999999994</v>
      </c>
      <c r="QH35" s="1">
        <v>75.300000000000011</v>
      </c>
      <c r="QI35" s="1">
        <v>78.799999999999983</v>
      </c>
      <c r="QJ35" s="1">
        <v>69.5</v>
      </c>
      <c r="QK35" s="1">
        <v>77.299999999999983</v>
      </c>
      <c r="QL35" s="1">
        <v>70.299999999999983</v>
      </c>
      <c r="QM35" s="1">
        <v>66.699999999999989</v>
      </c>
      <c r="QN35" s="1">
        <v>73.799999999999983</v>
      </c>
      <c r="QO35" s="1">
        <v>72.800000000000011</v>
      </c>
      <c r="QP35" s="1">
        <v>71.599999999999994</v>
      </c>
      <c r="QQ35" s="1">
        <v>73.400000000000006</v>
      </c>
      <c r="QR35" s="1">
        <v>74</v>
      </c>
      <c r="QS35" s="1">
        <v>71.600000000000023</v>
      </c>
      <c r="QT35" s="1">
        <v>61.5</v>
      </c>
      <c r="QU35" s="1">
        <v>75.799999999999983</v>
      </c>
      <c r="QV35" s="1">
        <v>66.100000000000023</v>
      </c>
      <c r="QW35" s="1">
        <v>72.100000000000023</v>
      </c>
      <c r="QX35" s="1">
        <v>76.199999999999989</v>
      </c>
      <c r="QY35" s="1">
        <v>66.699999999999989</v>
      </c>
      <c r="QZ35" s="1">
        <v>76.900000000000006</v>
      </c>
      <c r="RA35" s="1">
        <v>72.5</v>
      </c>
      <c r="RB35" s="1">
        <v>78.599999999999994</v>
      </c>
      <c r="RC35" s="1">
        <v>73.599999999999994</v>
      </c>
      <c r="RD35" s="1">
        <v>56</v>
      </c>
      <c r="RE35" s="1">
        <v>74.599999999999994</v>
      </c>
      <c r="RF35" s="1">
        <v>65</v>
      </c>
      <c r="RG35" s="1">
        <v>74.699999999999989</v>
      </c>
      <c r="RH35" s="1">
        <v>75.300000000000011</v>
      </c>
      <c r="RI35" s="1">
        <v>75</v>
      </c>
      <c r="RJ35" s="1">
        <v>74.599999999999994</v>
      </c>
      <c r="RK35" s="1">
        <v>75.5</v>
      </c>
      <c r="RL35" s="1">
        <v>74.900000000000006</v>
      </c>
      <c r="RM35" s="1">
        <v>72.400000000000006</v>
      </c>
      <c r="RN35" s="1">
        <v>79.5</v>
      </c>
      <c r="RO35" s="1">
        <v>78.400000000000006</v>
      </c>
      <c r="RP35" s="1">
        <v>66.799999999999983</v>
      </c>
      <c r="RQ35" s="1">
        <v>77.099999999999994</v>
      </c>
      <c r="RR35" s="1">
        <v>79.099999999999994</v>
      </c>
      <c r="RS35" s="1">
        <v>56.5</v>
      </c>
      <c r="RT35" s="1">
        <v>61.899999999999977</v>
      </c>
      <c r="RU35" s="1">
        <v>73.5</v>
      </c>
      <c r="RV35" s="1">
        <v>70.300000000000011</v>
      </c>
      <c r="RW35" s="1">
        <v>73.699999999999989</v>
      </c>
      <c r="RX35" s="1">
        <v>73.800000000000011</v>
      </c>
      <c r="RY35" s="1">
        <v>74.5</v>
      </c>
      <c r="RZ35" s="1">
        <v>74.099999999999994</v>
      </c>
      <c r="SA35" s="1">
        <v>75.300000000000011</v>
      </c>
      <c r="SB35" s="1">
        <v>73.900000000000006</v>
      </c>
      <c r="SC35" s="1">
        <v>77.099999999999994</v>
      </c>
      <c r="SD35" s="1">
        <v>67.599999999999994</v>
      </c>
      <c r="SE35" s="1">
        <v>68.400000000000006</v>
      </c>
      <c r="SF35" s="1">
        <v>68.299999999999983</v>
      </c>
      <c r="SG35" s="1">
        <v>66.399999999999977</v>
      </c>
      <c r="SH35" s="1">
        <v>72.400000000000006</v>
      </c>
      <c r="SI35" s="1">
        <v>54.900000000000006</v>
      </c>
      <c r="SJ35" s="1">
        <v>76.5</v>
      </c>
      <c r="SK35" s="1">
        <v>63</v>
      </c>
      <c r="SL35" s="1">
        <v>61.599999999999994</v>
      </c>
      <c r="SM35" s="1">
        <v>62</v>
      </c>
      <c r="SN35" s="1">
        <v>65.5</v>
      </c>
      <c r="SO35" s="1">
        <v>67.300000000000011</v>
      </c>
      <c r="SP35" s="1">
        <v>67.800000000000011</v>
      </c>
      <c r="SQ35" s="1">
        <v>73.799999999999983</v>
      </c>
      <c r="SR35" s="1">
        <v>72.399999999999977</v>
      </c>
      <c r="SS35" s="1">
        <v>78.200000000000017</v>
      </c>
      <c r="ST35" s="1">
        <v>77.099999999999994</v>
      </c>
      <c r="SU35" s="1">
        <v>74.699999999999989</v>
      </c>
      <c r="SV35" s="1">
        <v>76.900000000000006</v>
      </c>
      <c r="SW35" s="1">
        <v>75.900000000000006</v>
      </c>
      <c r="SX35" s="1">
        <v>67.399999999999977</v>
      </c>
      <c r="SY35" s="1">
        <v>76.599999999999994</v>
      </c>
      <c r="SZ35" s="1">
        <v>67</v>
      </c>
      <c r="TA35" s="1">
        <v>73.900000000000006</v>
      </c>
      <c r="TB35" s="1">
        <v>74.300000000000011</v>
      </c>
      <c r="TC35" s="1">
        <v>76.699999999999989</v>
      </c>
      <c r="TD35" s="1">
        <v>74.299999999999983</v>
      </c>
      <c r="TE35" s="1">
        <v>74.599999999999994</v>
      </c>
      <c r="TF35" s="1">
        <v>73</v>
      </c>
      <c r="TG35" s="1">
        <v>75.900000000000006</v>
      </c>
      <c r="TH35" s="1">
        <v>66.800000000000011</v>
      </c>
      <c r="TI35" s="1">
        <v>72.400000000000006</v>
      </c>
      <c r="TJ35" s="1">
        <v>76.699999999999989</v>
      </c>
      <c r="TK35" s="1">
        <v>75.199999999999989</v>
      </c>
      <c r="TL35" s="1">
        <v>75.099999999999994</v>
      </c>
      <c r="TM35" s="1">
        <v>73.300000000000011</v>
      </c>
      <c r="TN35" s="1">
        <v>67.699999999999989</v>
      </c>
      <c r="TO35" s="1">
        <v>68.800000000000011</v>
      </c>
      <c r="TP35" s="1">
        <v>72.699999999999989</v>
      </c>
      <c r="TQ35" s="1">
        <v>65.099999999999994</v>
      </c>
      <c r="TR35" s="1">
        <v>72.299999999999983</v>
      </c>
      <c r="TS35" s="1">
        <v>62.699999999999989</v>
      </c>
      <c r="TT35" s="1">
        <v>69.199999999999989</v>
      </c>
      <c r="TU35" s="1">
        <v>71.400000000000006</v>
      </c>
      <c r="TV35" s="1">
        <v>67.699999999999989</v>
      </c>
      <c r="TW35" s="1">
        <v>60.900000000000006</v>
      </c>
      <c r="TX35" s="1">
        <v>74</v>
      </c>
      <c r="TY35" s="1">
        <v>71.400000000000006</v>
      </c>
      <c r="TZ35" s="1">
        <v>71.400000000000006</v>
      </c>
      <c r="UA35" s="1">
        <v>70.100000000000023</v>
      </c>
      <c r="UB35" s="1">
        <v>73.5</v>
      </c>
      <c r="UC35" s="1">
        <v>78.099999999999994</v>
      </c>
      <c r="UD35" s="1">
        <v>74.900000000000006</v>
      </c>
      <c r="UE35" s="1">
        <v>76.300000000000011</v>
      </c>
      <c r="UF35" s="1">
        <v>77.699999999999989</v>
      </c>
      <c r="UG35" s="1">
        <v>77.599999999999994</v>
      </c>
      <c r="UH35" s="1">
        <v>75.099999999999994</v>
      </c>
      <c r="UI35" s="1">
        <v>61.700000000000017</v>
      </c>
      <c r="UJ35" s="1">
        <v>65.5</v>
      </c>
      <c r="UK35" s="1">
        <v>74.5</v>
      </c>
      <c r="UL35" s="1">
        <v>61.400000000000006</v>
      </c>
      <c r="UM35" s="1">
        <v>68.400000000000006</v>
      </c>
      <c r="UN35" s="1">
        <v>68.5</v>
      </c>
      <c r="UO35" s="1">
        <v>79.5</v>
      </c>
      <c r="UP35" s="1">
        <v>69.299999999999983</v>
      </c>
      <c r="UQ35" s="1">
        <v>74</v>
      </c>
      <c r="UR35" s="1">
        <v>74.5</v>
      </c>
      <c r="US35" s="1">
        <v>78.900000000000006</v>
      </c>
      <c r="UT35" s="1">
        <v>76.399999999999977</v>
      </c>
      <c r="UU35" s="1">
        <v>66</v>
      </c>
      <c r="UV35" s="1">
        <v>68.400000000000006</v>
      </c>
      <c r="UW35" s="1">
        <v>60.700000000000017</v>
      </c>
      <c r="UX35" s="1">
        <v>68.299999999999983</v>
      </c>
      <c r="UY35" s="1">
        <v>69.099999999999994</v>
      </c>
      <c r="UZ35" s="1">
        <v>77</v>
      </c>
      <c r="VA35" s="1">
        <v>74</v>
      </c>
      <c r="VB35" s="1">
        <v>78.099999999999994</v>
      </c>
      <c r="VC35" s="1">
        <v>77.700000000000017</v>
      </c>
      <c r="VD35" s="1">
        <v>76.400000000000006</v>
      </c>
      <c r="VE35" s="1">
        <v>76.199999999999989</v>
      </c>
      <c r="VF35" s="1">
        <v>76.199999999999989</v>
      </c>
      <c r="VG35" s="1">
        <v>75.599999999999994</v>
      </c>
      <c r="VH35" s="1">
        <v>59.799999999999983</v>
      </c>
      <c r="VI35" s="1">
        <v>69</v>
      </c>
      <c r="VJ35" s="1">
        <v>76.200000000000017</v>
      </c>
      <c r="VK35" s="1">
        <v>74.599999999999994</v>
      </c>
      <c r="VL35" s="1">
        <v>74.700000000000017</v>
      </c>
      <c r="VM35" s="1">
        <v>75</v>
      </c>
      <c r="VN35" s="1">
        <v>75</v>
      </c>
      <c r="VO35" s="1">
        <v>76.900000000000006</v>
      </c>
      <c r="VP35" s="1">
        <v>77.599999999999994</v>
      </c>
      <c r="VQ35" s="1">
        <v>76.299999999999983</v>
      </c>
      <c r="VR35" s="1">
        <v>75.5</v>
      </c>
      <c r="VS35" s="1">
        <v>72.899999999999977</v>
      </c>
      <c r="VT35" s="1">
        <v>75.299999999999983</v>
      </c>
      <c r="VU35" s="1">
        <v>68.100000000000023</v>
      </c>
      <c r="VV35" s="1">
        <v>77.800000000000011</v>
      </c>
      <c r="VW35" s="1">
        <v>76.5</v>
      </c>
      <c r="VX35" s="1">
        <v>75.600000000000023</v>
      </c>
      <c r="VY35" s="1">
        <v>76.800000000000011</v>
      </c>
      <c r="VZ35" s="1">
        <v>76.599999999999994</v>
      </c>
      <c r="WA35" s="1">
        <v>77.5</v>
      </c>
      <c r="WB35" s="1">
        <v>77.599999999999994</v>
      </c>
      <c r="WC35" s="1">
        <v>67.400000000000006</v>
      </c>
      <c r="WD35" s="1">
        <v>77.5</v>
      </c>
      <c r="WE35" s="1">
        <v>77.900000000000006</v>
      </c>
      <c r="WF35" s="1">
        <v>60</v>
      </c>
      <c r="WG35" s="1">
        <v>75.299999999999983</v>
      </c>
      <c r="WH35" s="1">
        <v>70.900000000000006</v>
      </c>
      <c r="WI35" s="1">
        <v>77.900000000000006</v>
      </c>
      <c r="WJ35" s="1">
        <v>59.5</v>
      </c>
      <c r="WK35" s="1">
        <v>77.300000000000011</v>
      </c>
      <c r="WL35" s="1">
        <v>77.400000000000006</v>
      </c>
      <c r="WM35" s="1">
        <v>64</v>
      </c>
      <c r="WN35" s="1">
        <v>63.799999999999983</v>
      </c>
      <c r="WO35" s="1">
        <v>60.199999999999989</v>
      </c>
      <c r="WP35" s="1">
        <v>68.299999999999983</v>
      </c>
      <c r="WQ35" s="1">
        <v>74.400000000000006</v>
      </c>
      <c r="WR35" s="1">
        <v>66.400000000000006</v>
      </c>
      <c r="WS35" s="1">
        <v>69.899999999999977</v>
      </c>
      <c r="WT35" s="1">
        <v>76.300000000000011</v>
      </c>
      <c r="WU35" s="1">
        <v>78</v>
      </c>
      <c r="WV35" s="1">
        <v>77.599999999999994</v>
      </c>
      <c r="WW35" s="1">
        <v>58.799999999999983</v>
      </c>
      <c r="WX35" s="1">
        <v>78.099999999999994</v>
      </c>
      <c r="WY35" s="1">
        <v>77</v>
      </c>
      <c r="WZ35" s="1">
        <v>57.700000000000017</v>
      </c>
      <c r="XA35" s="1">
        <v>77.900000000000006</v>
      </c>
      <c r="XB35" s="1">
        <v>77.200000000000017</v>
      </c>
      <c r="XC35" s="1">
        <v>75.299999999999983</v>
      </c>
      <c r="XD35" s="1">
        <v>76.099999999999994</v>
      </c>
      <c r="XE35" s="1">
        <v>75</v>
      </c>
      <c r="XF35" s="1">
        <v>75.599999999999994</v>
      </c>
      <c r="XG35" s="1">
        <v>75.5</v>
      </c>
      <c r="XH35" s="1">
        <v>74.5</v>
      </c>
      <c r="XI35" s="1">
        <v>76.900000000000006</v>
      </c>
      <c r="XJ35" s="1">
        <v>75.599999999999994</v>
      </c>
      <c r="XK35" s="1">
        <v>76.599999999999994</v>
      </c>
      <c r="XL35" s="1">
        <v>74.5</v>
      </c>
      <c r="XM35" s="1">
        <v>75.300000000000011</v>
      </c>
      <c r="XN35" s="1">
        <v>74.400000000000006</v>
      </c>
      <c r="XO35" s="1">
        <v>74.700000000000017</v>
      </c>
      <c r="XP35" s="1">
        <v>77.100000000000023</v>
      </c>
      <c r="XQ35" s="1">
        <v>60.199999999999989</v>
      </c>
      <c r="XR35" s="1">
        <v>66.300000000000011</v>
      </c>
      <c r="XS35" s="1">
        <v>62.5</v>
      </c>
      <c r="XT35" s="1">
        <v>73.700000000000017</v>
      </c>
      <c r="XU35" s="1">
        <v>75</v>
      </c>
      <c r="XV35" s="1">
        <v>74.800000000000011</v>
      </c>
      <c r="XW35" s="1">
        <v>70.099999999999994</v>
      </c>
      <c r="XX35" s="1">
        <v>76.300000000000011</v>
      </c>
      <c r="XY35" s="1">
        <v>67.699999999999989</v>
      </c>
      <c r="XZ35" s="1">
        <v>69.5</v>
      </c>
      <c r="YA35" s="1">
        <v>64.099999999999994</v>
      </c>
      <c r="YB35" s="1">
        <v>66.800000000000011</v>
      </c>
      <c r="YC35" s="1">
        <v>59.600000000000023</v>
      </c>
      <c r="YD35" s="1">
        <v>76.799999999999983</v>
      </c>
      <c r="YE35" s="1">
        <v>76.5</v>
      </c>
      <c r="YF35" s="1">
        <v>69</v>
      </c>
      <c r="YG35" s="1">
        <v>65.099999999999994</v>
      </c>
      <c r="YH35" s="1">
        <v>75.099999999999994</v>
      </c>
      <c r="YI35" s="1">
        <v>75.199999999999989</v>
      </c>
      <c r="YJ35" s="1">
        <v>75.300000000000011</v>
      </c>
      <c r="YK35" s="1">
        <v>74.599999999999994</v>
      </c>
      <c r="YL35" s="1">
        <v>75.300000000000011</v>
      </c>
      <c r="YM35" s="1">
        <v>81.199999999999989</v>
      </c>
      <c r="YN35" s="1">
        <v>80.799999999999983</v>
      </c>
      <c r="YO35" s="1">
        <v>62.400000000000006</v>
      </c>
      <c r="YP35" s="1">
        <v>65</v>
      </c>
      <c r="YQ35" s="1">
        <v>68.900000000000006</v>
      </c>
      <c r="YR35" s="1">
        <v>75.700000000000017</v>
      </c>
      <c r="YS35" s="1">
        <v>75.700000000000017</v>
      </c>
      <c r="YT35" s="1">
        <v>77</v>
      </c>
      <c r="YU35" s="1">
        <v>72.700000000000017</v>
      </c>
      <c r="YV35" s="1">
        <v>68.899999999999977</v>
      </c>
      <c r="YW35" s="1">
        <v>73.800000000000011</v>
      </c>
      <c r="YX35" s="1">
        <v>67.699999999999989</v>
      </c>
      <c r="YY35" s="1">
        <v>68.400000000000006</v>
      </c>
      <c r="YZ35" s="1">
        <v>69.100000000000023</v>
      </c>
      <c r="ZA35" s="1">
        <v>69</v>
      </c>
      <c r="ZB35" s="1">
        <v>74.300000000000011</v>
      </c>
      <c r="ZC35" s="1">
        <v>84.199999999999989</v>
      </c>
      <c r="ZD35" s="1">
        <v>64.399999999999977</v>
      </c>
      <c r="ZE35" s="1">
        <v>55.5</v>
      </c>
      <c r="ZF35" s="1">
        <v>74.699999999999989</v>
      </c>
      <c r="ZG35" s="1">
        <v>73.100000000000023</v>
      </c>
      <c r="ZH35" s="1">
        <v>72.199999999999989</v>
      </c>
      <c r="ZI35" s="1">
        <v>68.900000000000006</v>
      </c>
      <c r="ZJ35" s="1">
        <v>68.399999999999977</v>
      </c>
      <c r="ZK35" s="1">
        <v>74.199999999999989</v>
      </c>
      <c r="ZL35" s="1">
        <v>67.5</v>
      </c>
      <c r="ZM35" s="1">
        <v>77</v>
      </c>
      <c r="ZN35" s="1">
        <v>77.400000000000006</v>
      </c>
      <c r="ZO35" s="1">
        <v>59.700000000000017</v>
      </c>
      <c r="ZP35" s="1">
        <v>79.5</v>
      </c>
      <c r="ZQ35" s="1">
        <v>74</v>
      </c>
      <c r="ZR35" s="1">
        <v>68.800000000000011</v>
      </c>
      <c r="ZS35" s="1">
        <v>65.200000000000017</v>
      </c>
      <c r="ZT35" s="1">
        <v>76.400000000000006</v>
      </c>
      <c r="ZU35" s="1">
        <v>58.799999999999983</v>
      </c>
      <c r="ZV35" s="1">
        <v>80.200000000000017</v>
      </c>
      <c r="ZW35" s="1">
        <v>80.699999999999989</v>
      </c>
      <c r="ZX35" s="1">
        <v>70.199999999999989</v>
      </c>
      <c r="ZY35" s="1">
        <v>73.099999999999994</v>
      </c>
      <c r="ZZ35" s="1">
        <v>68.699999999999989</v>
      </c>
      <c r="AAA35" s="1">
        <v>75.099999999999994</v>
      </c>
      <c r="AAB35" s="1">
        <v>82.4</v>
      </c>
      <c r="AAC35" s="1">
        <v>59.900000000000006</v>
      </c>
      <c r="AAD35" s="1">
        <v>67.199999999999989</v>
      </c>
      <c r="AAE35" s="1">
        <v>61.700000000000017</v>
      </c>
      <c r="AAF35" s="1">
        <v>84.200000000000017</v>
      </c>
      <c r="AAG35" s="1">
        <v>73</v>
      </c>
      <c r="AAH35" s="1">
        <v>80.900000000000006</v>
      </c>
      <c r="AAI35" s="1">
        <v>62.900000000000006</v>
      </c>
      <c r="AAJ35" s="1">
        <v>53.799999999999983</v>
      </c>
      <c r="AAK35" s="1">
        <v>85.300000000000011</v>
      </c>
      <c r="AAL35" s="1">
        <v>84.800000000000011</v>
      </c>
      <c r="AAM35" s="1">
        <v>84.5</v>
      </c>
      <c r="AAN35" s="1">
        <v>84</v>
      </c>
      <c r="AAO35" s="1">
        <v>53.400000000000006</v>
      </c>
      <c r="AAP35" s="1">
        <v>75.699999999999989</v>
      </c>
      <c r="AAQ35" s="1">
        <v>73.5</v>
      </c>
      <c r="AAR35" s="1">
        <v>74</v>
      </c>
      <c r="AAS35" s="1">
        <v>73</v>
      </c>
      <c r="AAT35" s="1">
        <v>54.700000000000017</v>
      </c>
      <c r="AAU35" s="1">
        <v>59</v>
      </c>
      <c r="AAV35" s="1">
        <v>59.199999999999989</v>
      </c>
      <c r="AAW35" s="1">
        <v>80.399999999999977</v>
      </c>
      <c r="AAX35" s="1">
        <v>75</v>
      </c>
      <c r="AAY35" s="1">
        <v>63.099999999999994</v>
      </c>
      <c r="AAZ35" s="1">
        <v>67.800000000000011</v>
      </c>
      <c r="ABA35" s="1">
        <v>74</v>
      </c>
      <c r="ABB35" s="1">
        <v>74.800000000000011</v>
      </c>
      <c r="ABC35" s="1">
        <v>53.899999999999977</v>
      </c>
      <c r="ABD35" s="1">
        <v>52.900000000000006</v>
      </c>
      <c r="ABE35" s="1">
        <v>54</v>
      </c>
      <c r="ABF35" s="1">
        <v>79.600000000000023</v>
      </c>
      <c r="ABG35" s="1">
        <v>71.5</v>
      </c>
      <c r="ABH35" s="1">
        <v>65.700000000000017</v>
      </c>
      <c r="ABI35" s="1">
        <v>69</v>
      </c>
      <c r="ABJ35" s="1">
        <v>75.099999999999994</v>
      </c>
      <c r="ABK35" s="1">
        <v>86.199999999999989</v>
      </c>
      <c r="ABL35" s="1">
        <v>73.299999999999983</v>
      </c>
      <c r="ABM35" s="1">
        <v>60</v>
      </c>
      <c r="ABN35" s="1">
        <v>66.700000000000017</v>
      </c>
      <c r="ABO35" s="1">
        <v>67.800000000000011</v>
      </c>
      <c r="ABP35" s="1">
        <v>72.699999999999989</v>
      </c>
      <c r="ABQ35" s="1">
        <v>73.5</v>
      </c>
      <c r="ABR35" s="1">
        <v>72.699999999999989</v>
      </c>
      <c r="ABS35" s="1">
        <v>72.899999999999977</v>
      </c>
      <c r="ABT35" s="1">
        <v>73.800000000000011</v>
      </c>
      <c r="ABU35" s="1">
        <v>59.200000000000017</v>
      </c>
      <c r="ABV35" s="1">
        <v>54.5</v>
      </c>
      <c r="ABW35" s="1">
        <v>54.399999999999977</v>
      </c>
      <c r="ABX35" s="1">
        <v>66.900000000000006</v>
      </c>
      <c r="ABY35" s="1">
        <v>41.199999999999989</v>
      </c>
      <c r="ABZ35" s="1">
        <v>54.299999999999983</v>
      </c>
      <c r="ACA35" s="1">
        <v>55.199999999999989</v>
      </c>
      <c r="ACB35" s="1">
        <v>72.5</v>
      </c>
      <c r="ACC35" s="1">
        <v>64</v>
      </c>
      <c r="ACD35" s="1">
        <v>62.800000000000011</v>
      </c>
      <c r="ACE35" s="1">
        <v>72.200000000000017</v>
      </c>
      <c r="ACF35" s="1">
        <v>54.400000000000006</v>
      </c>
      <c r="ACG35" s="1">
        <v>53.099999999999994</v>
      </c>
      <c r="ACH35" s="1">
        <v>60.700000000000017</v>
      </c>
      <c r="ACI35" s="1">
        <v>73.099999999999994</v>
      </c>
      <c r="ACJ35" s="1">
        <v>62.099999999999994</v>
      </c>
      <c r="ACK35" s="1">
        <v>69.299999999999983</v>
      </c>
      <c r="ACL35" s="1">
        <v>50.699999999999989</v>
      </c>
      <c r="ACM35" s="1">
        <v>53.599999999999994</v>
      </c>
      <c r="ACN35" s="1">
        <v>60.900000000000006</v>
      </c>
      <c r="ACO35" s="1">
        <v>69.699999999999989</v>
      </c>
      <c r="ACP35" s="1">
        <v>56.5</v>
      </c>
      <c r="ACQ35" s="1">
        <v>64.700000000000017</v>
      </c>
      <c r="ACR35" s="1">
        <v>59.799999999999983</v>
      </c>
      <c r="ACS35" s="1">
        <v>59.200000000000017</v>
      </c>
      <c r="ACT35" s="1">
        <v>73.700000000000017</v>
      </c>
      <c r="ACU35" s="1">
        <v>70.400000000000006</v>
      </c>
      <c r="ACV35" s="1">
        <v>62.099999999999994</v>
      </c>
      <c r="ACW35" s="1">
        <v>73.300000000000011</v>
      </c>
      <c r="ACX35" s="1">
        <v>72.900000000000006</v>
      </c>
      <c r="ACY35" s="1">
        <v>69.099999999999994</v>
      </c>
      <c r="ACZ35" s="1">
        <v>72.799999999999983</v>
      </c>
      <c r="ADA35" s="1">
        <v>73.5</v>
      </c>
      <c r="ADB35" s="1">
        <v>70.5</v>
      </c>
      <c r="ADC35" s="1">
        <v>68.599999999999994</v>
      </c>
      <c r="ADD35" s="1">
        <v>73.199999999999989</v>
      </c>
      <c r="ADE35" s="1">
        <v>73.099999999999994</v>
      </c>
      <c r="ADF35" s="1">
        <v>44.299999999999983</v>
      </c>
      <c r="ADG35" s="1">
        <v>61.899999999999977</v>
      </c>
      <c r="ADH35" s="1">
        <v>72.800000000000011</v>
      </c>
      <c r="ADI35" s="1">
        <v>71.800000000000011</v>
      </c>
      <c r="ADJ35" s="1">
        <v>72.5</v>
      </c>
      <c r="ADK35" s="1">
        <v>65.700000000000017</v>
      </c>
      <c r="ADL35" s="1">
        <v>63.399999999999977</v>
      </c>
      <c r="ADM35" s="1">
        <v>64.900000000000006</v>
      </c>
      <c r="ADN35" s="1">
        <v>64.900000000000006</v>
      </c>
      <c r="ADO35" s="1">
        <v>60.799999999999983</v>
      </c>
      <c r="ADP35" s="1">
        <v>60.799999999999983</v>
      </c>
      <c r="ADQ35" s="1">
        <v>42</v>
      </c>
      <c r="ADR35" s="1">
        <v>50.899999999999977</v>
      </c>
      <c r="ADS35" s="1">
        <v>51.600000000000023</v>
      </c>
      <c r="ADT35" s="1">
        <v>64.5</v>
      </c>
      <c r="ADU35" s="1">
        <v>66.199999999999989</v>
      </c>
      <c r="ADV35" s="1">
        <v>67.600000000000023</v>
      </c>
      <c r="ADW35" s="1">
        <v>72.199999999999989</v>
      </c>
      <c r="ADX35" s="1">
        <v>51</v>
      </c>
      <c r="ADY35" s="1">
        <v>59.900000000000006</v>
      </c>
      <c r="ADZ35" s="1">
        <v>57.799999999999983</v>
      </c>
      <c r="AEA35" s="1">
        <v>54.700000000000017</v>
      </c>
      <c r="AEB35" s="1">
        <v>54</v>
      </c>
      <c r="AEC35" s="1">
        <v>71.400000000000006</v>
      </c>
      <c r="AED35" s="1">
        <v>71.900000000000006</v>
      </c>
      <c r="AEE35" s="1">
        <v>61.800000000000011</v>
      </c>
      <c r="AEF35" s="1">
        <v>59.200000000000017</v>
      </c>
      <c r="AEG35" s="1">
        <v>71.800000000000011</v>
      </c>
      <c r="AEH35" s="1">
        <v>71.899999999999977</v>
      </c>
      <c r="AEI35" s="1">
        <v>71.100000000000023</v>
      </c>
      <c r="AEJ35" s="1">
        <v>70.5</v>
      </c>
      <c r="AEK35" s="1">
        <v>81.099999999999994</v>
      </c>
      <c r="AEL35" s="1">
        <v>54.400000000000006</v>
      </c>
      <c r="AEM35" s="1">
        <v>63.5</v>
      </c>
      <c r="AEN35" s="1">
        <v>61.900000000000006</v>
      </c>
      <c r="AEO35" s="1">
        <v>56.900000000000006</v>
      </c>
      <c r="AEP35" s="1">
        <v>55.199999999999989</v>
      </c>
      <c r="AEQ35" s="1">
        <v>65.299999999999983</v>
      </c>
      <c r="AER35" s="1">
        <v>68.5</v>
      </c>
      <c r="AES35" s="1">
        <v>75.300000000000011</v>
      </c>
      <c r="AET35" s="1">
        <v>71.300000000000011</v>
      </c>
      <c r="AEU35" s="1">
        <v>67.099999999999994</v>
      </c>
      <c r="AEV35" s="1">
        <v>70.200000000000017</v>
      </c>
      <c r="AEW35" s="1">
        <v>72.099999999999994</v>
      </c>
      <c r="AEX35" s="1">
        <v>66.900000000000006</v>
      </c>
      <c r="AEY35" s="1">
        <v>61.899999999999977</v>
      </c>
      <c r="AEZ35" s="1">
        <v>65.399999999999977</v>
      </c>
      <c r="AFA35" s="1">
        <v>65.800000000000011</v>
      </c>
      <c r="AFB35" s="1">
        <v>57.700000000000017</v>
      </c>
      <c r="AFC35" s="1">
        <v>61.699999999999989</v>
      </c>
      <c r="AFD35" s="1">
        <v>54.099999999999994</v>
      </c>
      <c r="AFE35" s="1">
        <v>72.400000000000006</v>
      </c>
      <c r="AFF35" s="1">
        <v>66.900000000000006</v>
      </c>
      <c r="AFG35" s="1">
        <v>70.100000000000023</v>
      </c>
      <c r="AFH35" s="1">
        <v>69.699999999999989</v>
      </c>
      <c r="AFI35" s="1">
        <v>66.099999999999994</v>
      </c>
      <c r="AFJ35" s="1">
        <v>59.200000000000017</v>
      </c>
      <c r="AFK35" s="1">
        <v>67.700000000000017</v>
      </c>
      <c r="AFL35" s="1">
        <v>64.300000000000011</v>
      </c>
      <c r="AFM35" s="1">
        <v>62.299999999999983</v>
      </c>
      <c r="AFN35" s="1">
        <v>62.200000000000017</v>
      </c>
      <c r="AFO35" s="1">
        <v>59</v>
      </c>
      <c r="AFP35" s="1">
        <v>53.599999999999994</v>
      </c>
      <c r="AFQ35" s="1">
        <v>63.300000000000011</v>
      </c>
      <c r="AFR35" s="1">
        <v>66.400000000000006</v>
      </c>
      <c r="AFS35" s="1">
        <v>65.400000000000006</v>
      </c>
      <c r="AFT35" s="1">
        <v>60.900000000000006</v>
      </c>
      <c r="AFU35" s="1">
        <v>62.900000000000006</v>
      </c>
      <c r="AFV35" s="1">
        <v>73.200000000000017</v>
      </c>
      <c r="AFW35" s="1">
        <v>55.699999999999989</v>
      </c>
      <c r="AFX35" s="1">
        <v>62.5</v>
      </c>
      <c r="AFY35" s="1">
        <v>67.300000000000011</v>
      </c>
      <c r="AFZ35" s="1">
        <v>71</v>
      </c>
      <c r="AGA35" s="1">
        <v>55.5</v>
      </c>
      <c r="AGB35" s="1">
        <v>58.800000000000011</v>
      </c>
      <c r="AGC35" s="1">
        <v>58.800000000000011</v>
      </c>
      <c r="AGD35" s="1">
        <v>68.100000000000023</v>
      </c>
      <c r="AGE35" s="1">
        <v>72.900000000000006</v>
      </c>
      <c r="AGF35" s="1">
        <v>55.900000000000006</v>
      </c>
      <c r="AGG35" s="1">
        <v>56.5</v>
      </c>
      <c r="AGH35" s="1">
        <v>61.700000000000017</v>
      </c>
      <c r="AGI35" s="1">
        <v>58.200000000000017</v>
      </c>
      <c r="AGJ35" s="1">
        <v>69.599999999999994</v>
      </c>
      <c r="AGK35" s="1">
        <v>58.699999999999989</v>
      </c>
      <c r="AGL35" s="1">
        <v>58.300000000000011</v>
      </c>
      <c r="AGM35" s="1">
        <v>53</v>
      </c>
      <c r="AGN35" s="1">
        <v>61.200000000000017</v>
      </c>
      <c r="AGO35" s="1">
        <v>61.400000000000006</v>
      </c>
      <c r="AGP35" s="1">
        <v>53.900000000000006</v>
      </c>
      <c r="AGQ35" s="1">
        <v>49</v>
      </c>
      <c r="AGR35" s="1">
        <v>71.199999999999989</v>
      </c>
      <c r="AGS35" s="1">
        <v>70.5</v>
      </c>
      <c r="AGT35" s="1">
        <v>56.200000000000017</v>
      </c>
      <c r="AGU35" s="1">
        <v>60.700000000000017</v>
      </c>
      <c r="AGV35" s="1">
        <v>60.899999999999977</v>
      </c>
      <c r="AGW35" s="1">
        <v>65.5</v>
      </c>
      <c r="AGX35" s="1">
        <v>70.599999999999994</v>
      </c>
      <c r="AGY35" s="1">
        <v>71</v>
      </c>
      <c r="AGZ35" s="1">
        <v>72.200000000000017</v>
      </c>
      <c r="AHA35" s="1">
        <v>73.199999999999989</v>
      </c>
      <c r="AHB35" s="1">
        <v>72.800000000000011</v>
      </c>
      <c r="AHC35" s="1">
        <v>71.599999999999994</v>
      </c>
      <c r="AHD35" s="1">
        <v>72.300000000000011</v>
      </c>
      <c r="AHE35" s="1">
        <v>70.400000000000006</v>
      </c>
      <c r="AHF35" s="1">
        <v>67.5</v>
      </c>
      <c r="AHG35" s="1">
        <v>55.800000000000011</v>
      </c>
      <c r="AHH35" s="1">
        <v>60.900000000000006</v>
      </c>
      <c r="AHI35" s="1">
        <v>69.199999999999989</v>
      </c>
      <c r="AHJ35" s="1">
        <v>70.799999999999983</v>
      </c>
      <c r="AHK35" s="1">
        <v>71.799999999999983</v>
      </c>
      <c r="AHL35" s="1">
        <v>57.099999999999994</v>
      </c>
      <c r="AHM35" s="1">
        <v>63.800000000000011</v>
      </c>
      <c r="AHN35" s="1">
        <v>63.900000000000006</v>
      </c>
      <c r="AHO35" s="1">
        <v>64</v>
      </c>
      <c r="AHP35" s="1">
        <v>63.899999999999977</v>
      </c>
      <c r="AHQ35" s="1">
        <v>64.5</v>
      </c>
      <c r="AHR35" s="1">
        <v>64.599999999999994</v>
      </c>
      <c r="AHS35" s="1">
        <v>57.800000000000011</v>
      </c>
      <c r="AHT35" s="1">
        <v>56.099999999999994</v>
      </c>
      <c r="AHU35" s="1">
        <v>68.900000000000006</v>
      </c>
      <c r="AHV35" s="1">
        <v>57</v>
      </c>
      <c r="AHW35" s="1">
        <v>70.200000000000017</v>
      </c>
      <c r="AHX35" s="1">
        <v>66.099999999999994</v>
      </c>
      <c r="AHY35" s="1">
        <v>72.699999999999989</v>
      </c>
      <c r="AHZ35" s="1">
        <v>64.799999999999983</v>
      </c>
      <c r="AIA35" s="1">
        <v>71.5</v>
      </c>
      <c r="AIB35" s="1">
        <v>49.699999999999989</v>
      </c>
      <c r="AIC35" s="1">
        <v>67.099999999999994</v>
      </c>
      <c r="AID35" s="1">
        <v>66.100000000000023</v>
      </c>
      <c r="AIE35" s="1">
        <v>73.199999999999989</v>
      </c>
      <c r="AIF35" s="1">
        <v>65.699999999999989</v>
      </c>
      <c r="AIG35" s="1">
        <v>63.5</v>
      </c>
      <c r="AIH35" s="1">
        <v>71</v>
      </c>
      <c r="AII35" s="1">
        <v>66.400000000000006</v>
      </c>
      <c r="AIJ35" s="1">
        <v>54.299999999999983</v>
      </c>
      <c r="AIK35" s="1">
        <v>61.899999999999977</v>
      </c>
      <c r="AIL35" s="1">
        <v>72.5</v>
      </c>
      <c r="AIM35" s="1">
        <v>65.399999999999977</v>
      </c>
      <c r="AIN35" s="1">
        <v>65.199999999999989</v>
      </c>
      <c r="AIO35" s="1">
        <v>67.5</v>
      </c>
      <c r="AIP35" s="1">
        <v>62</v>
      </c>
      <c r="AIQ35" s="1">
        <v>58.800000000000011</v>
      </c>
      <c r="AIR35" s="1">
        <v>71.200000000000017</v>
      </c>
      <c r="AIS35" s="1">
        <v>62.400000000000006</v>
      </c>
      <c r="AIT35" s="1">
        <v>63.099999999999994</v>
      </c>
      <c r="AIU35" s="1">
        <v>59.400000000000006</v>
      </c>
      <c r="AIV35" s="1">
        <v>61.800000000000011</v>
      </c>
      <c r="AIW35" s="1">
        <v>63.200000000000017</v>
      </c>
      <c r="AIX35" s="1">
        <v>72.5</v>
      </c>
      <c r="AIY35" s="1">
        <v>71.299999999999983</v>
      </c>
      <c r="AIZ35" s="1">
        <v>69.299999999999983</v>
      </c>
      <c r="AJA35" s="1">
        <v>59.199999999999989</v>
      </c>
      <c r="AJB35" s="1">
        <v>48.799999999999983</v>
      </c>
      <c r="AJC35" s="1">
        <v>64</v>
      </c>
      <c r="AJD35" s="1">
        <v>69</v>
      </c>
      <c r="AJE35" s="1">
        <v>69.399999999999977</v>
      </c>
      <c r="AJF35" s="1">
        <v>53.099999999999994</v>
      </c>
      <c r="AJG35" s="1">
        <v>61.900000000000006</v>
      </c>
      <c r="AJH35" s="1">
        <v>68.700000000000017</v>
      </c>
      <c r="AJI35" s="1">
        <v>74</v>
      </c>
      <c r="AJJ35" s="1">
        <v>77.199999999999989</v>
      </c>
      <c r="AJK35" s="1">
        <v>56.299999999999983</v>
      </c>
      <c r="AJL35" s="1">
        <v>57.599999999999994</v>
      </c>
      <c r="AJM35" s="1">
        <v>70.400000000000006</v>
      </c>
      <c r="AJN35" s="1">
        <v>65.5</v>
      </c>
      <c r="AJO35" s="1">
        <v>47</v>
      </c>
      <c r="AJP35" s="1">
        <v>61.300000000000011</v>
      </c>
      <c r="AJQ35" s="1">
        <v>70.900000000000006</v>
      </c>
      <c r="AJR35" s="1">
        <v>64.5</v>
      </c>
      <c r="AJS35" s="1">
        <v>63.5</v>
      </c>
      <c r="AJT35" s="1">
        <v>62.400000000000006</v>
      </c>
      <c r="AJU35" s="1">
        <v>70.099999999999994</v>
      </c>
      <c r="AJV35" s="1">
        <v>72.400000000000006</v>
      </c>
      <c r="AJW35" s="1">
        <v>71.099999999999994</v>
      </c>
      <c r="AJX35" s="1">
        <v>70.099999999999994</v>
      </c>
      <c r="AJY35" s="1">
        <v>65.800000000000011</v>
      </c>
      <c r="AJZ35" s="1">
        <v>44.399999999999977</v>
      </c>
      <c r="AKA35" s="1">
        <v>68.599999999999994</v>
      </c>
      <c r="AKB35" s="1">
        <v>56</v>
      </c>
      <c r="AKC35" s="1">
        <v>67.199999999999989</v>
      </c>
      <c r="AKD35" s="1">
        <v>58.5</v>
      </c>
      <c r="AKE35" s="1">
        <v>57.700000000000017</v>
      </c>
      <c r="AKF35" s="1">
        <v>70.599999999999994</v>
      </c>
      <c r="AKG35" s="1">
        <v>59.399999999999977</v>
      </c>
      <c r="AKH35" s="1">
        <v>56.800000000000011</v>
      </c>
      <c r="AKI35" s="1">
        <v>73.5</v>
      </c>
      <c r="AKJ35" s="1">
        <v>73</v>
      </c>
      <c r="AKK35" s="1">
        <v>46</v>
      </c>
      <c r="AKL35" s="1">
        <v>67.5</v>
      </c>
      <c r="AKM35" s="1">
        <v>66.5</v>
      </c>
      <c r="AKN35" s="1">
        <v>66.5</v>
      </c>
      <c r="AKO35" s="1">
        <v>55.800000000000011</v>
      </c>
      <c r="AKP35" s="1">
        <v>63.5</v>
      </c>
      <c r="AKQ35" s="1">
        <v>75.400000000000006</v>
      </c>
      <c r="AKR35" s="1">
        <v>72.900000000000006</v>
      </c>
      <c r="AKS35" s="1">
        <v>73.300000000000011</v>
      </c>
      <c r="AKT35" s="1">
        <v>74.5</v>
      </c>
      <c r="AKU35" s="1">
        <v>67.299999999999983</v>
      </c>
      <c r="AKV35" s="1">
        <v>63.300000000000011</v>
      </c>
      <c r="AKW35" s="1">
        <v>65.400000000000006</v>
      </c>
      <c r="AKX35" s="1">
        <v>72.800000000000011</v>
      </c>
      <c r="AKY35" s="1">
        <v>69.200000000000017</v>
      </c>
      <c r="AKZ35" s="1">
        <v>68.5</v>
      </c>
      <c r="ALA35" s="1">
        <v>68.900000000000006</v>
      </c>
      <c r="ALB35" s="1">
        <v>75.599999999999994</v>
      </c>
      <c r="ALC35" s="1">
        <v>51.800000000000011</v>
      </c>
      <c r="ALD35" s="1">
        <v>71.700000000000017</v>
      </c>
      <c r="ALE35" s="1">
        <v>70.400000000000006</v>
      </c>
      <c r="ALF35" s="1">
        <v>64.599999999999994</v>
      </c>
      <c r="ALG35" s="1">
        <v>63.699999999999989</v>
      </c>
      <c r="ALH35" s="1">
        <v>66.300000000000011</v>
      </c>
      <c r="ALI35" s="1">
        <v>72.199999999999989</v>
      </c>
      <c r="ALJ35" s="1">
        <v>58</v>
      </c>
      <c r="ALK35" s="1">
        <v>61.199999999999989</v>
      </c>
      <c r="ALL35" s="1">
        <v>73.399999999999977</v>
      </c>
      <c r="ALM35" s="1">
        <v>63.299999999999983</v>
      </c>
      <c r="ALN35" s="1">
        <v>63.800000000000011</v>
      </c>
      <c r="ALO35" s="1">
        <v>56.200000000000017</v>
      </c>
      <c r="ALP35" s="1">
        <v>71.800000000000011</v>
      </c>
      <c r="ALQ35" s="1">
        <v>72.300000000000011</v>
      </c>
      <c r="ALR35" s="1">
        <v>73.199999999999989</v>
      </c>
      <c r="ALS35" s="1">
        <v>47.100000000000023</v>
      </c>
      <c r="ALT35" s="1">
        <v>58.799999999999983</v>
      </c>
      <c r="ALU35" s="1">
        <v>72.800000000000011</v>
      </c>
      <c r="ALV35" s="1">
        <v>67.599999999999994</v>
      </c>
      <c r="ALW35" s="1">
        <v>65.300000000000011</v>
      </c>
      <c r="ALX35" s="1">
        <v>70</v>
      </c>
      <c r="ALY35" s="1">
        <v>61</v>
      </c>
      <c r="ALZ35" s="1">
        <v>71.599999999999994</v>
      </c>
      <c r="AMA35" s="1">
        <v>74.700000000000017</v>
      </c>
      <c r="AMB35" s="1">
        <v>68.5</v>
      </c>
      <c r="AMC35" s="1">
        <v>59.900000000000006</v>
      </c>
      <c r="AMD35" s="1">
        <v>69.599999999999994</v>
      </c>
      <c r="AME35" s="1">
        <v>73.400000000000006</v>
      </c>
      <c r="AMF35" s="1">
        <v>71.900000000000006</v>
      </c>
      <c r="AMG35" s="1">
        <v>70.699999999999989</v>
      </c>
      <c r="AMH35" s="1">
        <v>66.900000000000006</v>
      </c>
      <c r="AMI35" s="1">
        <v>69.199999999999989</v>
      </c>
      <c r="AMJ35" s="1">
        <v>65.5</v>
      </c>
      <c r="AMK35" s="1">
        <v>72.800000000000011</v>
      </c>
      <c r="AML35" s="1">
        <v>55.400000000000006</v>
      </c>
      <c r="AMM35" s="1">
        <v>69.099999999999994</v>
      </c>
      <c r="AMN35" s="1">
        <v>70.099999999999994</v>
      </c>
      <c r="AMO35" s="1">
        <v>75</v>
      </c>
      <c r="AMP35" s="1">
        <v>60.199999999999989</v>
      </c>
      <c r="AMQ35" s="1">
        <v>67.400000000000006</v>
      </c>
      <c r="AMR35" s="1">
        <v>75.5</v>
      </c>
      <c r="AMS35" s="1">
        <v>73.400000000000006</v>
      </c>
      <c r="AMT35" s="1">
        <v>65.199999999999989</v>
      </c>
      <c r="AMU35" s="1">
        <v>71.5</v>
      </c>
      <c r="AMV35" s="1">
        <v>63.5</v>
      </c>
      <c r="AMW35" s="1">
        <v>46.099999999999994</v>
      </c>
      <c r="AMX35" s="1">
        <v>69.799999999999983</v>
      </c>
      <c r="AMY35" s="1">
        <v>66.200000000000017</v>
      </c>
      <c r="AMZ35" s="1">
        <v>74.600000000000023</v>
      </c>
      <c r="ANA35" s="1">
        <v>68.899999999999977</v>
      </c>
      <c r="ANB35" s="1">
        <v>63.099999999999994</v>
      </c>
      <c r="ANC35" s="1">
        <v>62.600000000000023</v>
      </c>
      <c r="AND35" s="1">
        <v>69.700000000000017</v>
      </c>
      <c r="ANE35" s="1">
        <v>67.200000000000017</v>
      </c>
      <c r="ANF35" s="1">
        <v>69.900000000000006</v>
      </c>
      <c r="ANG35" s="1">
        <v>71.199999999999989</v>
      </c>
      <c r="ANH35" s="1">
        <v>67.099999999999994</v>
      </c>
      <c r="ANI35" s="1">
        <v>57.900000000000006</v>
      </c>
      <c r="ANJ35" s="1">
        <v>66.5</v>
      </c>
      <c r="ANK35" s="1">
        <v>66.099999999999994</v>
      </c>
      <c r="ANL35" s="1">
        <v>67.199999999999989</v>
      </c>
      <c r="ANM35" s="1">
        <v>54.400000000000006</v>
      </c>
      <c r="ANN35" s="1">
        <v>52.699999999999989</v>
      </c>
      <c r="ANO35" s="1">
        <v>62.700000000000017</v>
      </c>
      <c r="ANP35" s="1">
        <v>73.400000000000006</v>
      </c>
      <c r="ANQ35" s="1">
        <v>68</v>
      </c>
      <c r="ANR35" s="1">
        <v>65.900000000000006</v>
      </c>
      <c r="ANS35" s="1">
        <v>67.5</v>
      </c>
      <c r="ANT35" s="1">
        <v>71.799999999999983</v>
      </c>
      <c r="ANU35" s="1">
        <v>60.300000000000011</v>
      </c>
      <c r="ANV35" s="1">
        <v>60.600000000000023</v>
      </c>
      <c r="ANW35" s="1">
        <v>70.799999999999983</v>
      </c>
      <c r="ANX35" s="1">
        <v>74.099999999999994</v>
      </c>
      <c r="ANY35" s="1">
        <v>74</v>
      </c>
      <c r="ANZ35" s="1">
        <v>70.200000000000017</v>
      </c>
      <c r="AOA35" s="1">
        <v>70.599999999999994</v>
      </c>
      <c r="AOB35" s="1">
        <v>70.599999999999994</v>
      </c>
      <c r="AOC35" s="1">
        <v>74.400000000000006</v>
      </c>
      <c r="AOD35" s="1">
        <v>72.800000000000011</v>
      </c>
      <c r="AOE35" s="1">
        <v>44.5</v>
      </c>
      <c r="AOF35" s="1">
        <v>70.5</v>
      </c>
      <c r="AOG35" s="1">
        <v>58.599999999999994</v>
      </c>
      <c r="AOH35" s="1">
        <v>58.899999999999977</v>
      </c>
      <c r="AOI35" s="1">
        <v>62.099999999999994</v>
      </c>
      <c r="AOJ35" s="1">
        <v>67.199999999999989</v>
      </c>
      <c r="AOK35" s="1">
        <v>69.400000000000006</v>
      </c>
      <c r="AOL35" s="1">
        <v>74.599999999999994</v>
      </c>
      <c r="AOM35" s="1">
        <v>77.699999999999989</v>
      </c>
      <c r="AON35" s="1">
        <v>77.699999999999989</v>
      </c>
      <c r="AOO35" s="1">
        <v>57.099999999999994</v>
      </c>
      <c r="AOP35" s="1">
        <v>71.399999999999977</v>
      </c>
      <c r="AOQ35" s="1">
        <v>68.099999999999994</v>
      </c>
      <c r="AOR35" s="1">
        <v>63.800000000000011</v>
      </c>
      <c r="AOS35" s="1">
        <v>68.599999999999994</v>
      </c>
      <c r="AOT35" s="1">
        <v>69.5</v>
      </c>
      <c r="AOU35" s="1">
        <v>72.599999999999994</v>
      </c>
      <c r="AOV35" s="1">
        <v>73</v>
      </c>
      <c r="AOW35" s="1">
        <v>68.199999999999989</v>
      </c>
      <c r="AOX35" s="1">
        <v>72.200000000000017</v>
      </c>
      <c r="AOY35" s="1">
        <v>71.800000000000011</v>
      </c>
      <c r="AOZ35" s="1">
        <v>46.099999999999994</v>
      </c>
      <c r="APA35" s="1">
        <v>46.200000000000017</v>
      </c>
      <c r="APB35" s="1">
        <v>75.099999999999994</v>
      </c>
      <c r="APC35" s="1">
        <v>48.5</v>
      </c>
      <c r="APD35" s="1">
        <v>60.200000000000017</v>
      </c>
      <c r="APE35" s="1">
        <v>73.099999999999994</v>
      </c>
      <c r="APF35" s="1">
        <v>61.199999999999989</v>
      </c>
      <c r="APG35" s="1">
        <v>72.599999999999994</v>
      </c>
      <c r="APH35" s="1">
        <v>70.800000000000011</v>
      </c>
      <c r="API35" s="1">
        <v>72.400000000000006</v>
      </c>
      <c r="APJ35" s="1">
        <v>59.900000000000006</v>
      </c>
      <c r="APK35" s="1">
        <v>57.599999999999994</v>
      </c>
      <c r="APL35" s="1">
        <v>70.099999999999994</v>
      </c>
      <c r="APM35" s="1">
        <v>70.900000000000006</v>
      </c>
      <c r="APN35" s="1">
        <v>65.700000000000017</v>
      </c>
      <c r="APO35" s="1">
        <v>70.199999999999989</v>
      </c>
      <c r="APP35" s="1">
        <v>72</v>
      </c>
      <c r="APQ35" s="1">
        <v>47.099999999999994</v>
      </c>
      <c r="APR35" s="1">
        <v>55.900000000000006</v>
      </c>
      <c r="APS35" s="1">
        <v>68.900000000000006</v>
      </c>
      <c r="APT35" s="1">
        <v>56.5</v>
      </c>
      <c r="APU35" s="1">
        <v>70.200000000000017</v>
      </c>
      <c r="APV35" s="1">
        <v>67</v>
      </c>
      <c r="APW35" s="1">
        <v>62.800000000000011</v>
      </c>
      <c r="APX35" s="1">
        <v>61.200000000000017</v>
      </c>
      <c r="APY35" s="1">
        <v>74.700000000000017</v>
      </c>
      <c r="APZ35" s="1">
        <v>68.099999999999994</v>
      </c>
      <c r="AQA35" s="1">
        <v>71.099999999999994</v>
      </c>
      <c r="AQB35" s="1">
        <v>49.700000000000017</v>
      </c>
      <c r="AQC35" s="1">
        <v>56.199999999999989</v>
      </c>
      <c r="AQD35" s="1">
        <v>67.900000000000006</v>
      </c>
      <c r="AQE35" s="1">
        <v>49.599999999999994</v>
      </c>
      <c r="AQF35" s="1">
        <v>71.800000000000011</v>
      </c>
      <c r="AQG35" s="1">
        <v>66.900000000000006</v>
      </c>
      <c r="AQH35" s="1">
        <v>72.800000000000011</v>
      </c>
      <c r="AQI35" s="1">
        <v>57.400000000000006</v>
      </c>
      <c r="AQJ35" s="1">
        <v>55.300000000000011</v>
      </c>
      <c r="AQK35" s="1">
        <v>68.400000000000006</v>
      </c>
      <c r="AQL35" s="1">
        <v>67.400000000000006</v>
      </c>
      <c r="AQM35" s="1">
        <v>74.400000000000006</v>
      </c>
      <c r="AQN35" s="1">
        <v>71.199999999999989</v>
      </c>
      <c r="AQO35" s="1">
        <v>45</v>
      </c>
      <c r="AQP35" s="1">
        <v>44</v>
      </c>
      <c r="AQQ35" s="1">
        <v>67.199999999999989</v>
      </c>
      <c r="AQR35" s="1">
        <v>63.599999999999994</v>
      </c>
      <c r="AQS35" s="1">
        <v>69.700000000000017</v>
      </c>
      <c r="AQT35" s="1">
        <v>69.199999999999989</v>
      </c>
      <c r="AQU35" s="1">
        <v>57.699999999999989</v>
      </c>
      <c r="AQV35" s="1">
        <v>69.400000000000006</v>
      </c>
      <c r="AQW35" s="1">
        <v>74.199999999999989</v>
      </c>
      <c r="AQX35" s="1">
        <v>71.400000000000006</v>
      </c>
      <c r="AQY35" s="1">
        <v>70.700000000000017</v>
      </c>
      <c r="AQZ35" s="1">
        <v>69.100000000000023</v>
      </c>
      <c r="ARA35" s="1">
        <v>55.800000000000011</v>
      </c>
      <c r="ARB35" s="1">
        <v>46.200000000000017</v>
      </c>
      <c r="ARC35" s="1">
        <v>73.200000000000017</v>
      </c>
      <c r="ARD35" s="1">
        <v>69.699999999999989</v>
      </c>
      <c r="ARE35" s="1">
        <v>73</v>
      </c>
      <c r="ARF35" s="1">
        <v>74.599999999999994</v>
      </c>
      <c r="ARG35" s="1">
        <v>75.800000000000011</v>
      </c>
      <c r="ARH35" s="1">
        <v>61.699999999999989</v>
      </c>
      <c r="ARI35" s="1">
        <v>62</v>
      </c>
      <c r="ARJ35" s="1">
        <v>54.799999999999983</v>
      </c>
      <c r="ARK35" s="1">
        <v>59.200000000000017</v>
      </c>
      <c r="ARL35" s="1">
        <v>74.200000000000017</v>
      </c>
      <c r="ARM35" s="1">
        <v>69.699999999999989</v>
      </c>
      <c r="ARN35" s="1">
        <v>76.599999999999994</v>
      </c>
      <c r="ARO35" s="1">
        <v>50.299999999999983</v>
      </c>
      <c r="ARP35" s="1">
        <v>57.099999999999994</v>
      </c>
      <c r="ARQ35" s="1">
        <v>66.800000000000011</v>
      </c>
      <c r="ARR35" s="1">
        <v>65.699999999999989</v>
      </c>
      <c r="ARS35" s="1">
        <v>42</v>
      </c>
      <c r="ART35" s="1">
        <v>43.700000000000017</v>
      </c>
      <c r="ARU35" s="1">
        <v>62.400000000000006</v>
      </c>
      <c r="ARV35" s="1">
        <v>48.900000000000006</v>
      </c>
      <c r="ARW35" s="1">
        <v>58.600000000000023</v>
      </c>
      <c r="ARX35" s="1">
        <v>63</v>
      </c>
      <c r="ARY35" s="1">
        <v>70.5</v>
      </c>
      <c r="ARZ35" s="1">
        <v>71.899999999999977</v>
      </c>
      <c r="ASA35" s="1">
        <v>71.900000000000006</v>
      </c>
      <c r="ASB35" s="1">
        <v>67</v>
      </c>
      <c r="ASC35" s="1">
        <v>76.700000000000017</v>
      </c>
      <c r="ASD35" s="1">
        <v>73.900000000000006</v>
      </c>
      <c r="ASE35" s="1">
        <v>73.799999999999983</v>
      </c>
      <c r="ASF35" s="1">
        <v>45.800000000000011</v>
      </c>
      <c r="ASG35" s="1">
        <v>69.800000000000011</v>
      </c>
      <c r="ASH35" s="1">
        <v>73.800000000000011</v>
      </c>
      <c r="ASI35" s="1">
        <v>72.599999999999994</v>
      </c>
      <c r="ASJ35" s="1">
        <v>53.5</v>
      </c>
      <c r="ASK35" s="1">
        <v>58.799999999999983</v>
      </c>
      <c r="ASL35" s="1">
        <v>66.299999999999983</v>
      </c>
      <c r="ASM35" s="1">
        <v>63.200000000000017</v>
      </c>
      <c r="ASN35" s="1">
        <v>63.800000000000011</v>
      </c>
      <c r="ASO35" s="1">
        <v>69.5</v>
      </c>
      <c r="ASP35" s="1">
        <v>73.399999999999977</v>
      </c>
      <c r="ASQ35" s="1">
        <v>73.399999999999977</v>
      </c>
      <c r="ASR35" s="1">
        <v>68.300000000000011</v>
      </c>
      <c r="ASS35" s="1">
        <v>63.400000000000006</v>
      </c>
      <c r="AST35" s="1">
        <v>74.5</v>
      </c>
      <c r="ASU35" s="1">
        <v>71.099999999999994</v>
      </c>
      <c r="ASV35" s="1">
        <v>61.799999999999983</v>
      </c>
      <c r="ASW35" s="1">
        <v>72.900000000000006</v>
      </c>
      <c r="ASX35" s="1">
        <v>74.600000000000023</v>
      </c>
      <c r="ASY35" s="1">
        <v>61.900000000000006</v>
      </c>
      <c r="ASZ35" s="1">
        <v>68.400000000000006</v>
      </c>
      <c r="ATA35" s="1">
        <v>54.900000000000006</v>
      </c>
      <c r="ATB35" s="1">
        <v>59.199999999999989</v>
      </c>
      <c r="ATC35" s="1">
        <v>72.100000000000023</v>
      </c>
      <c r="ATD35" s="1">
        <v>75.700000000000017</v>
      </c>
      <c r="ATE35" s="1">
        <v>74.400000000000006</v>
      </c>
      <c r="ATF35" s="1">
        <v>45.400000000000006</v>
      </c>
      <c r="ATG35" s="1">
        <v>68.5</v>
      </c>
      <c r="ATH35" s="1">
        <v>60.900000000000006</v>
      </c>
      <c r="ATI35" s="1">
        <v>72.099999999999994</v>
      </c>
      <c r="ATJ35" s="1">
        <v>69.5</v>
      </c>
      <c r="ATK35" s="1">
        <v>68</v>
      </c>
      <c r="ATL35" s="1">
        <v>67.299999999999983</v>
      </c>
      <c r="ATM35" s="1">
        <v>72.900000000000006</v>
      </c>
      <c r="ATN35" s="1">
        <v>71.800000000000011</v>
      </c>
      <c r="ATO35" s="1">
        <v>74.099999999999994</v>
      </c>
      <c r="ATP35" s="1">
        <v>67.900000000000006</v>
      </c>
      <c r="ATQ35" s="1">
        <v>69.5</v>
      </c>
      <c r="ATR35" s="1">
        <v>65</v>
      </c>
      <c r="ATS35" s="1">
        <v>71.5</v>
      </c>
      <c r="ATT35" s="1">
        <v>70.800000000000011</v>
      </c>
      <c r="ATU35" s="1">
        <v>71.300000000000011</v>
      </c>
      <c r="ATV35" s="1">
        <v>73.300000000000011</v>
      </c>
      <c r="ATW35" s="1">
        <v>75.099999999999994</v>
      </c>
      <c r="ATX35" s="1">
        <v>72.199999999999989</v>
      </c>
      <c r="ATY35" s="1">
        <v>75.5</v>
      </c>
      <c r="ATZ35" s="1">
        <v>65.100000000000023</v>
      </c>
      <c r="AUA35" s="1">
        <v>61.699999999999989</v>
      </c>
      <c r="AUB35" s="1">
        <v>52.900000000000006</v>
      </c>
      <c r="AUC35" s="1">
        <v>62.399999999999977</v>
      </c>
      <c r="AUD35" s="1">
        <v>71.5</v>
      </c>
      <c r="AUE35" s="1">
        <v>72.299999999999983</v>
      </c>
      <c r="AUF35" s="1">
        <v>67.599999999999994</v>
      </c>
      <c r="AUG35" s="1">
        <v>55</v>
      </c>
      <c r="AUH35" s="1">
        <v>71.599999999999994</v>
      </c>
      <c r="AUI35" s="1">
        <v>71.599999999999994</v>
      </c>
      <c r="AUJ35" s="1">
        <v>71</v>
      </c>
      <c r="AUK35" s="1">
        <v>75.700000000000017</v>
      </c>
      <c r="AUL35" s="1">
        <v>69.5</v>
      </c>
      <c r="AUM35" s="1">
        <v>70.5</v>
      </c>
      <c r="AUN35" s="1">
        <v>67.800000000000011</v>
      </c>
      <c r="AUO35" s="1">
        <v>69.900000000000006</v>
      </c>
      <c r="AUP35" s="1">
        <v>43.200000000000017</v>
      </c>
      <c r="AUQ35" s="1">
        <v>60.099999999999994</v>
      </c>
      <c r="AUR35" s="1">
        <v>63.200000000000017</v>
      </c>
      <c r="AUS35" s="1">
        <v>66.900000000000006</v>
      </c>
      <c r="AUT35" s="1">
        <v>66.5</v>
      </c>
      <c r="AUU35" s="1">
        <v>76.099999999999994</v>
      </c>
      <c r="AUV35" s="1">
        <v>72.5</v>
      </c>
      <c r="AUW35" s="1">
        <v>68.300000000000011</v>
      </c>
      <c r="AUX35" s="1">
        <v>66.200000000000017</v>
      </c>
      <c r="AUY35" s="1">
        <v>66.699999999999989</v>
      </c>
      <c r="AUZ35" s="1">
        <v>71.300000000000011</v>
      </c>
      <c r="AVA35" s="1">
        <v>74.300000000000011</v>
      </c>
      <c r="AVB35" s="1">
        <v>47.300000000000011</v>
      </c>
      <c r="AVC35" s="1">
        <v>68.599999999999994</v>
      </c>
      <c r="AVD35" s="1">
        <v>64.899999999999977</v>
      </c>
      <c r="AVE35" s="1">
        <v>66.699999999999989</v>
      </c>
      <c r="AVF35" s="1">
        <v>73</v>
      </c>
      <c r="AVG35" s="1">
        <v>46.199999999999989</v>
      </c>
      <c r="AVH35" s="1">
        <v>64.900000000000006</v>
      </c>
      <c r="AVI35" s="1">
        <v>71.700000000000017</v>
      </c>
      <c r="AVJ35" s="1">
        <v>57.5</v>
      </c>
      <c r="AVK35" s="1">
        <v>61.599999999999994</v>
      </c>
      <c r="AVL35" s="1">
        <v>69.699999999999989</v>
      </c>
      <c r="AVM35" s="1">
        <v>71.199999999999989</v>
      </c>
      <c r="AVN35" s="1">
        <v>60.200000000000017</v>
      </c>
      <c r="AVO35" s="1">
        <v>70.299999999999983</v>
      </c>
      <c r="AVP35" s="1">
        <v>72.799999999999983</v>
      </c>
      <c r="AVQ35" s="1">
        <v>78.599999999999994</v>
      </c>
      <c r="AVR35" s="1">
        <v>44.400000000000006</v>
      </c>
      <c r="AVS35" s="1">
        <v>46</v>
      </c>
      <c r="AVT35" s="1">
        <v>46.099999999999994</v>
      </c>
      <c r="AVU35" s="1">
        <v>69.599999999999994</v>
      </c>
      <c r="AVV35" s="1">
        <v>65.599999999999994</v>
      </c>
      <c r="AVW35" s="1">
        <v>73.5</v>
      </c>
      <c r="AVX35" s="1">
        <v>69.400000000000006</v>
      </c>
      <c r="AVY35" s="1">
        <v>69.400000000000006</v>
      </c>
      <c r="AVZ35" s="1">
        <v>70</v>
      </c>
      <c r="AWA35" s="1">
        <v>46.700000000000017</v>
      </c>
      <c r="AWB35" s="1">
        <v>72.800000000000011</v>
      </c>
      <c r="AWC35" s="1">
        <v>73.199999999999989</v>
      </c>
      <c r="AWD35" s="1">
        <v>73.199999999999989</v>
      </c>
      <c r="AWE35" s="1">
        <v>75.200000000000017</v>
      </c>
      <c r="AWF35" s="1">
        <v>46.200000000000017</v>
      </c>
      <c r="AWG35" s="1">
        <v>43.599999999999994</v>
      </c>
      <c r="AWH35" s="1">
        <v>61.5</v>
      </c>
      <c r="AWI35" s="1">
        <v>75.099999999999994</v>
      </c>
      <c r="AWJ35" s="1">
        <v>70.799999999999983</v>
      </c>
      <c r="AWK35" s="1">
        <v>64.900000000000006</v>
      </c>
      <c r="AWL35" s="1">
        <v>72.300000000000011</v>
      </c>
      <c r="AWM35" s="1">
        <v>70.699999999999989</v>
      </c>
      <c r="AWN35" s="1">
        <v>67.599999999999994</v>
      </c>
      <c r="AWO35" s="1">
        <v>67.599999999999994</v>
      </c>
      <c r="AWP35" s="1">
        <v>71</v>
      </c>
      <c r="AWQ35" s="1">
        <v>72.600000000000023</v>
      </c>
      <c r="AWR35" s="1">
        <v>69.300000000000011</v>
      </c>
      <c r="AWS35" s="1">
        <v>74.200000000000017</v>
      </c>
      <c r="AWT35" s="1">
        <v>76.099999999999994</v>
      </c>
      <c r="AWU35" s="1">
        <v>47.799999999999983</v>
      </c>
      <c r="AWV35" s="1">
        <v>62.299999999999983</v>
      </c>
      <c r="AWW35" s="1">
        <v>72.900000000000006</v>
      </c>
      <c r="AWX35" s="1">
        <v>74.400000000000006</v>
      </c>
      <c r="AWY35" s="1">
        <v>59.200000000000017</v>
      </c>
      <c r="AWZ35" s="1">
        <v>67.400000000000006</v>
      </c>
      <c r="AXA35" s="1">
        <v>72.900000000000006</v>
      </c>
      <c r="AXB35" s="1">
        <v>55.100000000000023</v>
      </c>
      <c r="AXC35" s="1">
        <v>63.099999999999994</v>
      </c>
      <c r="AXD35" s="1">
        <v>73.699999999999989</v>
      </c>
      <c r="AXE35" s="1">
        <v>76.899999999999977</v>
      </c>
      <c r="AXF35" s="1">
        <v>70.900000000000006</v>
      </c>
      <c r="AXG35" s="1">
        <v>73.899999999999977</v>
      </c>
      <c r="AXH35" s="1">
        <v>71.800000000000011</v>
      </c>
      <c r="AXI35" s="1">
        <v>67.199999999999989</v>
      </c>
      <c r="AXJ35" s="1">
        <v>74.100000000000023</v>
      </c>
      <c r="AXK35" s="1">
        <v>72.900000000000006</v>
      </c>
      <c r="AXL35" s="1">
        <v>68</v>
      </c>
      <c r="AXM35" s="1">
        <v>65.600000000000023</v>
      </c>
      <c r="AXN35" s="1">
        <v>69.800000000000011</v>
      </c>
      <c r="AXO35" s="1">
        <v>68.099999999999994</v>
      </c>
      <c r="AXP35" s="1">
        <v>67.800000000000011</v>
      </c>
      <c r="AXQ35" s="1">
        <v>68.099999999999994</v>
      </c>
      <c r="AXR35" s="1">
        <v>67.800000000000011</v>
      </c>
      <c r="AXS35" s="1">
        <v>74.800000000000011</v>
      </c>
      <c r="AXT35" s="1">
        <v>69.699999999999989</v>
      </c>
      <c r="AXU35" s="1">
        <v>59.5</v>
      </c>
      <c r="AXV35" s="1">
        <v>62.699999999999989</v>
      </c>
      <c r="AXW35" s="1">
        <v>64.300000000000011</v>
      </c>
      <c r="AXX35" s="1">
        <v>67</v>
      </c>
      <c r="AXY35" s="1">
        <v>72</v>
      </c>
      <c r="AXZ35" s="1">
        <v>71.100000000000023</v>
      </c>
      <c r="AYA35" s="1">
        <v>71.5</v>
      </c>
      <c r="AYB35" s="1">
        <v>75.199999999999989</v>
      </c>
      <c r="AYC35" s="1">
        <v>78.200000000000017</v>
      </c>
      <c r="AYD35" s="1">
        <v>71.5</v>
      </c>
      <c r="AYE35" s="1">
        <v>69</v>
      </c>
      <c r="AYF35" s="1">
        <v>74.299999999999983</v>
      </c>
      <c r="AYG35" s="1">
        <v>70.200000000000017</v>
      </c>
      <c r="AYH35" s="1">
        <v>72.099999999999994</v>
      </c>
      <c r="AYI35" s="1">
        <v>71.199999999999989</v>
      </c>
      <c r="AYJ35" s="1">
        <v>72</v>
      </c>
      <c r="AYK35" s="1">
        <v>74.599999999999994</v>
      </c>
      <c r="AYL35" s="1">
        <v>69.5</v>
      </c>
      <c r="AYM35" s="1">
        <v>71.199999999999989</v>
      </c>
      <c r="AYN35" s="1">
        <v>73.699999999999989</v>
      </c>
      <c r="AYO35" s="1">
        <v>66.599999999999994</v>
      </c>
      <c r="AYP35" s="1">
        <v>69.199999999999989</v>
      </c>
      <c r="AYQ35" s="1">
        <v>73.799999999999983</v>
      </c>
      <c r="AYR35" s="1">
        <v>74.599999999999994</v>
      </c>
      <c r="AYS35" s="1">
        <v>58.099999999999994</v>
      </c>
      <c r="AYT35" s="1">
        <v>74.300000000000011</v>
      </c>
      <c r="AYU35" s="1">
        <v>60.900000000000006</v>
      </c>
      <c r="AYV35" s="1">
        <v>75.400000000000006</v>
      </c>
      <c r="AYW35" s="1">
        <v>73.400000000000006</v>
      </c>
      <c r="AYX35" s="1">
        <v>72.5</v>
      </c>
      <c r="AYY35" s="1">
        <v>72.5</v>
      </c>
      <c r="AYZ35" s="1">
        <v>75.099999999999994</v>
      </c>
      <c r="AZA35" s="1">
        <v>47.400000000000006</v>
      </c>
      <c r="AZB35" s="1">
        <v>46.900000000000006</v>
      </c>
      <c r="AZC35" s="1">
        <v>45.799999999999983</v>
      </c>
      <c r="AZD35" s="1">
        <v>47.300000000000011</v>
      </c>
      <c r="AZE35" s="1">
        <v>70</v>
      </c>
      <c r="AZF35" s="1">
        <v>72.900000000000006</v>
      </c>
      <c r="AZG35" s="1">
        <v>72.900000000000006</v>
      </c>
      <c r="AZH35" s="1">
        <v>74.599999999999994</v>
      </c>
      <c r="AZI35" s="1">
        <v>54.200000000000017</v>
      </c>
      <c r="AZJ35" s="1">
        <v>71.100000000000023</v>
      </c>
      <c r="AZK35" s="1">
        <v>72.800000000000011</v>
      </c>
      <c r="AZL35" s="1">
        <v>69.599999999999994</v>
      </c>
      <c r="AZM35" s="1">
        <v>74.300000000000011</v>
      </c>
      <c r="AZN35" s="1">
        <v>74.300000000000011</v>
      </c>
      <c r="AZO35" s="1">
        <v>46.900000000000006</v>
      </c>
      <c r="AZP35" s="1">
        <v>58.400000000000006</v>
      </c>
      <c r="AZQ35" s="1">
        <v>76.099999999999994</v>
      </c>
      <c r="AZR35" s="1">
        <v>45</v>
      </c>
      <c r="AZS35" s="1">
        <v>74.400000000000006</v>
      </c>
      <c r="AZT35" s="1">
        <v>70.400000000000006</v>
      </c>
      <c r="AZU35" s="1">
        <v>73.799999999999983</v>
      </c>
      <c r="AZV35" s="1">
        <v>76.400000000000006</v>
      </c>
      <c r="AZW35" s="1">
        <v>45.099999999999994</v>
      </c>
      <c r="AZX35" s="1">
        <v>73.599999999999994</v>
      </c>
      <c r="AZY35" s="1">
        <v>72.899999999999977</v>
      </c>
      <c r="AZZ35" s="1">
        <v>59.699999999999989</v>
      </c>
      <c r="BAA35" s="1">
        <v>70.900000000000006</v>
      </c>
      <c r="BAB35" s="1">
        <v>71.700000000000017</v>
      </c>
      <c r="BAC35" s="1">
        <v>72.400000000000006</v>
      </c>
      <c r="BAD35" s="1">
        <v>76.400000000000006</v>
      </c>
      <c r="BAE35" s="1">
        <v>73</v>
      </c>
      <c r="BAF35" s="1">
        <v>62.200000000000017</v>
      </c>
      <c r="BAG35" s="1">
        <v>71.199999999999989</v>
      </c>
      <c r="BAH35" s="1">
        <v>72.5</v>
      </c>
      <c r="BAI35" s="1">
        <v>75</v>
      </c>
      <c r="BAJ35" s="1">
        <v>72.300000000000011</v>
      </c>
      <c r="BAK35" s="1">
        <v>72.300000000000011</v>
      </c>
      <c r="BAL35" s="1">
        <v>67.300000000000011</v>
      </c>
      <c r="BAM35" s="1">
        <v>76.200000000000017</v>
      </c>
      <c r="BAN35" s="1">
        <v>61.099999999999994</v>
      </c>
      <c r="BAO35" s="1">
        <v>75.399999999999977</v>
      </c>
      <c r="BAP35" s="1">
        <v>69.699999999999989</v>
      </c>
      <c r="BAQ35" s="1">
        <v>74.400000000000006</v>
      </c>
      <c r="BAR35" s="1">
        <v>73.400000000000006</v>
      </c>
      <c r="BAS35" s="1">
        <v>76.200000000000017</v>
      </c>
      <c r="BAT35" s="1">
        <v>75.199999999999989</v>
      </c>
      <c r="BAU35" s="1">
        <v>73.600000000000023</v>
      </c>
      <c r="BAV35" s="1">
        <v>75.599999999999994</v>
      </c>
      <c r="BAW35" s="1">
        <v>70.5</v>
      </c>
      <c r="BAX35" s="1">
        <v>45.700000000000017</v>
      </c>
      <c r="BAY35" s="1">
        <v>67.199999999999989</v>
      </c>
      <c r="BAZ35" s="1">
        <v>74.700000000000017</v>
      </c>
      <c r="BBA35" s="1">
        <v>71.800000000000011</v>
      </c>
      <c r="BBB35" s="1">
        <v>71.199999999999989</v>
      </c>
      <c r="BBC35" s="1">
        <v>74.199999999999989</v>
      </c>
      <c r="BBD35" s="1">
        <v>76.400000000000006</v>
      </c>
      <c r="BBE35" s="1">
        <v>72.299999999999983</v>
      </c>
      <c r="BBF35" s="1">
        <v>71.199999999999989</v>
      </c>
      <c r="BBG35" s="1">
        <v>75</v>
      </c>
      <c r="BBH35" s="1">
        <v>66.5</v>
      </c>
      <c r="BBI35" s="1">
        <v>72.099999999999994</v>
      </c>
      <c r="BBJ35" s="1">
        <v>72.300000000000011</v>
      </c>
      <c r="BBK35" s="1">
        <v>73.599999999999994</v>
      </c>
      <c r="BBL35" s="1">
        <v>74.400000000000006</v>
      </c>
      <c r="BBM35" s="1">
        <v>74.400000000000006</v>
      </c>
      <c r="BBN35" s="1">
        <v>74.099999999999994</v>
      </c>
      <c r="BBO35" s="1">
        <v>72.299999999999983</v>
      </c>
      <c r="BBP35" s="1">
        <v>72.600000000000023</v>
      </c>
      <c r="BBQ35" s="1">
        <v>69.699999999999989</v>
      </c>
      <c r="BBR35" s="1">
        <v>71.599999999999994</v>
      </c>
      <c r="BBS35" s="1">
        <v>74.599999999999994</v>
      </c>
      <c r="BBT35" s="1">
        <v>72.599999999999994</v>
      </c>
      <c r="BBU35" s="1">
        <v>77</v>
      </c>
      <c r="BBV35" s="1">
        <v>72.400000000000006</v>
      </c>
      <c r="BBW35" s="1">
        <v>70.400000000000006</v>
      </c>
      <c r="BBX35" s="1">
        <v>75.200000000000017</v>
      </c>
      <c r="BBY35" s="1">
        <v>72.900000000000006</v>
      </c>
      <c r="BBZ35" s="1">
        <v>74</v>
      </c>
      <c r="BCA35" s="1">
        <v>61.5</v>
      </c>
      <c r="BCB35" s="1">
        <v>72.5</v>
      </c>
      <c r="BCC35" s="1">
        <v>73.900000000000006</v>
      </c>
      <c r="BCD35" s="1">
        <v>73.900000000000006</v>
      </c>
      <c r="BCE35" s="1">
        <v>72.599999999999994</v>
      </c>
      <c r="BCF35" s="1">
        <v>67.299999999999983</v>
      </c>
      <c r="BCG35" s="1">
        <v>75.299999999999983</v>
      </c>
      <c r="BCH35" s="1">
        <v>59.699999999999989</v>
      </c>
      <c r="BCI35" s="1">
        <v>59.5</v>
      </c>
      <c r="BCJ35" s="1">
        <v>76.400000000000006</v>
      </c>
      <c r="BCK35" s="1">
        <v>64.900000000000006</v>
      </c>
      <c r="BCL35" s="1">
        <v>73.300000000000011</v>
      </c>
      <c r="BCM35" s="1">
        <v>73.599999999999994</v>
      </c>
      <c r="BCN35" s="1">
        <v>73.799999999999983</v>
      </c>
      <c r="BCO35" s="1">
        <v>73.099999999999994</v>
      </c>
      <c r="BCP35" s="1">
        <v>60.899999999999977</v>
      </c>
      <c r="BCQ35" s="1">
        <v>61.799999999999983</v>
      </c>
      <c r="BCR35" s="1">
        <v>74.699999999999989</v>
      </c>
      <c r="BCS35" s="1">
        <v>75.599999999999994</v>
      </c>
      <c r="BCT35" s="1">
        <v>65.900000000000006</v>
      </c>
      <c r="BCU35" s="1">
        <v>75.800000000000011</v>
      </c>
      <c r="BCV35" s="1">
        <v>73.5</v>
      </c>
      <c r="BCW35" s="1">
        <v>69.800000000000011</v>
      </c>
      <c r="BCX35" s="1">
        <v>82.700000000000017</v>
      </c>
      <c r="BCY35" s="1">
        <v>71.099999999999994</v>
      </c>
      <c r="BCZ35" s="1">
        <v>75.400000000000006</v>
      </c>
      <c r="BDA35" s="1">
        <v>72.900000000000006</v>
      </c>
      <c r="BDB35" s="1">
        <v>72.900000000000006</v>
      </c>
      <c r="BDC35" s="1">
        <v>65.900000000000006</v>
      </c>
      <c r="BDD35" s="1">
        <v>60.699999999999989</v>
      </c>
      <c r="BDE35" s="1">
        <v>66.700000000000017</v>
      </c>
      <c r="BDF35" s="1">
        <v>65.299999999999983</v>
      </c>
      <c r="BDG35" s="1">
        <v>60.899999999999977</v>
      </c>
      <c r="BDH35" s="1">
        <v>69</v>
      </c>
      <c r="BDI35" s="1">
        <v>69.600000000000023</v>
      </c>
      <c r="BDJ35" s="1">
        <v>56.400000000000006</v>
      </c>
      <c r="BDK35" s="1">
        <v>69.300000000000011</v>
      </c>
      <c r="BDL35" s="1">
        <v>68.900000000000006</v>
      </c>
      <c r="BDM35" s="1">
        <v>66.699999999999989</v>
      </c>
      <c r="BDN35" s="1">
        <v>68.900000000000006</v>
      </c>
      <c r="BDO35" s="1">
        <v>75.800000000000011</v>
      </c>
      <c r="BDP35" s="1">
        <v>68.599999999999994</v>
      </c>
      <c r="BDQ35" s="1">
        <v>68.599999999999994</v>
      </c>
      <c r="BDR35" s="1">
        <v>65.599999999999994</v>
      </c>
      <c r="BDS35" s="1">
        <v>75.699999999999989</v>
      </c>
      <c r="BDT35" s="1">
        <v>74.299999999999983</v>
      </c>
      <c r="BDU35" s="1">
        <v>72.900000000000006</v>
      </c>
      <c r="BDV35" s="1">
        <v>72.900000000000006</v>
      </c>
      <c r="BDW35" s="1">
        <v>44</v>
      </c>
      <c r="BDX35" s="1">
        <v>72</v>
      </c>
      <c r="BDY35" s="1">
        <v>63.600000000000023</v>
      </c>
      <c r="BDZ35" s="1">
        <v>73.700000000000017</v>
      </c>
      <c r="BEA35" s="1">
        <v>75.199999999999989</v>
      </c>
      <c r="BEB35" s="1">
        <v>75.199999999999989</v>
      </c>
      <c r="BEC35" s="1">
        <v>65.400000000000006</v>
      </c>
      <c r="BED35" s="1">
        <v>62.5</v>
      </c>
      <c r="BEE35" s="1">
        <v>65.5</v>
      </c>
      <c r="BEF35" s="1">
        <v>64.799999999999983</v>
      </c>
      <c r="BEG35" s="1">
        <v>64.799999999999983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1"/>
  <sheetViews>
    <sheetView workbookViewId="0">
      <selection activeCell="D23" sqref="D23"/>
    </sheetView>
  </sheetViews>
  <sheetFormatPr defaultRowHeight="15" x14ac:dyDescent="0.25"/>
  <cols>
    <col min="1" max="16384" width="9.140625" style="19"/>
  </cols>
  <sheetData>
    <row r="1" spans="2:17" ht="18.75" x14ac:dyDescent="0.3">
      <c r="B1" s="37" t="s">
        <v>69</v>
      </c>
      <c r="C1" s="38"/>
      <c r="D1" s="38"/>
      <c r="E1" s="38"/>
      <c r="F1" s="38"/>
      <c r="G1" s="38"/>
      <c r="H1" s="38"/>
      <c r="I1" s="38"/>
      <c r="J1" s="38"/>
      <c r="K1" s="38"/>
      <c r="L1" s="38"/>
      <c r="M1" s="38"/>
      <c r="N1" s="38"/>
      <c r="O1" s="38"/>
      <c r="P1" s="38"/>
      <c r="Q1" s="38"/>
    </row>
    <row r="2" spans="2:17" ht="18.75" x14ac:dyDescent="0.3">
      <c r="B2" s="38"/>
      <c r="C2" s="38"/>
      <c r="D2" s="38"/>
      <c r="E2" s="38"/>
      <c r="F2" s="38"/>
      <c r="G2" s="38"/>
      <c r="H2" s="38"/>
      <c r="I2" s="38"/>
      <c r="J2" s="38"/>
      <c r="K2" s="38"/>
      <c r="L2" s="38"/>
      <c r="M2" s="38"/>
      <c r="N2" s="38"/>
      <c r="O2" s="38"/>
      <c r="P2" s="38"/>
      <c r="Q2" s="38"/>
    </row>
    <row r="3" spans="2:17" ht="21.75" x14ac:dyDescent="0.3">
      <c r="B3" s="37" t="s">
        <v>70</v>
      </c>
      <c r="C3" s="38"/>
      <c r="D3" s="38"/>
      <c r="E3" s="38"/>
      <c r="F3" s="38"/>
      <c r="G3" s="38"/>
      <c r="H3" s="38"/>
      <c r="I3" s="38"/>
      <c r="J3" s="38"/>
      <c r="K3" s="38"/>
      <c r="L3" s="38"/>
      <c r="M3" s="38"/>
      <c r="N3" s="38"/>
      <c r="O3" s="38"/>
      <c r="P3" s="38"/>
      <c r="Q3" s="38"/>
    </row>
    <row r="5" spans="2:17" x14ac:dyDescent="0.25">
      <c r="B5" s="19" t="s">
        <v>71</v>
      </c>
      <c r="D5" s="19" t="s">
        <v>72</v>
      </c>
    </row>
    <row r="7" spans="2:17" x14ac:dyDescent="0.25">
      <c r="B7" s="19" t="s">
        <v>73</v>
      </c>
      <c r="D7" s="19" t="s">
        <v>74</v>
      </c>
    </row>
    <row r="9" spans="2:17" x14ac:dyDescent="0.25">
      <c r="B9" s="19" t="s">
        <v>75</v>
      </c>
      <c r="D9" s="39" t="s">
        <v>76</v>
      </c>
    </row>
    <row r="11" spans="2:17" x14ac:dyDescent="0.25">
      <c r="B11" s="19" t="s">
        <v>77</v>
      </c>
      <c r="D11" s="39" t="s">
        <v>78</v>
      </c>
    </row>
    <row r="13" spans="2:17" x14ac:dyDescent="0.25">
      <c r="B13" s="19" t="s">
        <v>79</v>
      </c>
      <c r="D13" s="19" t="s">
        <v>80</v>
      </c>
    </row>
    <row r="15" spans="2:17" x14ac:dyDescent="0.25">
      <c r="B15" s="19" t="s">
        <v>81</v>
      </c>
      <c r="D15" s="19" t="s">
        <v>82</v>
      </c>
    </row>
    <row r="17" spans="2:4" x14ac:dyDescent="0.25">
      <c r="B17" s="19" t="s">
        <v>83</v>
      </c>
      <c r="D17" s="19" t="s">
        <v>84</v>
      </c>
    </row>
    <row r="19" spans="2:4" x14ac:dyDescent="0.25">
      <c r="B19" s="19" t="s">
        <v>85</v>
      </c>
      <c r="D19" s="19" t="s">
        <v>86</v>
      </c>
    </row>
    <row r="21" spans="2:4" x14ac:dyDescent="0.25">
      <c r="B21" s="19" t="s">
        <v>87</v>
      </c>
      <c r="D21" s="19" t="s">
        <v>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489"/>
  <sheetViews>
    <sheetView workbookViewId="0"/>
  </sheetViews>
  <sheetFormatPr defaultRowHeight="15" x14ac:dyDescent="0.25"/>
  <sheetData>
    <row r="1" spans="1:35" x14ac:dyDescent="0.25">
      <c r="A1" s="1" t="s">
        <v>11</v>
      </c>
      <c r="B1" s="1" t="s">
        <v>12</v>
      </c>
      <c r="C1" s="1" t="s">
        <v>13</v>
      </c>
      <c r="D1" s="1" t="s">
        <v>14</v>
      </c>
      <c r="E1" s="1" t="s">
        <v>15</v>
      </c>
      <c r="F1" s="1" t="s">
        <v>16</v>
      </c>
      <c r="G1" s="1" t="s">
        <v>17</v>
      </c>
      <c r="H1" s="2">
        <v>0.1</v>
      </c>
      <c r="I1" s="2">
        <v>0.5</v>
      </c>
      <c r="J1" s="2">
        <v>0.9</v>
      </c>
      <c r="K1" s="1" t="s">
        <v>18</v>
      </c>
      <c r="L1" s="1" t="s">
        <v>19</v>
      </c>
      <c r="M1" s="1" t="s">
        <v>20</v>
      </c>
      <c r="N1" s="1" t="s">
        <v>21</v>
      </c>
      <c r="O1" s="1" t="s">
        <v>22</v>
      </c>
      <c r="P1" s="1" t="s">
        <v>23</v>
      </c>
      <c r="Q1" s="1" t="s">
        <v>24</v>
      </c>
      <c r="R1" s="1" t="s">
        <v>25</v>
      </c>
      <c r="S1" s="1" t="s">
        <v>26</v>
      </c>
      <c r="T1" s="1" t="s">
        <v>27</v>
      </c>
      <c r="U1" s="1" t="s">
        <v>28</v>
      </c>
      <c r="V1" s="1" t="s">
        <v>29</v>
      </c>
      <c r="W1" s="1" t="s">
        <v>30</v>
      </c>
      <c r="X1" s="1" t="s">
        <v>31</v>
      </c>
      <c r="Y1" s="1" t="s">
        <v>32</v>
      </c>
      <c r="Z1" s="1" t="s">
        <v>33</v>
      </c>
      <c r="AA1" s="1" t="s">
        <v>34</v>
      </c>
      <c r="AB1" s="1" t="s">
        <v>35</v>
      </c>
      <c r="AC1" s="1" t="s">
        <v>36</v>
      </c>
      <c r="AD1" s="1" t="s">
        <v>37</v>
      </c>
      <c r="AE1" s="1" t="s">
        <v>38</v>
      </c>
      <c r="AF1" s="1" t="s">
        <v>39</v>
      </c>
      <c r="AG1" s="1" t="s">
        <v>40</v>
      </c>
      <c r="AH1" s="1" t="s">
        <v>41</v>
      </c>
      <c r="AI1" s="1" t="s">
        <v>42</v>
      </c>
    </row>
    <row r="2" spans="1:35" x14ac:dyDescent="0.25">
      <c r="A2" s="1">
        <v>1</v>
      </c>
      <c r="B2" s="20">
        <v>25</v>
      </c>
      <c r="C2" s="20">
        <v>3.0000000000000001E-3</v>
      </c>
      <c r="D2" s="20">
        <v>14</v>
      </c>
      <c r="E2" s="20">
        <v>8.2000000000000007E-3</v>
      </c>
      <c r="F2" s="28">
        <v>1E-4</v>
      </c>
      <c r="G2" s="20">
        <v>150.5</v>
      </c>
      <c r="H2" s="20">
        <v>163.19999999999999</v>
      </c>
      <c r="I2" s="20">
        <v>184.7</v>
      </c>
      <c r="J2" s="20">
        <v>227.3</v>
      </c>
      <c r="K2" s="20">
        <v>250</v>
      </c>
      <c r="L2" s="20">
        <v>39.700000000000003</v>
      </c>
      <c r="M2" s="20">
        <v>781.8</v>
      </c>
      <c r="N2" s="20">
        <v>-57</v>
      </c>
      <c r="O2" s="20">
        <v>3.298</v>
      </c>
      <c r="P2" s="20">
        <v>22</v>
      </c>
      <c r="Q2" s="20">
        <v>0.19</v>
      </c>
      <c r="R2" s="20">
        <v>43.49</v>
      </c>
      <c r="S2" s="33">
        <v>1</v>
      </c>
      <c r="T2" s="20">
        <v>99</v>
      </c>
      <c r="U2" s="20">
        <v>0.63</v>
      </c>
      <c r="V2" s="20">
        <v>18</v>
      </c>
      <c r="W2" s="20">
        <v>16</v>
      </c>
      <c r="X2" s="1">
        <v>11</v>
      </c>
      <c r="Y2" s="1">
        <v>8</v>
      </c>
      <c r="Z2" s="1">
        <v>7</v>
      </c>
      <c r="AA2" s="1">
        <v>7</v>
      </c>
      <c r="AB2" s="20">
        <v>2250</v>
      </c>
      <c r="AC2" s="20">
        <v>521.5</v>
      </c>
      <c r="AD2" s="20">
        <v>14.5</v>
      </c>
      <c r="AE2" s="20">
        <v>2.4</v>
      </c>
      <c r="AF2" s="20">
        <v>0.8</v>
      </c>
      <c r="AG2" s="20" t="s">
        <v>67</v>
      </c>
      <c r="AH2" s="1">
        <v>21.5</v>
      </c>
      <c r="AI2" s="1">
        <v>64.100000000000023</v>
      </c>
    </row>
    <row r="3" spans="1:35" x14ac:dyDescent="0.25">
      <c r="A3" s="1">
        <v>2</v>
      </c>
      <c r="B3" s="20">
        <v>26</v>
      </c>
      <c r="C3" s="20">
        <v>3.0000000000000001E-3</v>
      </c>
      <c r="D3" s="20">
        <v>13.8</v>
      </c>
      <c r="E3" s="20">
        <v>6.4999999999999997E-3</v>
      </c>
      <c r="F3" s="28">
        <v>2.0000000000000001E-4</v>
      </c>
      <c r="G3" s="20">
        <v>149.5</v>
      </c>
      <c r="H3" s="20">
        <v>162.6</v>
      </c>
      <c r="I3" s="20">
        <v>183.9</v>
      </c>
      <c r="J3" s="20">
        <v>226.4</v>
      </c>
      <c r="K3" s="20">
        <v>251.2</v>
      </c>
      <c r="L3" s="20">
        <v>39.9</v>
      </c>
      <c r="M3" s="20">
        <v>782</v>
      </c>
      <c r="N3" s="20">
        <v>-56.8</v>
      </c>
      <c r="O3" s="20">
        <v>3.2010000000000001</v>
      </c>
      <c r="P3" s="20">
        <v>28</v>
      </c>
      <c r="Q3" s="20">
        <v>0.28999999999999998</v>
      </c>
      <c r="R3" s="20">
        <v>43.49</v>
      </c>
      <c r="S3" s="33">
        <v>1</v>
      </c>
      <c r="T3" s="20">
        <v>97</v>
      </c>
      <c r="U3" s="20">
        <v>0.71</v>
      </c>
      <c r="V3" s="20">
        <v>18</v>
      </c>
      <c r="W3" s="20">
        <v>16</v>
      </c>
      <c r="X3" s="1">
        <v>12</v>
      </c>
      <c r="Y3" s="1">
        <v>10</v>
      </c>
      <c r="Z3" s="1">
        <v>9</v>
      </c>
      <c r="AA3" s="1">
        <v>8</v>
      </c>
      <c r="AB3" s="20">
        <v>2444.4</v>
      </c>
      <c r="AC3" s="20">
        <v>613.29999999999995</v>
      </c>
      <c r="AD3" s="20">
        <v>29.7</v>
      </c>
      <c r="AE3" s="20">
        <v>7.4</v>
      </c>
      <c r="AF3" s="20">
        <v>3.6</v>
      </c>
      <c r="AG3" s="20">
        <v>8</v>
      </c>
      <c r="AH3" s="1">
        <v>21.300000000000011</v>
      </c>
      <c r="AI3" s="1">
        <v>63.800000000000011</v>
      </c>
    </row>
    <row r="4" spans="1:35" x14ac:dyDescent="0.25">
      <c r="A4" s="1">
        <v>3</v>
      </c>
      <c r="B4" s="20">
        <v>26</v>
      </c>
      <c r="C4" s="20">
        <v>5.0000000000000001E-3</v>
      </c>
      <c r="D4" s="20">
        <v>15.5</v>
      </c>
      <c r="E4" s="20">
        <v>5.4999999999999997E-3</v>
      </c>
      <c r="F4" s="28">
        <v>2.0000000000000001E-4</v>
      </c>
      <c r="G4" s="20">
        <v>150.30000000000001</v>
      </c>
      <c r="H4" s="20">
        <v>163.19999999999999</v>
      </c>
      <c r="I4" s="20">
        <v>184.9</v>
      </c>
      <c r="J4" s="20">
        <v>226.5</v>
      </c>
      <c r="K4" s="20">
        <v>248.3</v>
      </c>
      <c r="L4" s="20">
        <v>40.4</v>
      </c>
      <c r="M4" s="20">
        <v>783.1</v>
      </c>
      <c r="N4" s="20">
        <v>-56.4</v>
      </c>
      <c r="O4" s="20">
        <v>3.2250000000000001</v>
      </c>
      <c r="P4" s="20">
        <v>27</v>
      </c>
      <c r="Q4" s="20">
        <v>0.37</v>
      </c>
      <c r="R4" s="20">
        <v>43.44</v>
      </c>
      <c r="S4" s="33">
        <v>1</v>
      </c>
      <c r="T4" s="20">
        <v>98</v>
      </c>
      <c r="U4" s="20">
        <v>0.57999999999999996</v>
      </c>
      <c r="V4" s="20">
        <v>18</v>
      </c>
      <c r="W4" s="20">
        <v>16</v>
      </c>
      <c r="X4" s="1">
        <v>12</v>
      </c>
      <c r="Y4" s="1">
        <v>10</v>
      </c>
      <c r="Z4" s="1">
        <v>8</v>
      </c>
      <c r="AA4" s="1">
        <v>7</v>
      </c>
      <c r="AB4" s="20">
        <v>2032.6</v>
      </c>
      <c r="AC4" s="20">
        <v>489.6</v>
      </c>
      <c r="AD4" s="20">
        <v>21.9</v>
      </c>
      <c r="AE4" s="20">
        <v>5.2</v>
      </c>
      <c r="AF4" s="20">
        <v>2.1</v>
      </c>
      <c r="AG4" s="20" t="s">
        <v>67</v>
      </c>
      <c r="AH4" s="1">
        <v>21.700000000000017</v>
      </c>
      <c r="AI4" s="1">
        <v>63.300000000000011</v>
      </c>
    </row>
    <row r="5" spans="1:35" x14ac:dyDescent="0.25">
      <c r="A5" s="1">
        <v>4</v>
      </c>
      <c r="B5" s="1">
        <v>25</v>
      </c>
      <c r="C5" s="23">
        <v>5.0000000000000001E-3</v>
      </c>
      <c r="D5" s="1">
        <v>18.2</v>
      </c>
      <c r="E5" s="1">
        <v>0.126</v>
      </c>
      <c r="F5" s="29">
        <v>1E-3</v>
      </c>
      <c r="G5" s="1">
        <v>151.30000000000001</v>
      </c>
      <c r="H5" s="1">
        <v>164.2</v>
      </c>
      <c r="I5" s="1">
        <v>182.2</v>
      </c>
      <c r="J5" s="1">
        <v>215.1</v>
      </c>
      <c r="K5" s="1">
        <v>237</v>
      </c>
      <c r="L5" s="1">
        <v>39.5</v>
      </c>
      <c r="M5" s="1">
        <v>784.8</v>
      </c>
      <c r="N5" s="1">
        <v>-59.3</v>
      </c>
      <c r="O5" s="1">
        <v>3.6030000000000002</v>
      </c>
      <c r="P5" s="1">
        <v>25</v>
      </c>
      <c r="Q5" s="1"/>
      <c r="R5" s="1">
        <v>43.311999999999998</v>
      </c>
      <c r="S5" s="21">
        <v>1</v>
      </c>
      <c r="T5" s="1">
        <v>96</v>
      </c>
      <c r="U5" s="1"/>
      <c r="V5" s="1"/>
      <c r="W5" s="1"/>
      <c r="X5" s="1"/>
      <c r="Y5" s="1"/>
      <c r="Z5" s="1"/>
      <c r="AA5" s="1"/>
      <c r="AB5" s="1"/>
      <c r="AC5" s="1"/>
      <c r="AD5" s="1"/>
      <c r="AE5" s="1"/>
      <c r="AF5" s="1"/>
      <c r="AG5" s="1"/>
      <c r="AH5" s="1">
        <v>18</v>
      </c>
      <c r="AI5" s="1">
        <v>50.900000000000006</v>
      </c>
    </row>
    <row r="6" spans="1:35" x14ac:dyDescent="0.25">
      <c r="A6" s="1">
        <v>5</v>
      </c>
      <c r="B6" s="1">
        <v>25</v>
      </c>
      <c r="C6" s="23">
        <v>4.0000000000000001E-3</v>
      </c>
      <c r="D6" s="1">
        <v>19.5</v>
      </c>
      <c r="E6" s="1">
        <v>0.122</v>
      </c>
      <c r="F6" s="29">
        <v>1E-3</v>
      </c>
      <c r="G6" s="1">
        <v>152.80000000000001</v>
      </c>
      <c r="H6" s="1">
        <v>164.4</v>
      </c>
      <c r="I6" s="1">
        <v>182.9</v>
      </c>
      <c r="J6" s="1">
        <v>217.3</v>
      </c>
      <c r="K6" s="1">
        <v>240.9</v>
      </c>
      <c r="L6" s="1">
        <v>39.5</v>
      </c>
      <c r="M6" s="1">
        <v>785.3</v>
      </c>
      <c r="N6" s="1">
        <v>-59.3</v>
      </c>
      <c r="O6" s="1">
        <v>3.6160000000000001</v>
      </c>
      <c r="P6" s="1">
        <v>25</v>
      </c>
      <c r="Q6" s="1"/>
      <c r="R6" s="1">
        <v>43.289000000000001</v>
      </c>
      <c r="S6" s="21">
        <v>1</v>
      </c>
      <c r="T6" s="1">
        <v>83</v>
      </c>
      <c r="U6" s="1"/>
      <c r="V6" s="1"/>
      <c r="W6" s="1"/>
      <c r="X6" s="1"/>
      <c r="Y6" s="1"/>
      <c r="Z6" s="1"/>
      <c r="AA6" s="1"/>
      <c r="AB6" s="1"/>
      <c r="AC6" s="1"/>
      <c r="AD6" s="1"/>
      <c r="AE6" s="1"/>
      <c r="AF6" s="1"/>
      <c r="AG6" s="1"/>
      <c r="AH6" s="1">
        <v>18.5</v>
      </c>
      <c r="AI6" s="1">
        <v>52.900000000000006</v>
      </c>
    </row>
    <row r="7" spans="1:35" x14ac:dyDescent="0.25">
      <c r="A7" s="1">
        <v>6</v>
      </c>
      <c r="B7" s="21">
        <v>23</v>
      </c>
      <c r="C7" s="21">
        <v>8.0000000000000002E-3</v>
      </c>
      <c r="D7" s="25">
        <v>15.947885479041915</v>
      </c>
      <c r="E7" s="21">
        <v>0.01</v>
      </c>
      <c r="F7" s="30"/>
      <c r="G7" s="21">
        <v>156.80000000000001</v>
      </c>
      <c r="H7" s="21">
        <v>173.1</v>
      </c>
      <c r="I7" s="21">
        <v>193.8</v>
      </c>
      <c r="J7" s="21">
        <v>223.5</v>
      </c>
      <c r="K7" s="21">
        <v>242</v>
      </c>
      <c r="L7" s="21">
        <v>46.5</v>
      </c>
      <c r="M7" s="1">
        <v>786.3</v>
      </c>
      <c r="N7" s="21">
        <v>-51.5</v>
      </c>
      <c r="O7" s="21">
        <v>3.8140000000000001</v>
      </c>
      <c r="P7" s="21">
        <v>29</v>
      </c>
      <c r="Q7" s="21"/>
      <c r="R7" s="21">
        <v>43.42</v>
      </c>
      <c r="S7" s="21">
        <v>1</v>
      </c>
      <c r="T7" s="21">
        <v>73</v>
      </c>
      <c r="U7" s="21">
        <v>0.08</v>
      </c>
      <c r="V7" s="21">
        <v>18</v>
      </c>
      <c r="W7" s="21">
        <v>16</v>
      </c>
      <c r="X7" s="1">
        <v>12</v>
      </c>
      <c r="Y7" s="1">
        <v>9</v>
      </c>
      <c r="Z7" s="1">
        <v>8</v>
      </c>
      <c r="AA7" s="1">
        <v>7</v>
      </c>
      <c r="AB7" s="21">
        <v>2350.6</v>
      </c>
      <c r="AC7" s="21">
        <v>475.2</v>
      </c>
      <c r="AD7" s="21">
        <v>19.100000000000001</v>
      </c>
      <c r="AE7" s="21">
        <v>3.3</v>
      </c>
      <c r="AF7" s="21">
        <v>1.3</v>
      </c>
      <c r="AG7" s="21">
        <v>0.4</v>
      </c>
      <c r="AH7" s="1">
        <v>20.700000000000017</v>
      </c>
      <c r="AI7" s="1">
        <v>50.400000000000006</v>
      </c>
    </row>
    <row r="8" spans="1:35" x14ac:dyDescent="0.25">
      <c r="A8" s="1">
        <v>7</v>
      </c>
      <c r="B8" s="21">
        <v>26</v>
      </c>
      <c r="C8" s="21">
        <v>6.0000000000000001E-3</v>
      </c>
      <c r="D8" s="25">
        <v>15.760759730538922</v>
      </c>
      <c r="E8" s="21">
        <v>0.01</v>
      </c>
      <c r="F8" s="30"/>
      <c r="G8" s="21">
        <v>157.4</v>
      </c>
      <c r="H8" s="21">
        <v>172.7</v>
      </c>
      <c r="I8" s="21">
        <v>193.5</v>
      </c>
      <c r="J8" s="21">
        <v>222.8</v>
      </c>
      <c r="K8" s="21">
        <v>242.1</v>
      </c>
      <c r="L8" s="21">
        <v>46</v>
      </c>
      <c r="M8" s="1">
        <v>786.69999999999993</v>
      </c>
      <c r="N8" s="21">
        <v>-52</v>
      </c>
      <c r="O8" s="21">
        <v>3.528</v>
      </c>
      <c r="P8" s="21">
        <v>27</v>
      </c>
      <c r="Q8" s="21"/>
      <c r="R8" s="21">
        <v>43.42</v>
      </c>
      <c r="S8" s="21">
        <v>1</v>
      </c>
      <c r="T8" s="21">
        <v>77</v>
      </c>
      <c r="U8" s="21">
        <v>0.12</v>
      </c>
      <c r="V8" s="21">
        <v>18</v>
      </c>
      <c r="W8" s="21">
        <v>16</v>
      </c>
      <c r="X8" s="1">
        <v>13</v>
      </c>
      <c r="Y8" s="1">
        <v>10</v>
      </c>
      <c r="Z8" s="1">
        <v>8</v>
      </c>
      <c r="AA8" s="1">
        <v>7</v>
      </c>
      <c r="AB8" s="21">
        <v>1729.1</v>
      </c>
      <c r="AC8" s="21">
        <v>463.1</v>
      </c>
      <c r="AD8" s="21">
        <v>33.700000000000003</v>
      </c>
      <c r="AE8" s="21">
        <v>6.2</v>
      </c>
      <c r="AF8" s="21">
        <v>2.2999999999999998</v>
      </c>
      <c r="AG8" s="21">
        <v>0.8</v>
      </c>
      <c r="AH8" s="1">
        <v>20.800000000000011</v>
      </c>
      <c r="AI8" s="1">
        <v>50.100000000000023</v>
      </c>
    </row>
    <row r="9" spans="1:35" x14ac:dyDescent="0.25">
      <c r="A9" s="1">
        <v>8</v>
      </c>
      <c r="B9" s="20">
        <v>26</v>
      </c>
      <c r="C9" s="20">
        <v>3.0000000000000001E-3</v>
      </c>
      <c r="D9" s="20">
        <v>15.5</v>
      </c>
      <c r="E9" s="20">
        <v>4.9799999999999997E-2</v>
      </c>
      <c r="F9" s="28">
        <v>5.9999999999999995E-4</v>
      </c>
      <c r="G9" s="20">
        <v>146.5</v>
      </c>
      <c r="H9" s="20">
        <v>162</v>
      </c>
      <c r="I9" s="20">
        <v>184.9</v>
      </c>
      <c r="J9" s="20">
        <v>230.8</v>
      </c>
      <c r="K9" s="20">
        <v>268.5</v>
      </c>
      <c r="L9" s="20">
        <v>40</v>
      </c>
      <c r="M9" s="20">
        <v>786.8</v>
      </c>
      <c r="N9" s="20">
        <v>-56.6</v>
      </c>
      <c r="O9" s="20">
        <v>3.2250000000000001</v>
      </c>
      <c r="P9" s="20">
        <v>26</v>
      </c>
      <c r="Q9" s="20">
        <v>0.73</v>
      </c>
      <c r="R9" s="20">
        <v>43.4</v>
      </c>
      <c r="S9" s="20">
        <v>1</v>
      </c>
      <c r="T9" s="20">
        <v>96</v>
      </c>
      <c r="U9" s="20">
        <v>0.4</v>
      </c>
      <c r="V9" s="20">
        <v>16</v>
      </c>
      <c r="W9" s="20">
        <v>14</v>
      </c>
      <c r="X9" s="1">
        <v>10</v>
      </c>
      <c r="Y9" s="1">
        <v>7</v>
      </c>
      <c r="Z9" s="1">
        <v>7</v>
      </c>
      <c r="AA9" s="1">
        <v>7</v>
      </c>
      <c r="AB9" s="20">
        <v>421</v>
      </c>
      <c r="AC9" s="20">
        <v>86.8</v>
      </c>
      <c r="AD9" s="20">
        <v>5.6</v>
      </c>
      <c r="AE9" s="20">
        <v>1</v>
      </c>
      <c r="AF9" s="20">
        <v>0.4</v>
      </c>
      <c r="AG9" s="20">
        <v>0.1</v>
      </c>
      <c r="AH9" s="1">
        <v>22.900000000000006</v>
      </c>
      <c r="AI9" s="1">
        <v>68.800000000000011</v>
      </c>
    </row>
    <row r="10" spans="1:35" x14ac:dyDescent="0.25">
      <c r="A10" s="1">
        <v>9</v>
      </c>
      <c r="B10" s="1">
        <v>29</v>
      </c>
      <c r="C10" s="23">
        <v>2E-3</v>
      </c>
      <c r="D10" s="26">
        <v>17.100000000000001</v>
      </c>
      <c r="E10" s="22">
        <v>0.04</v>
      </c>
      <c r="F10" s="31">
        <v>1.1000000000000001E-3</v>
      </c>
      <c r="G10" s="26">
        <v>149.69999999999999</v>
      </c>
      <c r="H10" s="26">
        <v>159.69999999999999</v>
      </c>
      <c r="I10" s="26">
        <v>182.2</v>
      </c>
      <c r="J10" s="26">
        <v>229.5</v>
      </c>
      <c r="K10" s="26">
        <v>259.60000000000002</v>
      </c>
      <c r="L10" s="26">
        <v>39</v>
      </c>
      <c r="M10" s="26">
        <v>787.1</v>
      </c>
      <c r="N10" s="26">
        <v>-54.3</v>
      </c>
      <c r="O10" s="24">
        <v>3.1579999999999999</v>
      </c>
      <c r="P10" s="26">
        <v>25</v>
      </c>
      <c r="Q10" s="22"/>
      <c r="R10" s="26">
        <v>43.353000000000002</v>
      </c>
      <c r="S10" s="21">
        <v>1</v>
      </c>
      <c r="T10" s="22">
        <v>96</v>
      </c>
      <c r="U10" s="32"/>
      <c r="V10" s="22"/>
      <c r="W10" s="22"/>
      <c r="X10" s="1"/>
      <c r="Y10" s="1"/>
      <c r="Z10" s="1"/>
      <c r="AA10" s="1"/>
      <c r="AB10" s="26"/>
      <c r="AC10" s="26"/>
      <c r="AD10" s="26"/>
      <c r="AE10" s="26"/>
      <c r="AF10" s="26"/>
      <c r="AG10" s="26"/>
      <c r="AH10" s="1">
        <v>22.5</v>
      </c>
      <c r="AI10" s="1">
        <v>69.800000000000011</v>
      </c>
    </row>
    <row r="11" spans="1:35" x14ac:dyDescent="0.25">
      <c r="A11" s="1">
        <v>10</v>
      </c>
      <c r="B11" s="20">
        <v>26</v>
      </c>
      <c r="C11" s="20">
        <v>2E-3</v>
      </c>
      <c r="D11" s="20">
        <v>15.6</v>
      </c>
      <c r="E11" s="20">
        <v>2.8500000000000001E-2</v>
      </c>
      <c r="F11" s="28">
        <v>6.9999999999999999E-4</v>
      </c>
      <c r="G11" s="20">
        <v>143.1</v>
      </c>
      <c r="H11" s="20">
        <v>160.5</v>
      </c>
      <c r="I11" s="20">
        <v>182.6</v>
      </c>
      <c r="J11" s="20">
        <v>235.2</v>
      </c>
      <c r="K11" s="20">
        <v>271.3</v>
      </c>
      <c r="L11" s="20">
        <v>39.1</v>
      </c>
      <c r="M11" s="20">
        <v>787.1</v>
      </c>
      <c r="N11" s="20">
        <v>-55.3</v>
      </c>
      <c r="O11" s="20">
        <v>3.1349999999999998</v>
      </c>
      <c r="P11" s="20">
        <v>24.5</v>
      </c>
      <c r="Q11" s="20">
        <v>0.81</v>
      </c>
      <c r="R11" s="20">
        <v>43.4</v>
      </c>
      <c r="S11" s="20">
        <v>1</v>
      </c>
      <c r="T11" s="20">
        <v>97</v>
      </c>
      <c r="U11" s="20">
        <v>0.35</v>
      </c>
      <c r="V11" s="20">
        <v>17</v>
      </c>
      <c r="W11" s="20">
        <v>15</v>
      </c>
      <c r="X11" s="1">
        <v>11</v>
      </c>
      <c r="Y11" s="1">
        <v>9</v>
      </c>
      <c r="Z11" s="1">
        <v>7</v>
      </c>
      <c r="AA11" s="1">
        <v>7</v>
      </c>
      <c r="AB11" s="20">
        <v>824.7</v>
      </c>
      <c r="AC11" s="20">
        <v>260.60000000000002</v>
      </c>
      <c r="AD11" s="20">
        <v>15.9</v>
      </c>
      <c r="AE11" s="20">
        <v>3</v>
      </c>
      <c r="AF11" s="20">
        <v>0.9</v>
      </c>
      <c r="AG11" s="20">
        <v>0.1</v>
      </c>
      <c r="AH11" s="1">
        <v>22.099999999999994</v>
      </c>
      <c r="AI11" s="1">
        <v>74.699999999999989</v>
      </c>
    </row>
    <row r="12" spans="1:35" x14ac:dyDescent="0.25">
      <c r="A12" s="1">
        <v>11</v>
      </c>
      <c r="B12" s="20">
        <v>25</v>
      </c>
      <c r="C12" s="20">
        <v>1E-3</v>
      </c>
      <c r="D12" s="20">
        <v>16.3</v>
      </c>
      <c r="E12" s="20">
        <v>4.7399999999999998E-2</v>
      </c>
      <c r="F12" s="28">
        <v>5.0000000000000001E-4</v>
      </c>
      <c r="G12" s="20">
        <v>145.4</v>
      </c>
      <c r="H12" s="20">
        <v>161.30000000000001</v>
      </c>
      <c r="I12" s="20">
        <v>185.1</v>
      </c>
      <c r="J12" s="20">
        <v>230.3</v>
      </c>
      <c r="K12" s="20">
        <v>263.39999999999998</v>
      </c>
      <c r="L12" s="20">
        <v>41</v>
      </c>
      <c r="M12" s="20">
        <v>787.1</v>
      </c>
      <c r="N12" s="20">
        <v>-56.8</v>
      </c>
      <c r="O12" s="20">
        <v>3.2130000000000001</v>
      </c>
      <c r="P12" s="20">
        <v>25</v>
      </c>
      <c r="Q12" s="20">
        <v>0.7</v>
      </c>
      <c r="R12" s="20">
        <v>43.38</v>
      </c>
      <c r="S12" s="20">
        <v>1</v>
      </c>
      <c r="T12" s="20">
        <v>88</v>
      </c>
      <c r="U12" s="20">
        <v>0.28999999999999998</v>
      </c>
      <c r="V12" s="20">
        <v>17</v>
      </c>
      <c r="W12" s="20">
        <v>14</v>
      </c>
      <c r="X12" s="1">
        <v>10</v>
      </c>
      <c r="Y12" s="1">
        <v>8</v>
      </c>
      <c r="Z12" s="1">
        <v>7</v>
      </c>
      <c r="AA12" s="1">
        <v>7</v>
      </c>
      <c r="AB12" s="20">
        <v>828.2</v>
      </c>
      <c r="AC12" s="20">
        <v>134.6</v>
      </c>
      <c r="AD12" s="20">
        <v>7.4</v>
      </c>
      <c r="AE12" s="20">
        <v>1.5</v>
      </c>
      <c r="AF12" s="20">
        <v>0.6</v>
      </c>
      <c r="AG12" s="20">
        <v>0.1</v>
      </c>
      <c r="AH12" s="1">
        <v>23.799999999999983</v>
      </c>
      <c r="AI12" s="1">
        <v>69</v>
      </c>
    </row>
    <row r="13" spans="1:35" x14ac:dyDescent="0.25">
      <c r="A13" s="1">
        <v>12</v>
      </c>
      <c r="B13" s="1">
        <v>30</v>
      </c>
      <c r="C13" s="23">
        <v>2E-3</v>
      </c>
      <c r="D13" s="26">
        <v>17</v>
      </c>
      <c r="E13" s="22">
        <v>0.04</v>
      </c>
      <c r="F13" s="31">
        <v>5.0000000000000001E-4</v>
      </c>
      <c r="G13" s="26">
        <v>149.80000000000001</v>
      </c>
      <c r="H13" s="26">
        <v>159.4</v>
      </c>
      <c r="I13" s="26">
        <v>182.2</v>
      </c>
      <c r="J13" s="26">
        <v>229.2</v>
      </c>
      <c r="K13" s="26">
        <v>259.7</v>
      </c>
      <c r="L13" s="26">
        <v>38.5</v>
      </c>
      <c r="M13" s="26">
        <v>787.3</v>
      </c>
      <c r="N13" s="26">
        <v>-54.3</v>
      </c>
      <c r="O13" s="24">
        <v>3.17</v>
      </c>
      <c r="P13" s="26">
        <v>25</v>
      </c>
      <c r="Q13" s="22"/>
      <c r="R13" s="26">
        <v>43.350999999999999</v>
      </c>
      <c r="S13" s="21">
        <v>1</v>
      </c>
      <c r="T13" s="22">
        <v>91</v>
      </c>
      <c r="U13" s="32"/>
      <c r="V13" s="22"/>
      <c r="W13" s="22"/>
      <c r="X13" s="1"/>
      <c r="Y13" s="1"/>
      <c r="Z13" s="1"/>
      <c r="AA13" s="1"/>
      <c r="AB13" s="26"/>
      <c r="AC13" s="26"/>
      <c r="AD13" s="26"/>
      <c r="AE13" s="26"/>
      <c r="AF13" s="26"/>
      <c r="AG13" s="26"/>
      <c r="AH13" s="1">
        <v>22.799999999999983</v>
      </c>
      <c r="AI13" s="1">
        <v>69.799999999999983</v>
      </c>
    </row>
    <row r="14" spans="1:35" x14ac:dyDescent="0.25">
      <c r="A14" s="1">
        <v>13</v>
      </c>
      <c r="B14" s="1">
        <v>26</v>
      </c>
      <c r="C14" s="23">
        <v>7.0000000000000001E-3</v>
      </c>
      <c r="D14" s="26">
        <v>16.399999999999999</v>
      </c>
      <c r="E14" s="22">
        <v>4.1000000000000002E-2</v>
      </c>
      <c r="F14" s="31">
        <v>4.0000000000000002E-4</v>
      </c>
      <c r="G14" s="26">
        <v>149.30000000000001</v>
      </c>
      <c r="H14" s="26">
        <v>159.19999999999999</v>
      </c>
      <c r="I14" s="26">
        <v>181.8</v>
      </c>
      <c r="J14" s="26">
        <v>229.3</v>
      </c>
      <c r="K14" s="26">
        <v>258.7</v>
      </c>
      <c r="L14" s="26">
        <v>38.5</v>
      </c>
      <c r="M14" s="26">
        <v>787.3</v>
      </c>
      <c r="N14" s="26">
        <v>-54.2</v>
      </c>
      <c r="O14" s="24">
        <v>3.1560000000000001</v>
      </c>
      <c r="P14" s="26">
        <v>25</v>
      </c>
      <c r="Q14" s="22"/>
      <c r="R14" s="26">
        <v>43.360999999999997</v>
      </c>
      <c r="S14" s="22">
        <v>2</v>
      </c>
      <c r="T14" s="22">
        <v>81</v>
      </c>
      <c r="U14" s="32"/>
      <c r="V14" s="22"/>
      <c r="W14" s="22"/>
      <c r="X14" s="1"/>
      <c r="Y14" s="1"/>
      <c r="Z14" s="1"/>
      <c r="AA14" s="1"/>
      <c r="AB14" s="26"/>
      <c r="AC14" s="26"/>
      <c r="AD14" s="26"/>
      <c r="AE14" s="26"/>
      <c r="AF14" s="26"/>
      <c r="AG14" s="26"/>
      <c r="AH14" s="1">
        <v>22.600000000000023</v>
      </c>
      <c r="AI14" s="1">
        <v>70.100000000000023</v>
      </c>
    </row>
    <row r="15" spans="1:35" x14ac:dyDescent="0.25">
      <c r="A15" s="1">
        <v>14</v>
      </c>
      <c r="B15" s="20">
        <v>27</v>
      </c>
      <c r="C15" s="20">
        <v>2E-3</v>
      </c>
      <c r="D15" s="20">
        <v>16.7</v>
      </c>
      <c r="E15" s="20">
        <v>3.8699999999999998E-2</v>
      </c>
      <c r="F15" s="28">
        <v>6.9999999999999999E-4</v>
      </c>
      <c r="G15" s="20">
        <v>148.80000000000001</v>
      </c>
      <c r="H15" s="20">
        <v>160.4</v>
      </c>
      <c r="I15" s="20">
        <v>182.9</v>
      </c>
      <c r="J15" s="20">
        <v>235.5</v>
      </c>
      <c r="K15" s="20">
        <v>267.10000000000002</v>
      </c>
      <c r="L15" s="20">
        <v>40.299999999999997</v>
      </c>
      <c r="M15" s="20">
        <v>787.3</v>
      </c>
      <c r="N15" s="20">
        <v>-54.3</v>
      </c>
      <c r="O15" s="20"/>
      <c r="P15" s="20">
        <v>26</v>
      </c>
      <c r="Q15" s="20">
        <v>0.81</v>
      </c>
      <c r="R15" s="20">
        <v>43.37</v>
      </c>
      <c r="S15" s="20">
        <v>1</v>
      </c>
      <c r="T15" s="20">
        <v>95</v>
      </c>
      <c r="U15" s="20">
        <v>0.27</v>
      </c>
      <c r="V15" s="20">
        <v>16</v>
      </c>
      <c r="W15" s="20">
        <v>14</v>
      </c>
      <c r="X15" s="1">
        <v>10</v>
      </c>
      <c r="Y15" s="1">
        <v>7</v>
      </c>
      <c r="Z15" s="1">
        <v>7</v>
      </c>
      <c r="AA15" s="1">
        <v>7</v>
      </c>
      <c r="AB15" s="20">
        <v>456.8</v>
      </c>
      <c r="AC15" s="20">
        <v>113.8</v>
      </c>
      <c r="AD15" s="20">
        <v>7.1</v>
      </c>
      <c r="AE15" s="20">
        <v>1.1000000000000001</v>
      </c>
      <c r="AF15" s="20">
        <v>0.4</v>
      </c>
      <c r="AG15" s="20">
        <v>0</v>
      </c>
      <c r="AH15" s="1">
        <v>22.5</v>
      </c>
      <c r="AI15" s="1">
        <v>75.099999999999994</v>
      </c>
    </row>
    <row r="16" spans="1:35" x14ac:dyDescent="0.25">
      <c r="A16" s="1">
        <v>15</v>
      </c>
      <c r="B16" s="1">
        <v>30</v>
      </c>
      <c r="C16" s="23">
        <v>3.0000000000000001E-3</v>
      </c>
      <c r="D16" s="22">
        <v>15</v>
      </c>
      <c r="E16" s="22">
        <v>1.7999999999999999E-2</v>
      </c>
      <c r="F16" s="31"/>
      <c r="G16" s="26">
        <v>149</v>
      </c>
      <c r="H16" s="26">
        <v>162.69999999999999</v>
      </c>
      <c r="I16" s="26">
        <v>185.6</v>
      </c>
      <c r="J16" s="26">
        <v>229.6</v>
      </c>
      <c r="K16" s="26">
        <v>251.3</v>
      </c>
      <c r="L16" s="26">
        <v>39.5</v>
      </c>
      <c r="M16" s="26">
        <v>787.4</v>
      </c>
      <c r="N16" s="26">
        <v>-54.2</v>
      </c>
      <c r="O16" s="22">
        <v>3.569</v>
      </c>
      <c r="P16" s="22">
        <v>25</v>
      </c>
      <c r="Q16" s="32"/>
      <c r="R16" s="22">
        <v>43.405000000000001</v>
      </c>
      <c r="S16" s="21">
        <v>1</v>
      </c>
      <c r="T16" s="22">
        <v>94</v>
      </c>
      <c r="U16" s="26"/>
      <c r="V16" s="22"/>
      <c r="W16" s="22"/>
      <c r="X16" s="1"/>
      <c r="Y16" s="1"/>
      <c r="Z16" s="1"/>
      <c r="AA16" s="1"/>
      <c r="AB16" s="26"/>
      <c r="AC16" s="26"/>
      <c r="AD16" s="26"/>
      <c r="AE16" s="26"/>
      <c r="AF16" s="26"/>
      <c r="AG16" s="26"/>
      <c r="AH16" s="1">
        <v>22.900000000000006</v>
      </c>
      <c r="AI16" s="1">
        <v>66.900000000000006</v>
      </c>
    </row>
    <row r="17" spans="1:35" x14ac:dyDescent="0.25">
      <c r="A17" s="1">
        <v>16</v>
      </c>
      <c r="B17" s="1">
        <v>23</v>
      </c>
      <c r="C17" s="23">
        <v>4.0000000000000001E-3</v>
      </c>
      <c r="D17" s="25">
        <v>16.600000000000001</v>
      </c>
      <c r="E17" s="27">
        <v>0.08</v>
      </c>
      <c r="F17" s="29">
        <v>1.6999999999999999E-3</v>
      </c>
      <c r="G17" s="25">
        <v>153.5</v>
      </c>
      <c r="H17" s="25">
        <v>170.7</v>
      </c>
      <c r="I17" s="25">
        <v>188.2</v>
      </c>
      <c r="J17" s="25">
        <v>215</v>
      </c>
      <c r="K17" s="25">
        <v>235.7</v>
      </c>
      <c r="L17" s="25">
        <v>44</v>
      </c>
      <c r="M17" s="25">
        <v>787.5</v>
      </c>
      <c r="N17" s="25">
        <v>-58.3</v>
      </c>
      <c r="O17" s="23">
        <v>3.1909999999999998</v>
      </c>
      <c r="P17" s="25">
        <v>26.5</v>
      </c>
      <c r="Q17" s="32"/>
      <c r="R17" s="27">
        <v>43.37</v>
      </c>
      <c r="S17" s="33">
        <v>1</v>
      </c>
      <c r="T17" s="1">
        <v>94</v>
      </c>
      <c r="U17" s="25">
        <v>0.3</v>
      </c>
      <c r="V17" s="25">
        <v>17</v>
      </c>
      <c r="W17" s="22">
        <v>15</v>
      </c>
      <c r="X17" s="1">
        <v>7</v>
      </c>
      <c r="Y17" s="1">
        <v>7</v>
      </c>
      <c r="Z17" s="1">
        <v>7</v>
      </c>
      <c r="AA17" s="1">
        <v>7</v>
      </c>
      <c r="AB17" s="26"/>
      <c r="AC17" s="26"/>
      <c r="AD17" s="26"/>
      <c r="AE17" s="26"/>
      <c r="AF17" s="26"/>
      <c r="AG17" s="26"/>
      <c r="AH17" s="1">
        <v>17.5</v>
      </c>
      <c r="AI17" s="1">
        <v>44.300000000000011</v>
      </c>
    </row>
    <row r="18" spans="1:35" x14ac:dyDescent="0.25">
      <c r="A18" s="1">
        <v>17</v>
      </c>
      <c r="B18" s="1">
        <v>28</v>
      </c>
      <c r="C18" s="23">
        <v>5.0000000000000001E-3</v>
      </c>
      <c r="D18" s="26">
        <v>16.399999999999999</v>
      </c>
      <c r="E18" s="24">
        <v>4.7E-2</v>
      </c>
      <c r="F18" s="31">
        <v>4.0000000000000002E-4</v>
      </c>
      <c r="G18" s="26">
        <v>149.80000000000001</v>
      </c>
      <c r="H18" s="26">
        <v>160.1</v>
      </c>
      <c r="I18" s="26">
        <v>183.2</v>
      </c>
      <c r="J18" s="26">
        <v>231</v>
      </c>
      <c r="K18" s="26">
        <v>259.5</v>
      </c>
      <c r="L18" s="26">
        <v>38.5</v>
      </c>
      <c r="M18" s="26">
        <v>787.6</v>
      </c>
      <c r="N18" s="22">
        <v>-54</v>
      </c>
      <c r="O18" s="24">
        <v>3.2280000000000002</v>
      </c>
      <c r="P18" s="26">
        <v>26</v>
      </c>
      <c r="Q18" s="32"/>
      <c r="R18" s="26">
        <v>43.363</v>
      </c>
      <c r="S18" s="21">
        <v>1</v>
      </c>
      <c r="T18" s="22">
        <v>95</v>
      </c>
      <c r="U18" s="32"/>
      <c r="V18" s="22"/>
      <c r="W18" s="22"/>
      <c r="X18" s="1"/>
      <c r="Y18" s="1"/>
      <c r="Z18" s="1"/>
      <c r="AA18" s="1"/>
      <c r="AB18" s="26"/>
      <c r="AC18" s="26"/>
      <c r="AD18" s="26"/>
      <c r="AE18" s="26"/>
      <c r="AF18" s="26"/>
      <c r="AG18" s="26"/>
      <c r="AH18" s="1">
        <v>23.099999999999994</v>
      </c>
      <c r="AI18" s="1">
        <v>70.900000000000006</v>
      </c>
    </row>
    <row r="19" spans="1:35" x14ac:dyDescent="0.25">
      <c r="A19" s="1">
        <v>18</v>
      </c>
      <c r="B19" s="1">
        <v>24</v>
      </c>
      <c r="C19" s="23">
        <v>5.0000000000000001E-3</v>
      </c>
      <c r="D19" s="25">
        <v>15</v>
      </c>
      <c r="E19" s="27">
        <v>0.08</v>
      </c>
      <c r="F19" s="29">
        <v>1.6000000000000001E-3</v>
      </c>
      <c r="G19" s="25">
        <v>153.6</v>
      </c>
      <c r="H19" s="25">
        <v>170.4</v>
      </c>
      <c r="I19" s="25">
        <v>187.5</v>
      </c>
      <c r="J19" s="25">
        <v>215.1</v>
      </c>
      <c r="K19" s="25">
        <v>236.2</v>
      </c>
      <c r="L19" s="25">
        <v>43.5</v>
      </c>
      <c r="M19" s="25">
        <v>787.6</v>
      </c>
      <c r="N19" s="25">
        <v>-58.1</v>
      </c>
      <c r="O19" s="23">
        <v>3.1619999999999999</v>
      </c>
      <c r="P19" s="25">
        <v>25</v>
      </c>
      <c r="Q19" s="32"/>
      <c r="R19" s="27">
        <v>43.4</v>
      </c>
      <c r="S19" s="33">
        <v>1</v>
      </c>
      <c r="T19" s="1">
        <v>85</v>
      </c>
      <c r="U19" s="25">
        <v>0.3</v>
      </c>
      <c r="V19" s="25">
        <v>19</v>
      </c>
      <c r="W19" s="22">
        <v>16</v>
      </c>
      <c r="X19" s="1">
        <v>7</v>
      </c>
      <c r="Y19" s="1">
        <v>7</v>
      </c>
      <c r="Z19" s="1">
        <v>7</v>
      </c>
      <c r="AA19" s="1">
        <v>7</v>
      </c>
      <c r="AB19" s="26"/>
      <c r="AC19" s="26"/>
      <c r="AD19" s="26"/>
      <c r="AE19" s="26"/>
      <c r="AF19" s="26"/>
      <c r="AG19" s="26"/>
      <c r="AH19" s="1">
        <v>17.099999999999994</v>
      </c>
      <c r="AI19" s="1">
        <v>44.699999999999989</v>
      </c>
    </row>
    <row r="20" spans="1:35" x14ac:dyDescent="0.25">
      <c r="A20" s="1">
        <v>19</v>
      </c>
      <c r="B20" s="1">
        <v>22</v>
      </c>
      <c r="C20" s="23">
        <v>3.0000000000000001E-3</v>
      </c>
      <c r="D20" s="25">
        <v>16.8</v>
      </c>
      <c r="E20" s="27">
        <v>0.08</v>
      </c>
      <c r="F20" s="29">
        <v>1.5E-3</v>
      </c>
      <c r="G20" s="25">
        <v>153.6</v>
      </c>
      <c r="H20" s="25">
        <v>170.3</v>
      </c>
      <c r="I20" s="25">
        <v>188</v>
      </c>
      <c r="J20" s="25">
        <v>215.9</v>
      </c>
      <c r="K20" s="25">
        <v>236.9</v>
      </c>
      <c r="L20" s="25">
        <v>43</v>
      </c>
      <c r="M20" s="25">
        <v>787.6</v>
      </c>
      <c r="N20" s="25">
        <v>-58</v>
      </c>
      <c r="O20" s="23">
        <v>3.3780000000000001</v>
      </c>
      <c r="P20" s="25">
        <v>26.5</v>
      </c>
      <c r="Q20" s="32"/>
      <c r="R20" s="27">
        <v>43.37</v>
      </c>
      <c r="S20" s="33">
        <v>1</v>
      </c>
      <c r="T20" s="1">
        <v>95</v>
      </c>
      <c r="U20" s="25">
        <v>0.7</v>
      </c>
      <c r="V20" s="25">
        <v>17</v>
      </c>
      <c r="W20" s="22">
        <v>15</v>
      </c>
      <c r="X20" s="1">
        <v>7</v>
      </c>
      <c r="Y20" s="1">
        <v>7</v>
      </c>
      <c r="Z20" s="1">
        <v>7</v>
      </c>
      <c r="AA20" s="1">
        <v>7</v>
      </c>
      <c r="AB20" s="26"/>
      <c r="AC20" s="26"/>
      <c r="AD20" s="26"/>
      <c r="AE20" s="26"/>
      <c r="AF20" s="26"/>
      <c r="AG20" s="26"/>
      <c r="AH20" s="1">
        <v>17.699999999999989</v>
      </c>
      <c r="AI20" s="1">
        <v>45.599999999999994</v>
      </c>
    </row>
    <row r="21" spans="1:35" x14ac:dyDescent="0.25">
      <c r="A21" s="1">
        <v>20</v>
      </c>
      <c r="B21" s="1">
        <v>24</v>
      </c>
      <c r="C21" s="23">
        <v>3.0000000000000001E-3</v>
      </c>
      <c r="D21" s="25">
        <v>15.7</v>
      </c>
      <c r="E21" s="27">
        <v>0.08</v>
      </c>
      <c r="F21" s="29">
        <v>1.5E-3</v>
      </c>
      <c r="G21" s="25">
        <v>156.80000000000001</v>
      </c>
      <c r="H21" s="25">
        <v>171</v>
      </c>
      <c r="I21" s="25">
        <v>187.8</v>
      </c>
      <c r="J21" s="25">
        <v>215.3</v>
      </c>
      <c r="K21" s="25">
        <v>236.4</v>
      </c>
      <c r="L21" s="25">
        <v>44</v>
      </c>
      <c r="M21" s="25">
        <v>787.6</v>
      </c>
      <c r="N21" s="25">
        <v>-58.4</v>
      </c>
      <c r="O21" s="23">
        <v>3.1869999999999998</v>
      </c>
      <c r="P21" s="25">
        <v>26.5</v>
      </c>
      <c r="Q21" s="32"/>
      <c r="R21" s="27">
        <v>43.39</v>
      </c>
      <c r="S21" s="33">
        <v>1</v>
      </c>
      <c r="T21" s="1">
        <v>85</v>
      </c>
      <c r="U21" s="25">
        <v>0.2</v>
      </c>
      <c r="V21" s="25">
        <v>18</v>
      </c>
      <c r="W21" s="22">
        <v>16</v>
      </c>
      <c r="X21" s="1">
        <v>7</v>
      </c>
      <c r="Y21" s="1">
        <v>7</v>
      </c>
      <c r="Z21" s="1">
        <v>7</v>
      </c>
      <c r="AA21" s="1">
        <v>7</v>
      </c>
      <c r="AB21" s="26"/>
      <c r="AC21" s="26"/>
      <c r="AD21" s="26"/>
      <c r="AE21" s="26"/>
      <c r="AF21" s="26"/>
      <c r="AG21" s="26"/>
      <c r="AH21" s="1">
        <v>16.800000000000011</v>
      </c>
      <c r="AI21" s="1">
        <v>44.300000000000011</v>
      </c>
    </row>
    <row r="22" spans="1:35" x14ac:dyDescent="0.25">
      <c r="A22" s="1">
        <v>21</v>
      </c>
      <c r="B22" s="1">
        <v>28</v>
      </c>
      <c r="C22" s="23">
        <v>4.0000000000000001E-3</v>
      </c>
      <c r="D22" s="26">
        <v>17.7</v>
      </c>
      <c r="E22" s="22">
        <v>4.8000000000000001E-2</v>
      </c>
      <c r="F22" s="31">
        <v>4.0000000000000002E-4</v>
      </c>
      <c r="G22" s="26">
        <v>147.30000000000001</v>
      </c>
      <c r="H22" s="26">
        <v>160.1</v>
      </c>
      <c r="I22" s="26">
        <v>183.4</v>
      </c>
      <c r="J22" s="26">
        <v>231.2</v>
      </c>
      <c r="K22" s="26">
        <v>259.60000000000002</v>
      </c>
      <c r="L22" s="26">
        <v>39</v>
      </c>
      <c r="M22" s="26">
        <v>787.7</v>
      </c>
      <c r="N22" s="26">
        <v>-54.1</v>
      </c>
      <c r="O22" s="24">
        <v>3.1640000000000001</v>
      </c>
      <c r="P22" s="26">
        <v>26</v>
      </c>
      <c r="Q22" s="22"/>
      <c r="R22" s="26">
        <v>43.338000000000001</v>
      </c>
      <c r="S22" s="21">
        <v>1</v>
      </c>
      <c r="T22" s="22">
        <v>89</v>
      </c>
      <c r="U22" s="32"/>
      <c r="V22" s="22"/>
      <c r="W22" s="22"/>
      <c r="X22" s="1"/>
      <c r="Y22" s="1"/>
      <c r="Z22" s="1"/>
      <c r="AA22" s="1"/>
      <c r="AB22" s="26"/>
      <c r="AC22" s="26"/>
      <c r="AD22" s="26"/>
      <c r="AE22" s="26"/>
      <c r="AF22" s="26"/>
      <c r="AG22" s="26"/>
      <c r="AH22" s="1">
        <v>23.300000000000011</v>
      </c>
      <c r="AI22" s="1">
        <v>71.099999999999994</v>
      </c>
    </row>
    <row r="23" spans="1:35" x14ac:dyDescent="0.25">
      <c r="A23" s="1">
        <v>22</v>
      </c>
      <c r="B23" s="1">
        <v>28</v>
      </c>
      <c r="C23" s="23">
        <v>7.0000000000000001E-3</v>
      </c>
      <c r="D23" s="22">
        <v>16.2</v>
      </c>
      <c r="E23" s="22">
        <v>4.9000000000000002E-2</v>
      </c>
      <c r="F23" s="31">
        <v>4.0000000000000002E-4</v>
      </c>
      <c r="G23" s="26">
        <v>150.1</v>
      </c>
      <c r="H23" s="26">
        <v>160</v>
      </c>
      <c r="I23" s="26">
        <v>183.4</v>
      </c>
      <c r="J23" s="26">
        <v>230.2</v>
      </c>
      <c r="K23" s="26">
        <v>260.7</v>
      </c>
      <c r="L23" s="26">
        <v>38.5</v>
      </c>
      <c r="M23" s="26">
        <v>787.8</v>
      </c>
      <c r="N23" s="26">
        <v>-53.7</v>
      </c>
      <c r="O23" s="22">
        <v>3.1960000000000002</v>
      </c>
      <c r="P23" s="22">
        <v>26</v>
      </c>
      <c r="Q23" s="22"/>
      <c r="R23" s="22">
        <v>43.365000000000002</v>
      </c>
      <c r="S23" s="21">
        <v>1</v>
      </c>
      <c r="T23" s="22">
        <v>84</v>
      </c>
      <c r="U23" s="26"/>
      <c r="V23" s="22"/>
      <c r="W23" s="22"/>
      <c r="X23" s="1"/>
      <c r="Y23" s="1"/>
      <c r="Z23" s="1"/>
      <c r="AA23" s="1"/>
      <c r="AB23" s="26"/>
      <c r="AC23" s="26"/>
      <c r="AD23" s="26"/>
      <c r="AE23" s="26"/>
      <c r="AF23" s="26"/>
      <c r="AG23" s="26"/>
      <c r="AH23" s="1">
        <v>23.400000000000006</v>
      </c>
      <c r="AI23" s="1">
        <v>70.199999999999989</v>
      </c>
    </row>
    <row r="24" spans="1:35" x14ac:dyDescent="0.25">
      <c r="A24" s="1">
        <v>23</v>
      </c>
      <c r="B24" s="1">
        <v>28</v>
      </c>
      <c r="C24" s="23">
        <v>3.0000000000000001E-3</v>
      </c>
      <c r="D24" s="26">
        <v>15.7</v>
      </c>
      <c r="E24" s="22">
        <v>3.7999999999999999E-2</v>
      </c>
      <c r="F24" s="31">
        <v>2.9999999999999997E-4</v>
      </c>
      <c r="G24" s="26">
        <v>148.80000000000001</v>
      </c>
      <c r="H24" s="26">
        <v>161.69999999999999</v>
      </c>
      <c r="I24" s="26">
        <v>185.1</v>
      </c>
      <c r="J24" s="26">
        <v>231.3</v>
      </c>
      <c r="K24" s="26">
        <v>254.6</v>
      </c>
      <c r="L24" s="26">
        <v>39</v>
      </c>
      <c r="M24" s="26">
        <v>788</v>
      </c>
      <c r="N24" s="26">
        <v>-53.7</v>
      </c>
      <c r="O24" s="24">
        <v>3.661</v>
      </c>
      <c r="P24" s="26">
        <v>25</v>
      </c>
      <c r="Q24" s="22"/>
      <c r="R24" s="26">
        <v>43.38</v>
      </c>
      <c r="S24" s="21">
        <v>1</v>
      </c>
      <c r="T24" s="22">
        <v>92</v>
      </c>
      <c r="U24" s="32"/>
      <c r="V24" s="22"/>
      <c r="W24" s="22"/>
      <c r="X24" s="1"/>
      <c r="Y24" s="1"/>
      <c r="Z24" s="1"/>
      <c r="AA24" s="1"/>
      <c r="AB24" s="26"/>
      <c r="AC24" s="26"/>
      <c r="AD24" s="26"/>
      <c r="AE24" s="26"/>
      <c r="AF24" s="26"/>
      <c r="AG24" s="26"/>
      <c r="AH24" s="1">
        <v>23.400000000000006</v>
      </c>
      <c r="AI24" s="1">
        <v>69.600000000000023</v>
      </c>
    </row>
    <row r="25" spans="1:35" x14ac:dyDescent="0.25">
      <c r="A25" s="1">
        <v>24</v>
      </c>
      <c r="B25" s="1">
        <v>25</v>
      </c>
      <c r="C25" s="23">
        <v>0.01</v>
      </c>
      <c r="D25" s="25">
        <v>16.600000000000001</v>
      </c>
      <c r="E25" s="27">
        <v>0.05</v>
      </c>
      <c r="F25" s="29">
        <v>4.0000000000000002E-4</v>
      </c>
      <c r="G25" s="25">
        <v>155.69999999999999</v>
      </c>
      <c r="H25" s="25">
        <v>171.4</v>
      </c>
      <c r="I25" s="25">
        <v>194</v>
      </c>
      <c r="J25" s="25">
        <v>229.4</v>
      </c>
      <c r="K25" s="25">
        <v>249.6</v>
      </c>
      <c r="L25" s="25">
        <v>45.5</v>
      </c>
      <c r="M25" s="25">
        <v>788.1</v>
      </c>
      <c r="N25" s="25">
        <v>-51.6</v>
      </c>
      <c r="O25" s="23">
        <v>3.4860000000000002</v>
      </c>
      <c r="P25" s="25">
        <v>25</v>
      </c>
      <c r="Q25" s="32"/>
      <c r="R25" s="27">
        <v>43.41</v>
      </c>
      <c r="S25" s="33">
        <v>1</v>
      </c>
      <c r="T25" s="1">
        <v>82</v>
      </c>
      <c r="U25" s="25">
        <v>0.8</v>
      </c>
      <c r="V25" s="25">
        <v>20</v>
      </c>
      <c r="W25" s="22">
        <v>18</v>
      </c>
      <c r="X25" s="1">
        <v>7</v>
      </c>
      <c r="Y25" s="1">
        <v>7</v>
      </c>
      <c r="Z25" s="1">
        <v>7</v>
      </c>
      <c r="AA25" s="1">
        <v>7</v>
      </c>
      <c r="AB25" s="26"/>
      <c r="AC25" s="26"/>
      <c r="AD25" s="26"/>
      <c r="AE25" s="26"/>
      <c r="AF25" s="26"/>
      <c r="AG25" s="26"/>
      <c r="AH25" s="1">
        <v>22.599999999999994</v>
      </c>
      <c r="AI25" s="1">
        <v>58</v>
      </c>
    </row>
    <row r="26" spans="1:35" x14ac:dyDescent="0.25">
      <c r="A26" s="1">
        <v>25</v>
      </c>
      <c r="B26" s="20">
        <v>28</v>
      </c>
      <c r="C26" s="20">
        <v>4.0000000000000001E-3</v>
      </c>
      <c r="D26" s="20">
        <v>18.399999999999999</v>
      </c>
      <c r="E26" s="20">
        <v>3.8300000000000001E-2</v>
      </c>
      <c r="F26" s="28">
        <v>1E-3</v>
      </c>
      <c r="G26" s="20">
        <v>146.69999999999999</v>
      </c>
      <c r="H26" s="20">
        <v>159.80000000000001</v>
      </c>
      <c r="I26" s="20">
        <v>184.6</v>
      </c>
      <c r="J26" s="20">
        <v>243.3</v>
      </c>
      <c r="K26" s="20">
        <v>277.60000000000002</v>
      </c>
      <c r="L26" s="20">
        <v>38.799999999999997</v>
      </c>
      <c r="M26" s="20">
        <v>788.3</v>
      </c>
      <c r="N26" s="20">
        <v>-53.4</v>
      </c>
      <c r="O26" s="20">
        <v>3.18</v>
      </c>
      <c r="P26" s="20">
        <v>21</v>
      </c>
      <c r="Q26" s="20">
        <v>1.06</v>
      </c>
      <c r="R26" s="20">
        <v>43.35</v>
      </c>
      <c r="S26" s="20">
        <v>1</v>
      </c>
      <c r="T26" s="20">
        <v>98</v>
      </c>
      <c r="U26" s="20">
        <v>0.64</v>
      </c>
      <c r="V26" s="20">
        <v>21</v>
      </c>
      <c r="W26" s="20">
        <v>19</v>
      </c>
      <c r="X26" s="1">
        <v>12</v>
      </c>
      <c r="Y26" s="1">
        <v>8</v>
      </c>
      <c r="Z26" s="1">
        <v>7</v>
      </c>
      <c r="AA26" s="1">
        <v>7</v>
      </c>
      <c r="AB26" s="20">
        <v>16458.599999999999</v>
      </c>
      <c r="AC26" s="20">
        <v>4769.3999999999996</v>
      </c>
      <c r="AD26" s="20">
        <v>27.7</v>
      </c>
      <c r="AE26" s="20">
        <v>1.8</v>
      </c>
      <c r="AF26" s="20">
        <v>0.5</v>
      </c>
      <c r="AG26" s="20">
        <v>0.1</v>
      </c>
      <c r="AH26" s="1">
        <v>24.799999999999983</v>
      </c>
      <c r="AI26" s="1">
        <v>83.5</v>
      </c>
    </row>
    <row r="27" spans="1:35" x14ac:dyDescent="0.25">
      <c r="A27" s="1">
        <v>26</v>
      </c>
      <c r="B27" s="1">
        <v>27</v>
      </c>
      <c r="C27" s="23">
        <v>2E-3</v>
      </c>
      <c r="D27" s="26">
        <v>15.2</v>
      </c>
      <c r="E27" s="22">
        <v>3.4000000000000002E-2</v>
      </c>
      <c r="F27" s="31">
        <v>2.9999999999999997E-4</v>
      </c>
      <c r="G27" s="26">
        <v>149</v>
      </c>
      <c r="H27" s="26">
        <v>162</v>
      </c>
      <c r="I27" s="26">
        <v>185.2</v>
      </c>
      <c r="J27" s="26">
        <v>230.4</v>
      </c>
      <c r="K27" s="26">
        <v>253.2</v>
      </c>
      <c r="L27" s="26">
        <v>39.5</v>
      </c>
      <c r="M27" s="26">
        <v>788.6</v>
      </c>
      <c r="N27" s="26">
        <v>-54</v>
      </c>
      <c r="O27" s="24">
        <v>3.3359999999999999</v>
      </c>
      <c r="P27" s="26">
        <v>26</v>
      </c>
      <c r="Q27" s="22"/>
      <c r="R27" s="26">
        <v>43.384</v>
      </c>
      <c r="S27" s="21">
        <v>1</v>
      </c>
      <c r="T27" s="22">
        <v>92</v>
      </c>
      <c r="U27" s="32"/>
      <c r="V27" s="22"/>
      <c r="W27" s="22"/>
      <c r="X27" s="1"/>
      <c r="Y27" s="1"/>
      <c r="Z27" s="1"/>
      <c r="AA27" s="1"/>
      <c r="AB27" s="26"/>
      <c r="AC27" s="26"/>
      <c r="AD27" s="26"/>
      <c r="AE27" s="26"/>
      <c r="AF27" s="26"/>
      <c r="AG27" s="26"/>
      <c r="AH27" s="1">
        <v>23.199999999999989</v>
      </c>
      <c r="AI27" s="1">
        <v>68.400000000000006</v>
      </c>
    </row>
    <row r="28" spans="1:35" x14ac:dyDescent="0.25">
      <c r="A28" s="1">
        <v>27</v>
      </c>
      <c r="B28" s="1">
        <v>25</v>
      </c>
      <c r="C28" s="1">
        <v>2E-3</v>
      </c>
      <c r="D28" s="1">
        <v>14.1</v>
      </c>
      <c r="E28" s="27">
        <v>0.04</v>
      </c>
      <c r="F28" s="29">
        <v>4.0000000000000002E-4</v>
      </c>
      <c r="G28" s="1">
        <v>152.30000000000001</v>
      </c>
      <c r="H28" s="25">
        <v>164</v>
      </c>
      <c r="I28" s="1">
        <v>183.1</v>
      </c>
      <c r="J28" s="1">
        <v>226.1</v>
      </c>
      <c r="K28" s="25">
        <v>257</v>
      </c>
      <c r="L28" s="25">
        <v>41</v>
      </c>
      <c r="M28" s="1">
        <v>788.6</v>
      </c>
      <c r="N28" s="1">
        <v>-61.3</v>
      </c>
      <c r="O28" s="1">
        <v>3.1669999999999998</v>
      </c>
      <c r="P28" s="25">
        <v>25</v>
      </c>
      <c r="Q28" s="32"/>
      <c r="R28" s="1">
        <v>43.41</v>
      </c>
      <c r="S28" s="1">
        <v>1</v>
      </c>
      <c r="T28" s="1">
        <v>99</v>
      </c>
      <c r="U28" s="1">
        <v>0.2</v>
      </c>
      <c r="V28" s="1">
        <v>19</v>
      </c>
      <c r="W28" s="22">
        <v>17</v>
      </c>
      <c r="X28" s="1">
        <v>7</v>
      </c>
      <c r="Y28" s="1">
        <v>7</v>
      </c>
      <c r="Z28" s="1">
        <v>7</v>
      </c>
      <c r="AA28" s="1">
        <v>7</v>
      </c>
      <c r="AB28" s="26"/>
      <c r="AC28" s="26"/>
      <c r="AD28" s="26"/>
      <c r="AE28" s="26"/>
      <c r="AF28" s="26"/>
      <c r="AG28" s="26"/>
      <c r="AH28" s="1">
        <v>19.099999999999994</v>
      </c>
      <c r="AI28" s="1">
        <v>62.099999999999994</v>
      </c>
    </row>
    <row r="29" spans="1:35" x14ac:dyDescent="0.25">
      <c r="A29" s="1">
        <v>28</v>
      </c>
      <c r="B29" s="1">
        <v>28</v>
      </c>
      <c r="C29" s="23">
        <v>3.0000000000000001E-3</v>
      </c>
      <c r="D29" s="25">
        <v>18.3</v>
      </c>
      <c r="E29" s="27">
        <v>0.03</v>
      </c>
      <c r="F29" s="29">
        <v>4.0000000000000002E-4</v>
      </c>
      <c r="G29" s="25">
        <v>151.4</v>
      </c>
      <c r="H29" s="25">
        <v>167.8</v>
      </c>
      <c r="I29" s="25">
        <v>187.8</v>
      </c>
      <c r="J29" s="25">
        <v>225.2</v>
      </c>
      <c r="K29" s="25">
        <v>250.1</v>
      </c>
      <c r="L29" s="25">
        <v>43</v>
      </c>
      <c r="M29" s="25">
        <v>788.6</v>
      </c>
      <c r="N29" s="25">
        <v>-55.9</v>
      </c>
      <c r="O29" s="23">
        <v>3.286</v>
      </c>
      <c r="P29" s="25">
        <v>26</v>
      </c>
      <c r="Q29" s="32"/>
      <c r="R29" s="27">
        <v>43.35</v>
      </c>
      <c r="S29" s="33">
        <v>1</v>
      </c>
      <c r="T29" s="1">
        <v>80</v>
      </c>
      <c r="U29" s="25">
        <v>0.5</v>
      </c>
      <c r="V29" s="25">
        <v>18</v>
      </c>
      <c r="W29" s="22">
        <v>16</v>
      </c>
      <c r="X29" s="1">
        <v>7</v>
      </c>
      <c r="Y29" s="1">
        <v>7</v>
      </c>
      <c r="Z29" s="1">
        <v>7</v>
      </c>
      <c r="AA29" s="1">
        <v>7</v>
      </c>
      <c r="AB29" s="26"/>
      <c r="AC29" s="26"/>
      <c r="AD29" s="26"/>
      <c r="AE29" s="26"/>
      <c r="AF29" s="26"/>
      <c r="AG29" s="26"/>
      <c r="AH29" s="1">
        <v>20</v>
      </c>
      <c r="AI29" s="1">
        <v>57.399999999999977</v>
      </c>
    </row>
    <row r="30" spans="1:35" x14ac:dyDescent="0.25">
      <c r="A30" s="1">
        <v>29</v>
      </c>
      <c r="B30" s="1">
        <v>27</v>
      </c>
      <c r="C30" s="23">
        <v>8.9999999999999993E-3</v>
      </c>
      <c r="D30" s="25">
        <v>15.7</v>
      </c>
      <c r="E30" s="27">
        <v>0.03</v>
      </c>
      <c r="F30" s="29">
        <v>8.0000000000000004E-4</v>
      </c>
      <c r="G30" s="25">
        <v>152.1</v>
      </c>
      <c r="H30" s="25">
        <v>167.9</v>
      </c>
      <c r="I30" s="25">
        <v>188.5</v>
      </c>
      <c r="J30" s="25">
        <v>226.4</v>
      </c>
      <c r="K30" s="25">
        <v>249.8</v>
      </c>
      <c r="L30" s="25">
        <v>42.5</v>
      </c>
      <c r="M30" s="25">
        <v>788.6</v>
      </c>
      <c r="N30" s="25">
        <v>-55.9</v>
      </c>
      <c r="O30" s="23">
        <v>3.1219999999999999</v>
      </c>
      <c r="P30" s="25">
        <v>25</v>
      </c>
      <c r="Q30" s="32"/>
      <c r="R30" s="27">
        <v>43.39</v>
      </c>
      <c r="S30" s="33">
        <v>1</v>
      </c>
      <c r="T30" s="1">
        <v>85</v>
      </c>
      <c r="U30" s="25">
        <v>0.3</v>
      </c>
      <c r="V30" s="25">
        <v>19</v>
      </c>
      <c r="W30" s="22">
        <v>17</v>
      </c>
      <c r="X30" s="1">
        <v>7</v>
      </c>
      <c r="Y30" s="1">
        <v>7</v>
      </c>
      <c r="Z30" s="1">
        <v>7</v>
      </c>
      <c r="AA30" s="1">
        <v>7</v>
      </c>
      <c r="AB30" s="26"/>
      <c r="AC30" s="26"/>
      <c r="AD30" s="26"/>
      <c r="AE30" s="26"/>
      <c r="AF30" s="26"/>
      <c r="AG30" s="26"/>
      <c r="AH30" s="1">
        <v>20.599999999999994</v>
      </c>
      <c r="AI30" s="1">
        <v>58.5</v>
      </c>
    </row>
    <row r="31" spans="1:35" x14ac:dyDescent="0.25">
      <c r="A31" s="1">
        <v>30</v>
      </c>
      <c r="B31" s="20">
        <v>25</v>
      </c>
      <c r="C31" s="20">
        <v>3.0000000000000001E-3</v>
      </c>
      <c r="D31" s="20">
        <v>18.3</v>
      </c>
      <c r="E31" s="20">
        <v>5.4300000000000001E-2</v>
      </c>
      <c r="F31" s="28">
        <v>1.1000000000000001E-3</v>
      </c>
      <c r="G31" s="20">
        <v>146.4</v>
      </c>
      <c r="H31" s="20">
        <v>159.80000000000001</v>
      </c>
      <c r="I31" s="20">
        <v>184.2</v>
      </c>
      <c r="J31" s="20">
        <v>240.1</v>
      </c>
      <c r="K31" s="20">
        <v>273.5</v>
      </c>
      <c r="L31" s="20">
        <v>39.9</v>
      </c>
      <c r="M31" s="20">
        <v>788.7</v>
      </c>
      <c r="N31" s="20">
        <v>-52.4</v>
      </c>
      <c r="O31" s="20"/>
      <c r="P31" s="20">
        <v>26</v>
      </c>
      <c r="Q31" s="20"/>
      <c r="R31" s="20">
        <v>43.33</v>
      </c>
      <c r="S31" s="20">
        <v>1</v>
      </c>
      <c r="T31" s="20">
        <v>99</v>
      </c>
      <c r="U31" s="20">
        <v>0.54</v>
      </c>
      <c r="V31" s="20">
        <v>16</v>
      </c>
      <c r="W31" s="20">
        <v>14</v>
      </c>
      <c r="X31" s="1">
        <v>9</v>
      </c>
      <c r="Y31" s="1">
        <v>7</v>
      </c>
      <c r="Z31" s="1">
        <v>7</v>
      </c>
      <c r="AA31" s="1">
        <v>7</v>
      </c>
      <c r="AB31" s="20">
        <v>582.4</v>
      </c>
      <c r="AC31" s="20">
        <v>127.3</v>
      </c>
      <c r="AD31" s="20">
        <v>4.5</v>
      </c>
      <c r="AE31" s="20">
        <v>0.8</v>
      </c>
      <c r="AF31" s="20">
        <v>0.3</v>
      </c>
      <c r="AG31" s="20">
        <v>0.1</v>
      </c>
      <c r="AH31" s="1">
        <v>24.399999999999977</v>
      </c>
      <c r="AI31" s="1">
        <v>80.299999999999983</v>
      </c>
    </row>
    <row r="32" spans="1:35" x14ac:dyDescent="0.25">
      <c r="A32" s="1">
        <v>31</v>
      </c>
      <c r="B32" s="1">
        <v>26</v>
      </c>
      <c r="C32" s="1">
        <v>1E-3</v>
      </c>
      <c r="D32" s="25">
        <v>16.5</v>
      </c>
      <c r="E32" s="23">
        <v>5.5E-2</v>
      </c>
      <c r="F32" s="29">
        <v>1E-3</v>
      </c>
      <c r="G32" s="25">
        <v>146.69999999999999</v>
      </c>
      <c r="H32" s="25">
        <v>160.69999999999999</v>
      </c>
      <c r="I32" s="25">
        <v>184.5</v>
      </c>
      <c r="J32" s="25">
        <v>238.1</v>
      </c>
      <c r="K32" s="25">
        <v>267.60000000000002</v>
      </c>
      <c r="L32" s="25">
        <v>39</v>
      </c>
      <c r="M32" s="25">
        <v>788.9</v>
      </c>
      <c r="N32" s="25">
        <v>-51.5</v>
      </c>
      <c r="O32" s="23">
        <v>3.2570000000000001</v>
      </c>
      <c r="P32" s="25">
        <v>26</v>
      </c>
      <c r="Q32" s="20"/>
      <c r="R32" s="23">
        <v>43.377000000000002</v>
      </c>
      <c r="S32" s="33">
        <v>1</v>
      </c>
      <c r="T32" s="1">
        <v>98</v>
      </c>
      <c r="U32" s="25">
        <v>0.3</v>
      </c>
      <c r="V32" s="25">
        <v>17</v>
      </c>
      <c r="W32" s="20">
        <v>14</v>
      </c>
      <c r="X32" s="1">
        <v>7</v>
      </c>
      <c r="Y32" s="1">
        <v>7</v>
      </c>
      <c r="Z32" s="1">
        <v>7</v>
      </c>
      <c r="AA32" s="1">
        <v>7</v>
      </c>
      <c r="AB32" s="20"/>
      <c r="AC32" s="20"/>
      <c r="AD32" s="20"/>
      <c r="AE32" s="20"/>
      <c r="AF32" s="20"/>
      <c r="AG32" s="20"/>
      <c r="AH32" s="1">
        <v>23.800000000000011</v>
      </c>
      <c r="AI32" s="1">
        <v>77.400000000000006</v>
      </c>
    </row>
    <row r="33" spans="1:35" x14ac:dyDescent="0.25">
      <c r="A33" s="1">
        <v>32</v>
      </c>
      <c r="B33" s="1">
        <v>28</v>
      </c>
      <c r="C33" s="23">
        <v>5.0000000000000001E-3</v>
      </c>
      <c r="D33" s="26">
        <v>14.7</v>
      </c>
      <c r="E33" s="24">
        <v>2.4E-2</v>
      </c>
      <c r="F33" s="31"/>
      <c r="G33" s="26">
        <v>149.80000000000001</v>
      </c>
      <c r="H33" s="26">
        <v>162.80000000000001</v>
      </c>
      <c r="I33" s="26">
        <v>186.4</v>
      </c>
      <c r="J33" s="26">
        <v>229.6</v>
      </c>
      <c r="K33" s="26">
        <v>251.3</v>
      </c>
      <c r="L33" s="26">
        <v>40.5</v>
      </c>
      <c r="M33" s="26">
        <v>789</v>
      </c>
      <c r="N33" s="22">
        <v>-54.4</v>
      </c>
      <c r="O33" s="24">
        <v>3.375</v>
      </c>
      <c r="P33" s="26">
        <v>25</v>
      </c>
      <c r="Q33" s="32"/>
      <c r="R33" s="26">
        <v>43.393999999999998</v>
      </c>
      <c r="S33" s="21">
        <v>1</v>
      </c>
      <c r="T33" s="22">
        <v>93</v>
      </c>
      <c r="U33" s="32"/>
      <c r="V33" s="22"/>
      <c r="W33" s="22"/>
      <c r="X33" s="1"/>
      <c r="Y33" s="1"/>
      <c r="Z33" s="1"/>
      <c r="AA33" s="1"/>
      <c r="AB33" s="26"/>
      <c r="AC33" s="26"/>
      <c r="AD33" s="26"/>
      <c r="AE33" s="26"/>
      <c r="AF33" s="26"/>
      <c r="AG33" s="26"/>
      <c r="AH33" s="1">
        <v>23.599999999999994</v>
      </c>
      <c r="AI33" s="1">
        <v>66.799999999999983</v>
      </c>
    </row>
    <row r="34" spans="1:35" x14ac:dyDescent="0.25">
      <c r="A34" s="1">
        <v>33</v>
      </c>
      <c r="B34" s="20">
        <v>24</v>
      </c>
      <c r="C34" s="20">
        <v>2E-3</v>
      </c>
      <c r="D34" s="20">
        <v>19.600000000000001</v>
      </c>
      <c r="E34" s="20">
        <v>6.1699999999999998E-2</v>
      </c>
      <c r="F34" s="28">
        <v>8.0000000000000004E-4</v>
      </c>
      <c r="G34" s="20">
        <v>147</v>
      </c>
      <c r="H34" s="20">
        <v>160.6</v>
      </c>
      <c r="I34" s="20">
        <v>186</v>
      </c>
      <c r="J34" s="20">
        <v>238.2</v>
      </c>
      <c r="K34" s="20">
        <v>269.39999999999998</v>
      </c>
      <c r="L34" s="20">
        <v>39.1</v>
      </c>
      <c r="M34" s="20">
        <v>789</v>
      </c>
      <c r="N34" s="20">
        <v>-52.1</v>
      </c>
      <c r="O34" s="20">
        <v>3.218</v>
      </c>
      <c r="P34" s="20">
        <v>23.5</v>
      </c>
      <c r="Q34" s="20">
        <v>1.5</v>
      </c>
      <c r="R34" s="20">
        <v>43.3</v>
      </c>
      <c r="S34" s="33">
        <v>1</v>
      </c>
      <c r="T34" s="20">
        <v>99</v>
      </c>
      <c r="U34" s="20">
        <v>0.08</v>
      </c>
      <c r="V34" s="20">
        <v>17</v>
      </c>
      <c r="W34" s="20">
        <v>17</v>
      </c>
      <c r="X34" s="1">
        <v>11</v>
      </c>
      <c r="Y34" s="1">
        <v>8</v>
      </c>
      <c r="Z34" s="1">
        <v>7</v>
      </c>
      <c r="AA34" s="1">
        <v>7</v>
      </c>
      <c r="AB34" s="20">
        <v>1210</v>
      </c>
      <c r="AC34" s="20">
        <v>387</v>
      </c>
      <c r="AD34" s="20">
        <v>10.6</v>
      </c>
      <c r="AE34" s="20">
        <v>1.6</v>
      </c>
      <c r="AF34" s="20">
        <v>0.7</v>
      </c>
      <c r="AG34" s="20" t="s">
        <v>67</v>
      </c>
      <c r="AH34" s="1">
        <v>25.400000000000006</v>
      </c>
      <c r="AI34" s="1">
        <v>77.599999999999994</v>
      </c>
    </row>
    <row r="35" spans="1:35" x14ac:dyDescent="0.25">
      <c r="A35" s="1">
        <v>34</v>
      </c>
      <c r="B35" s="1">
        <v>25</v>
      </c>
      <c r="C35" s="1">
        <v>1.4999999999999999E-2</v>
      </c>
      <c r="D35" s="1">
        <v>15.1</v>
      </c>
      <c r="E35" s="1">
        <v>0.04</v>
      </c>
      <c r="F35" s="28"/>
      <c r="G35" s="1">
        <v>148.6</v>
      </c>
      <c r="H35" s="1">
        <v>161.4</v>
      </c>
      <c r="I35" s="1">
        <v>185.9</v>
      </c>
      <c r="J35" s="1">
        <v>239.2</v>
      </c>
      <c r="K35" s="1">
        <v>270.89999999999998</v>
      </c>
      <c r="L35" s="1">
        <v>39.5</v>
      </c>
      <c r="M35" s="1">
        <v>789</v>
      </c>
      <c r="N35" s="1">
        <v>-51</v>
      </c>
      <c r="O35" s="1">
        <v>3.1680000000000001</v>
      </c>
      <c r="P35" s="1">
        <v>24.3</v>
      </c>
      <c r="Q35" s="1">
        <v>0.92</v>
      </c>
      <c r="R35" s="1">
        <v>43.420999999999999</v>
      </c>
      <c r="S35" s="21">
        <v>1</v>
      </c>
      <c r="T35" s="1">
        <v>86</v>
      </c>
      <c r="U35" s="1">
        <v>0.5</v>
      </c>
      <c r="V35" s="1">
        <v>17</v>
      </c>
      <c r="W35" s="1">
        <v>17</v>
      </c>
      <c r="X35" s="1">
        <v>13</v>
      </c>
      <c r="Y35" s="1">
        <v>11</v>
      </c>
      <c r="Z35" s="1">
        <v>10</v>
      </c>
      <c r="AA35" s="1">
        <v>9</v>
      </c>
      <c r="AB35" s="1">
        <v>1298</v>
      </c>
      <c r="AC35" s="1">
        <v>404</v>
      </c>
      <c r="AD35" s="1">
        <v>51</v>
      </c>
      <c r="AE35" s="1">
        <v>16</v>
      </c>
      <c r="AF35" s="1">
        <v>9</v>
      </c>
      <c r="AG35" s="1">
        <v>3</v>
      </c>
      <c r="AH35" s="1">
        <v>24.5</v>
      </c>
      <c r="AI35" s="1">
        <v>77.799999999999983</v>
      </c>
    </row>
    <row r="36" spans="1:35" x14ac:dyDescent="0.25">
      <c r="A36" s="1">
        <v>35</v>
      </c>
      <c r="B36" s="21">
        <v>18</v>
      </c>
      <c r="C36" s="21">
        <v>3.0000000000000001E-3</v>
      </c>
      <c r="D36" s="25">
        <v>16.78995134730539</v>
      </c>
      <c r="E36" s="21">
        <v>0.02</v>
      </c>
      <c r="F36" s="30"/>
      <c r="G36" s="21">
        <v>155</v>
      </c>
      <c r="H36" s="21">
        <v>171.4</v>
      </c>
      <c r="I36" s="21">
        <v>193.7</v>
      </c>
      <c r="J36" s="21">
        <v>228.2</v>
      </c>
      <c r="K36" s="21">
        <v>263.3</v>
      </c>
      <c r="L36" s="21">
        <v>44.5</v>
      </c>
      <c r="M36" s="1">
        <v>789</v>
      </c>
      <c r="N36" s="21">
        <v>-52.5</v>
      </c>
      <c r="O36" s="21">
        <v>3.5430000000000001</v>
      </c>
      <c r="P36" s="21">
        <v>27</v>
      </c>
      <c r="Q36" s="21"/>
      <c r="R36" s="21">
        <v>43.38</v>
      </c>
      <c r="S36" s="21">
        <v>1</v>
      </c>
      <c r="T36" s="21">
        <v>77</v>
      </c>
      <c r="U36" s="21">
        <v>0.1</v>
      </c>
      <c r="V36" s="21">
        <v>17</v>
      </c>
      <c r="W36" s="21">
        <v>15</v>
      </c>
      <c r="X36" s="1">
        <v>11</v>
      </c>
      <c r="Y36" s="1">
        <v>9</v>
      </c>
      <c r="Z36" s="1">
        <v>8</v>
      </c>
      <c r="AA36" s="1">
        <v>7</v>
      </c>
      <c r="AB36" s="21">
        <v>832.1</v>
      </c>
      <c r="AC36" s="21">
        <v>229.7</v>
      </c>
      <c r="AD36" s="21">
        <v>16.600000000000001</v>
      </c>
      <c r="AE36" s="21">
        <v>3.9</v>
      </c>
      <c r="AF36" s="21">
        <v>1.6</v>
      </c>
      <c r="AG36" s="21">
        <v>0.6</v>
      </c>
      <c r="AH36" s="1">
        <v>22.299999999999983</v>
      </c>
      <c r="AI36" s="1">
        <v>56.799999999999983</v>
      </c>
    </row>
    <row r="37" spans="1:35" x14ac:dyDescent="0.25">
      <c r="A37" s="1">
        <v>36</v>
      </c>
      <c r="B37" s="1">
        <v>25</v>
      </c>
      <c r="C37" s="1">
        <v>2E-3</v>
      </c>
      <c r="D37" s="25">
        <v>18.5</v>
      </c>
      <c r="E37" s="27">
        <v>0.05</v>
      </c>
      <c r="F37" s="29">
        <v>1.6000000000000001E-3</v>
      </c>
      <c r="G37" s="25">
        <v>147.19999999999999</v>
      </c>
      <c r="H37" s="25">
        <v>160.80000000000001</v>
      </c>
      <c r="I37" s="25">
        <v>185.7</v>
      </c>
      <c r="J37" s="25">
        <v>242.6</v>
      </c>
      <c r="K37" s="25">
        <v>276.60000000000002</v>
      </c>
      <c r="L37" s="25">
        <v>39.5</v>
      </c>
      <c r="M37" s="25">
        <v>789.1</v>
      </c>
      <c r="N37" s="25">
        <v>-51.2</v>
      </c>
      <c r="O37" s="23">
        <v>3.1909999999999998</v>
      </c>
      <c r="P37" s="25">
        <v>26</v>
      </c>
      <c r="Q37" s="32"/>
      <c r="R37" s="27">
        <v>43.35</v>
      </c>
      <c r="S37" s="33">
        <v>1</v>
      </c>
      <c r="T37" s="1">
        <v>92</v>
      </c>
      <c r="U37" s="25">
        <v>0.2</v>
      </c>
      <c r="V37" s="25">
        <v>17</v>
      </c>
      <c r="W37" s="22">
        <v>14</v>
      </c>
      <c r="X37" s="1">
        <v>7</v>
      </c>
      <c r="Y37" s="1">
        <v>7</v>
      </c>
      <c r="Z37" s="1">
        <v>7</v>
      </c>
      <c r="AA37" s="1">
        <v>7</v>
      </c>
      <c r="AB37" s="26"/>
      <c r="AC37" s="26"/>
      <c r="AD37" s="26"/>
      <c r="AE37" s="26"/>
      <c r="AF37" s="26"/>
      <c r="AG37" s="26"/>
      <c r="AH37" s="1">
        <v>24.899999999999977</v>
      </c>
      <c r="AI37" s="1">
        <v>81.799999999999983</v>
      </c>
    </row>
    <row r="38" spans="1:35" x14ac:dyDescent="0.25">
      <c r="A38" s="1">
        <v>37</v>
      </c>
      <c r="B38" s="1">
        <v>25</v>
      </c>
      <c r="C38" s="1">
        <v>5.0000000000000001E-3</v>
      </c>
      <c r="D38" s="25">
        <v>18.100000000000001</v>
      </c>
      <c r="E38" s="23">
        <v>5.2999999999999999E-2</v>
      </c>
      <c r="F38" s="29">
        <v>1.1000000000000001E-3</v>
      </c>
      <c r="G38" s="25">
        <v>147.30000000000001</v>
      </c>
      <c r="H38" s="25">
        <v>161</v>
      </c>
      <c r="I38" s="25">
        <v>185.2</v>
      </c>
      <c r="J38" s="25">
        <v>238.2</v>
      </c>
      <c r="K38" s="25">
        <v>268</v>
      </c>
      <c r="L38" s="25">
        <v>39</v>
      </c>
      <c r="M38" s="25">
        <v>789.1</v>
      </c>
      <c r="N38" s="25">
        <v>-51.7</v>
      </c>
      <c r="O38" s="23">
        <v>3.1360000000000001</v>
      </c>
      <c r="P38" s="25">
        <v>26</v>
      </c>
      <c r="Q38" s="20"/>
      <c r="R38" s="23">
        <v>43.348999999999997</v>
      </c>
      <c r="S38" s="33">
        <v>1</v>
      </c>
      <c r="T38" s="1">
        <v>100</v>
      </c>
      <c r="U38" s="25">
        <v>0.2</v>
      </c>
      <c r="V38" s="25">
        <v>19</v>
      </c>
      <c r="W38" s="20">
        <v>16</v>
      </c>
      <c r="X38" s="1">
        <v>7</v>
      </c>
      <c r="Y38" s="1">
        <v>7</v>
      </c>
      <c r="Z38" s="1">
        <v>7</v>
      </c>
      <c r="AA38" s="1">
        <v>7</v>
      </c>
      <c r="AB38" s="20"/>
      <c r="AC38" s="20"/>
      <c r="AD38" s="20"/>
      <c r="AE38" s="20"/>
      <c r="AF38" s="20"/>
      <c r="AG38" s="20"/>
      <c r="AH38" s="1">
        <v>24.199999999999989</v>
      </c>
      <c r="AI38" s="1">
        <v>77.199999999999989</v>
      </c>
    </row>
    <row r="39" spans="1:35" x14ac:dyDescent="0.25">
      <c r="A39" s="1">
        <v>38</v>
      </c>
      <c r="B39" s="1">
        <v>26</v>
      </c>
      <c r="C39" s="1">
        <v>3.0000000000000001E-3</v>
      </c>
      <c r="D39" s="25">
        <v>18.8</v>
      </c>
      <c r="E39" s="27">
        <v>0.05</v>
      </c>
      <c r="F39" s="29">
        <v>1.5E-3</v>
      </c>
      <c r="G39" s="25">
        <v>147.19999999999999</v>
      </c>
      <c r="H39" s="25">
        <v>160.6</v>
      </c>
      <c r="I39" s="25">
        <v>185.5</v>
      </c>
      <c r="J39" s="25">
        <v>243.3</v>
      </c>
      <c r="K39" s="25">
        <v>276.2</v>
      </c>
      <c r="L39" s="25">
        <v>40.5</v>
      </c>
      <c r="M39" s="25">
        <v>789.2</v>
      </c>
      <c r="N39" s="25">
        <v>-51.8</v>
      </c>
      <c r="O39" s="23">
        <v>3.198</v>
      </c>
      <c r="P39" s="25">
        <v>25</v>
      </c>
      <c r="Q39" s="32"/>
      <c r="R39" s="27">
        <v>43.34</v>
      </c>
      <c r="S39" s="33">
        <v>1</v>
      </c>
      <c r="T39" s="1">
        <v>100</v>
      </c>
      <c r="U39" s="25">
        <v>0.2</v>
      </c>
      <c r="V39" s="25">
        <v>16</v>
      </c>
      <c r="W39" s="22">
        <v>14</v>
      </c>
      <c r="X39" s="1">
        <v>7</v>
      </c>
      <c r="Y39" s="1">
        <v>7</v>
      </c>
      <c r="Z39" s="1">
        <v>7</v>
      </c>
      <c r="AA39" s="1">
        <v>7</v>
      </c>
      <c r="AB39" s="26"/>
      <c r="AC39" s="26"/>
      <c r="AD39" s="26"/>
      <c r="AE39" s="26"/>
      <c r="AF39" s="26"/>
      <c r="AG39" s="26"/>
      <c r="AH39" s="1">
        <v>24.900000000000006</v>
      </c>
      <c r="AI39" s="1">
        <v>82.700000000000017</v>
      </c>
    </row>
    <row r="40" spans="1:35" x14ac:dyDescent="0.25">
      <c r="A40" s="1">
        <v>39</v>
      </c>
      <c r="B40" s="1">
        <v>26</v>
      </c>
      <c r="C40" s="1">
        <v>5.0000000000000001E-3</v>
      </c>
      <c r="D40" s="25">
        <v>19.5</v>
      </c>
      <c r="E40" s="23">
        <v>5.5E-2</v>
      </c>
      <c r="F40" s="29">
        <v>1E-3</v>
      </c>
      <c r="G40" s="25">
        <v>147.69999999999999</v>
      </c>
      <c r="H40" s="25">
        <v>161.1</v>
      </c>
      <c r="I40" s="25">
        <v>185.5</v>
      </c>
      <c r="J40" s="25">
        <v>237.9</v>
      </c>
      <c r="K40" s="25">
        <v>266.89999999999998</v>
      </c>
      <c r="L40" s="25">
        <v>39.5</v>
      </c>
      <c r="M40" s="25">
        <v>789.2</v>
      </c>
      <c r="N40" s="25">
        <v>-51.6</v>
      </c>
      <c r="O40" s="23">
        <v>3.6219999999999999</v>
      </c>
      <c r="P40" s="25">
        <v>25</v>
      </c>
      <c r="Q40" s="20"/>
      <c r="R40" s="23">
        <v>43.323</v>
      </c>
      <c r="S40" s="33">
        <v>1</v>
      </c>
      <c r="T40" s="1">
        <v>99</v>
      </c>
      <c r="U40" s="25">
        <v>0.1</v>
      </c>
      <c r="V40" s="25">
        <v>17</v>
      </c>
      <c r="W40" s="20">
        <v>14</v>
      </c>
      <c r="X40" s="1">
        <v>7</v>
      </c>
      <c r="Y40" s="1">
        <v>7</v>
      </c>
      <c r="Z40" s="1">
        <v>7</v>
      </c>
      <c r="AA40" s="1">
        <v>7</v>
      </c>
      <c r="AB40" s="20"/>
      <c r="AC40" s="20"/>
      <c r="AD40" s="20"/>
      <c r="AE40" s="20"/>
      <c r="AF40" s="20"/>
      <c r="AG40" s="20"/>
      <c r="AH40" s="1">
        <v>24.400000000000006</v>
      </c>
      <c r="AI40" s="1">
        <v>76.800000000000011</v>
      </c>
    </row>
    <row r="41" spans="1:35" x14ac:dyDescent="0.25">
      <c r="A41" s="1">
        <v>40</v>
      </c>
      <c r="B41" s="1">
        <v>26</v>
      </c>
      <c r="C41" s="1">
        <v>2E-3</v>
      </c>
      <c r="D41" s="25">
        <v>18.8</v>
      </c>
      <c r="E41" s="23">
        <v>5.7000000000000002E-2</v>
      </c>
      <c r="F41" s="29">
        <v>1E-3</v>
      </c>
      <c r="G41" s="25">
        <v>147.19999999999999</v>
      </c>
      <c r="H41" s="25">
        <v>160.6</v>
      </c>
      <c r="I41" s="25">
        <v>184.6</v>
      </c>
      <c r="J41" s="25">
        <v>237.8</v>
      </c>
      <c r="K41" s="25">
        <v>266.5</v>
      </c>
      <c r="L41" s="25">
        <v>40</v>
      </c>
      <c r="M41" s="25">
        <v>789.2</v>
      </c>
      <c r="N41" s="25">
        <v>-51.6</v>
      </c>
      <c r="O41" s="23">
        <v>3.1840000000000002</v>
      </c>
      <c r="P41" s="25">
        <v>26</v>
      </c>
      <c r="Q41" s="20"/>
      <c r="R41" s="23">
        <v>43.332000000000001</v>
      </c>
      <c r="S41" s="33">
        <v>1</v>
      </c>
      <c r="T41" s="1">
        <v>99</v>
      </c>
      <c r="U41" s="25">
        <v>0.3</v>
      </c>
      <c r="V41" s="25">
        <v>17</v>
      </c>
      <c r="W41" s="20">
        <v>14</v>
      </c>
      <c r="X41" s="1">
        <v>7</v>
      </c>
      <c r="Y41" s="1">
        <v>7</v>
      </c>
      <c r="Z41" s="1">
        <v>7</v>
      </c>
      <c r="AA41" s="1">
        <v>7</v>
      </c>
      <c r="AB41" s="20"/>
      <c r="AC41" s="20"/>
      <c r="AD41" s="20"/>
      <c r="AE41" s="20"/>
      <c r="AF41" s="20"/>
      <c r="AG41" s="20"/>
      <c r="AH41" s="1">
        <v>24</v>
      </c>
      <c r="AI41" s="1">
        <v>77.200000000000017</v>
      </c>
    </row>
    <row r="42" spans="1:35" x14ac:dyDescent="0.25">
      <c r="A42" s="1">
        <v>41</v>
      </c>
      <c r="B42" s="20">
        <v>24</v>
      </c>
      <c r="C42" s="20">
        <v>3.0000000000000001E-3</v>
      </c>
      <c r="D42" s="20">
        <v>19.2</v>
      </c>
      <c r="E42" s="20">
        <v>6.8099999999999994E-2</v>
      </c>
      <c r="F42" s="28">
        <v>8.0000000000000004E-4</v>
      </c>
      <c r="G42" s="20">
        <v>144.4</v>
      </c>
      <c r="H42" s="20">
        <v>160.4</v>
      </c>
      <c r="I42" s="20">
        <v>185.8</v>
      </c>
      <c r="J42" s="20">
        <v>235.9</v>
      </c>
      <c r="K42" s="20">
        <v>271.89999999999998</v>
      </c>
      <c r="L42" s="20">
        <v>39.9</v>
      </c>
      <c r="M42" s="20">
        <v>789.2</v>
      </c>
      <c r="N42" s="20">
        <v>-51.7</v>
      </c>
      <c r="O42" s="20">
        <v>3.24</v>
      </c>
      <c r="P42" s="20">
        <v>25</v>
      </c>
      <c r="Q42" s="20">
        <v>1.2</v>
      </c>
      <c r="R42" s="20">
        <v>43.3</v>
      </c>
      <c r="S42" s="33">
        <v>1</v>
      </c>
      <c r="T42" s="20">
        <v>99</v>
      </c>
      <c r="U42" s="20">
        <v>0.22</v>
      </c>
      <c r="V42" s="20">
        <v>16</v>
      </c>
      <c r="W42" s="20">
        <v>14</v>
      </c>
      <c r="X42" s="1">
        <v>11</v>
      </c>
      <c r="Y42" s="1">
        <v>9</v>
      </c>
      <c r="Z42" s="1">
        <v>7</v>
      </c>
      <c r="AA42" s="1">
        <v>7</v>
      </c>
      <c r="AB42" s="20">
        <v>513.79999999999995</v>
      </c>
      <c r="AC42" s="20">
        <v>143.6</v>
      </c>
      <c r="AD42" s="20">
        <v>11.1</v>
      </c>
      <c r="AE42" s="20">
        <v>3.3</v>
      </c>
      <c r="AF42" s="20">
        <v>1.2</v>
      </c>
      <c r="AG42" s="20" t="s">
        <v>67</v>
      </c>
      <c r="AH42" s="1">
        <v>25.400000000000006</v>
      </c>
      <c r="AI42" s="1">
        <v>75.5</v>
      </c>
    </row>
    <row r="43" spans="1:35" x14ac:dyDescent="0.25">
      <c r="A43" s="1">
        <v>42</v>
      </c>
      <c r="B43" s="1">
        <v>30</v>
      </c>
      <c r="C43" s="23">
        <v>3.0000000000000001E-3</v>
      </c>
      <c r="D43" s="22">
        <v>18.399999999999999</v>
      </c>
      <c r="E43" s="22">
        <v>2.3E-2</v>
      </c>
      <c r="F43" s="31"/>
      <c r="G43" s="26">
        <v>147.80000000000001</v>
      </c>
      <c r="H43" s="26">
        <v>163.9</v>
      </c>
      <c r="I43" s="26">
        <v>187.8</v>
      </c>
      <c r="J43" s="26">
        <v>228</v>
      </c>
      <c r="K43" s="26">
        <v>247.8</v>
      </c>
      <c r="L43" s="26">
        <v>40</v>
      </c>
      <c r="M43" s="26">
        <v>789.3</v>
      </c>
      <c r="N43" s="22">
        <v>-53.6</v>
      </c>
      <c r="O43" s="24">
        <v>3.2610000000000001</v>
      </c>
      <c r="P43" s="26">
        <v>25</v>
      </c>
      <c r="Q43" s="22"/>
      <c r="R43" s="22">
        <v>43.325000000000003</v>
      </c>
      <c r="S43" s="21">
        <v>1</v>
      </c>
      <c r="T43" s="22">
        <v>93</v>
      </c>
      <c r="U43" s="22"/>
      <c r="V43" s="22"/>
      <c r="W43" s="22"/>
      <c r="X43" s="1"/>
      <c r="Y43" s="1"/>
      <c r="Z43" s="1"/>
      <c r="AA43" s="1"/>
      <c r="AB43" s="26"/>
      <c r="AC43" s="26"/>
      <c r="AD43" s="26"/>
      <c r="AE43" s="26"/>
      <c r="AF43" s="26"/>
      <c r="AG43" s="26"/>
      <c r="AH43" s="1">
        <v>23.900000000000006</v>
      </c>
      <c r="AI43" s="1">
        <v>64.099999999999994</v>
      </c>
    </row>
    <row r="44" spans="1:35" x14ac:dyDescent="0.25">
      <c r="A44" s="1">
        <v>43</v>
      </c>
      <c r="B44" s="1">
        <v>30</v>
      </c>
      <c r="C44" s="23">
        <v>2E-3</v>
      </c>
      <c r="D44" s="22">
        <v>18.600000000000001</v>
      </c>
      <c r="E44" s="22">
        <v>2.5000000000000001E-2</v>
      </c>
      <c r="F44" s="31"/>
      <c r="G44" s="26">
        <v>151.30000000000001</v>
      </c>
      <c r="H44" s="26">
        <v>163.69999999999999</v>
      </c>
      <c r="I44" s="26">
        <v>187.9</v>
      </c>
      <c r="J44" s="26">
        <v>227.5</v>
      </c>
      <c r="K44" s="26">
        <v>248.9</v>
      </c>
      <c r="L44" s="26">
        <v>41</v>
      </c>
      <c r="M44" s="26">
        <v>789.3</v>
      </c>
      <c r="N44" s="22">
        <v>-53.9</v>
      </c>
      <c r="O44" s="24">
        <v>3.2930000000000001</v>
      </c>
      <c r="P44" s="26">
        <v>25</v>
      </c>
      <c r="Q44" s="22"/>
      <c r="R44" s="22">
        <v>43.32</v>
      </c>
      <c r="S44" s="21">
        <v>1</v>
      </c>
      <c r="T44" s="22">
        <v>95</v>
      </c>
      <c r="U44" s="22"/>
      <c r="V44" s="22"/>
      <c r="W44" s="22"/>
      <c r="X44" s="1"/>
      <c r="Y44" s="1"/>
      <c r="Z44" s="1"/>
      <c r="AA44" s="1"/>
      <c r="AB44" s="26"/>
      <c r="AC44" s="26"/>
      <c r="AD44" s="26"/>
      <c r="AE44" s="26"/>
      <c r="AF44" s="26"/>
      <c r="AG44" s="26"/>
      <c r="AH44" s="1">
        <v>24.200000000000017</v>
      </c>
      <c r="AI44" s="1">
        <v>63.800000000000011</v>
      </c>
    </row>
    <row r="45" spans="1:35" x14ac:dyDescent="0.25">
      <c r="A45" s="1">
        <v>44</v>
      </c>
      <c r="B45" s="1">
        <v>24</v>
      </c>
      <c r="C45" s="1">
        <v>3.0000000000000001E-3</v>
      </c>
      <c r="D45" s="25">
        <v>19.2</v>
      </c>
      <c r="E45" s="27">
        <v>0.05</v>
      </c>
      <c r="F45" s="29">
        <v>1.6999999999999999E-3</v>
      </c>
      <c r="G45" s="25">
        <v>147.80000000000001</v>
      </c>
      <c r="H45" s="25">
        <v>160.80000000000001</v>
      </c>
      <c r="I45" s="25">
        <v>186.3</v>
      </c>
      <c r="J45" s="25">
        <v>243.6</v>
      </c>
      <c r="K45" s="25">
        <v>276.8</v>
      </c>
      <c r="L45" s="25">
        <v>40</v>
      </c>
      <c r="M45" s="25">
        <v>789.3</v>
      </c>
      <c r="N45" s="25">
        <v>-51.9</v>
      </c>
      <c r="O45" s="23">
        <v>3.1909999999999998</v>
      </c>
      <c r="P45" s="25">
        <v>25</v>
      </c>
      <c r="Q45" s="32"/>
      <c r="R45" s="27">
        <v>43.34</v>
      </c>
      <c r="S45" s="33">
        <v>1</v>
      </c>
      <c r="T45" s="1">
        <v>99</v>
      </c>
      <c r="U45" s="25">
        <v>0.3</v>
      </c>
      <c r="V45" s="25">
        <v>16</v>
      </c>
      <c r="W45" s="22">
        <v>14</v>
      </c>
      <c r="X45" s="1">
        <v>7</v>
      </c>
      <c r="Y45" s="1">
        <v>7</v>
      </c>
      <c r="Z45" s="1">
        <v>7</v>
      </c>
      <c r="AA45" s="1">
        <v>7</v>
      </c>
      <c r="AB45" s="26"/>
      <c r="AC45" s="26"/>
      <c r="AD45" s="26"/>
      <c r="AE45" s="26"/>
      <c r="AF45" s="26"/>
      <c r="AG45" s="26"/>
      <c r="AH45" s="1">
        <v>25.5</v>
      </c>
      <c r="AI45" s="1">
        <v>82.799999999999983</v>
      </c>
    </row>
    <row r="46" spans="1:35" x14ac:dyDescent="0.25">
      <c r="A46" s="1">
        <v>45</v>
      </c>
      <c r="B46" s="20">
        <v>25</v>
      </c>
      <c r="C46" s="20">
        <v>2E-3</v>
      </c>
      <c r="D46" s="20">
        <v>18.8</v>
      </c>
      <c r="E46" s="20">
        <v>5.3800000000000001E-2</v>
      </c>
      <c r="F46" s="28">
        <v>8.9999999999999998E-4</v>
      </c>
      <c r="G46" s="20">
        <v>144.4</v>
      </c>
      <c r="H46" s="20">
        <v>160.69999999999999</v>
      </c>
      <c r="I46" s="20">
        <v>185</v>
      </c>
      <c r="J46" s="20">
        <v>236.9</v>
      </c>
      <c r="K46" s="20">
        <v>268.10000000000002</v>
      </c>
      <c r="L46" s="20">
        <v>39.1</v>
      </c>
      <c r="M46" s="20">
        <v>789.3</v>
      </c>
      <c r="N46" s="20">
        <v>-52.1</v>
      </c>
      <c r="O46" s="20">
        <v>3.1880000000000002</v>
      </c>
      <c r="P46" s="20">
        <v>24</v>
      </c>
      <c r="Q46" s="20">
        <v>1.18</v>
      </c>
      <c r="R46" s="20">
        <v>43.31</v>
      </c>
      <c r="S46" s="33">
        <v>1</v>
      </c>
      <c r="T46" s="20">
        <v>95</v>
      </c>
      <c r="U46" s="20">
        <v>0.16</v>
      </c>
      <c r="V46" s="20">
        <v>17</v>
      </c>
      <c r="W46" s="20">
        <v>15</v>
      </c>
      <c r="X46" s="1">
        <v>11</v>
      </c>
      <c r="Y46" s="1">
        <v>8</v>
      </c>
      <c r="Z46" s="1">
        <v>7</v>
      </c>
      <c r="AA46" s="1">
        <v>7</v>
      </c>
      <c r="AB46" s="20">
        <v>1042.0999999999999</v>
      </c>
      <c r="AC46" s="20">
        <v>268.10000000000002</v>
      </c>
      <c r="AD46" s="20">
        <v>10</v>
      </c>
      <c r="AE46" s="20">
        <v>2.5</v>
      </c>
      <c r="AF46" s="20">
        <v>1.2</v>
      </c>
      <c r="AG46" s="20" t="s">
        <v>67</v>
      </c>
      <c r="AH46" s="1">
        <v>24.300000000000011</v>
      </c>
      <c r="AI46" s="1">
        <v>76.200000000000017</v>
      </c>
    </row>
    <row r="47" spans="1:35" x14ac:dyDescent="0.25">
      <c r="A47" s="1">
        <v>46</v>
      </c>
      <c r="B47" s="1">
        <v>30</v>
      </c>
      <c r="C47" s="23">
        <v>3.0000000000000001E-3</v>
      </c>
      <c r="D47" s="22">
        <v>18.8</v>
      </c>
      <c r="E47" s="22">
        <v>2.4E-2</v>
      </c>
      <c r="F47" s="31"/>
      <c r="G47" s="26">
        <v>152.19999999999999</v>
      </c>
      <c r="H47" s="26">
        <v>163.80000000000001</v>
      </c>
      <c r="I47" s="26">
        <v>187.8</v>
      </c>
      <c r="J47" s="26">
        <v>227.7</v>
      </c>
      <c r="K47" s="26">
        <v>249.1</v>
      </c>
      <c r="L47" s="26">
        <v>40</v>
      </c>
      <c r="M47" s="26">
        <v>789.4</v>
      </c>
      <c r="N47" s="22">
        <v>-53.9</v>
      </c>
      <c r="O47" s="24">
        <v>3.2639999999999998</v>
      </c>
      <c r="P47" s="26">
        <v>25</v>
      </c>
      <c r="Q47" s="22"/>
      <c r="R47" s="22">
        <v>43.316000000000003</v>
      </c>
      <c r="S47" s="21">
        <v>1</v>
      </c>
      <c r="T47" s="22">
        <v>94</v>
      </c>
      <c r="U47" s="22"/>
      <c r="V47" s="22"/>
      <c r="W47" s="22"/>
      <c r="X47" s="1"/>
      <c r="Y47" s="1"/>
      <c r="Z47" s="1"/>
      <c r="AA47" s="1"/>
      <c r="AB47" s="26"/>
      <c r="AC47" s="26"/>
      <c r="AD47" s="26"/>
      <c r="AE47" s="26"/>
      <c r="AF47" s="26"/>
      <c r="AG47" s="26"/>
      <c r="AH47" s="1">
        <v>24</v>
      </c>
      <c r="AI47" s="1">
        <v>63.899999999999977</v>
      </c>
    </row>
    <row r="48" spans="1:35" x14ac:dyDescent="0.25">
      <c r="A48" s="1">
        <v>47</v>
      </c>
      <c r="B48" s="1">
        <v>30</v>
      </c>
      <c r="C48" s="23">
        <v>4.0000000000000001E-3</v>
      </c>
      <c r="D48" s="22">
        <v>18.100000000000001</v>
      </c>
      <c r="E48" s="22">
        <v>2.4E-2</v>
      </c>
      <c r="F48" s="31"/>
      <c r="G48" s="26">
        <v>148.5</v>
      </c>
      <c r="H48" s="26">
        <v>164</v>
      </c>
      <c r="I48" s="26">
        <v>188</v>
      </c>
      <c r="J48" s="26">
        <v>227.8</v>
      </c>
      <c r="K48" s="26">
        <v>248</v>
      </c>
      <c r="L48" s="26">
        <v>40.5</v>
      </c>
      <c r="M48" s="26">
        <v>789.4</v>
      </c>
      <c r="N48" s="22">
        <v>-54.1</v>
      </c>
      <c r="O48" s="24">
        <v>3.2480000000000002</v>
      </c>
      <c r="P48" s="26">
        <v>25</v>
      </c>
      <c r="Q48" s="22"/>
      <c r="R48" s="22">
        <v>43.329000000000001</v>
      </c>
      <c r="S48" s="21">
        <v>1</v>
      </c>
      <c r="T48" s="22">
        <v>94</v>
      </c>
      <c r="U48" s="22"/>
      <c r="V48" s="22"/>
      <c r="W48" s="22"/>
      <c r="X48" s="1"/>
      <c r="Y48" s="1"/>
      <c r="Z48" s="1"/>
      <c r="AA48" s="1"/>
      <c r="AB48" s="26"/>
      <c r="AC48" s="26"/>
      <c r="AD48" s="26"/>
      <c r="AE48" s="26"/>
      <c r="AF48" s="26"/>
      <c r="AG48" s="26"/>
      <c r="AH48" s="1">
        <v>24</v>
      </c>
      <c r="AI48" s="1">
        <v>63.800000000000011</v>
      </c>
    </row>
    <row r="49" spans="1:35" x14ac:dyDescent="0.25">
      <c r="A49" s="1">
        <v>48</v>
      </c>
      <c r="B49" s="20">
        <v>24</v>
      </c>
      <c r="C49" s="20">
        <v>7.0000000000000001E-3</v>
      </c>
      <c r="D49" s="20">
        <v>20.8</v>
      </c>
      <c r="E49" s="20">
        <v>4.4200000000000003E-2</v>
      </c>
      <c r="F49" s="28">
        <v>1.1999999999999999E-3</v>
      </c>
      <c r="G49" s="20">
        <v>145.9</v>
      </c>
      <c r="H49" s="20">
        <v>159.9</v>
      </c>
      <c r="I49" s="20">
        <v>185.4</v>
      </c>
      <c r="J49" s="20">
        <v>240</v>
      </c>
      <c r="K49" s="20">
        <v>276.3</v>
      </c>
      <c r="L49" s="20">
        <v>38.9</v>
      </c>
      <c r="M49" s="20">
        <v>789.4</v>
      </c>
      <c r="N49" s="20">
        <v>-51.9</v>
      </c>
      <c r="O49" s="20">
        <v>3.1949999999999998</v>
      </c>
      <c r="P49" s="20">
        <v>23</v>
      </c>
      <c r="Q49" s="20">
        <v>1.21</v>
      </c>
      <c r="R49" s="20">
        <v>43.29</v>
      </c>
      <c r="S49" s="20">
        <v>1</v>
      </c>
      <c r="T49" s="20">
        <v>99</v>
      </c>
      <c r="U49" s="20">
        <v>0.32</v>
      </c>
      <c r="V49" s="20">
        <v>17</v>
      </c>
      <c r="W49" s="20">
        <v>15</v>
      </c>
      <c r="X49" s="1">
        <v>10</v>
      </c>
      <c r="Y49" s="1">
        <v>8</v>
      </c>
      <c r="Z49" s="1">
        <v>7</v>
      </c>
      <c r="AA49" s="1">
        <v>7</v>
      </c>
      <c r="AB49" s="20">
        <v>720.5</v>
      </c>
      <c r="AC49" s="20">
        <v>167.7</v>
      </c>
      <c r="AD49" s="20">
        <v>9.5</v>
      </c>
      <c r="AE49" s="20">
        <v>2.2000000000000002</v>
      </c>
      <c r="AF49" s="20">
        <v>0.5</v>
      </c>
      <c r="AG49" s="20">
        <v>0</v>
      </c>
      <c r="AH49" s="1">
        <v>25.5</v>
      </c>
      <c r="AI49" s="1">
        <v>80.099999999999994</v>
      </c>
    </row>
    <row r="50" spans="1:35" x14ac:dyDescent="0.25">
      <c r="A50" s="1">
        <v>49</v>
      </c>
      <c r="B50" s="20">
        <v>24</v>
      </c>
      <c r="C50" s="20">
        <v>3.0000000000000001E-3</v>
      </c>
      <c r="D50" s="20">
        <v>19.8</v>
      </c>
      <c r="E50" s="20">
        <v>4.5499999999999999E-2</v>
      </c>
      <c r="F50" s="28">
        <v>1.1999999999999999E-3</v>
      </c>
      <c r="G50" s="20">
        <v>143.6</v>
      </c>
      <c r="H50" s="20">
        <v>159.9</v>
      </c>
      <c r="I50" s="20">
        <v>184.7</v>
      </c>
      <c r="J50" s="20">
        <v>240.6</v>
      </c>
      <c r="K50" s="20">
        <v>275.8</v>
      </c>
      <c r="L50" s="20">
        <v>39.200000000000003</v>
      </c>
      <c r="M50" s="20">
        <v>789.4</v>
      </c>
      <c r="N50" s="20">
        <v>-51.7</v>
      </c>
      <c r="O50" s="20">
        <v>3.23</v>
      </c>
      <c r="P50" s="20">
        <v>23</v>
      </c>
      <c r="Q50" s="20">
        <v>1.22</v>
      </c>
      <c r="R50" s="20">
        <v>43.31</v>
      </c>
      <c r="S50" s="20">
        <v>1</v>
      </c>
      <c r="T50" s="20">
        <v>98</v>
      </c>
      <c r="U50" s="20">
        <v>0.06</v>
      </c>
      <c r="V50" s="20">
        <v>15</v>
      </c>
      <c r="W50" s="20">
        <v>13</v>
      </c>
      <c r="X50" s="1">
        <v>9</v>
      </c>
      <c r="Y50" s="1">
        <v>7</v>
      </c>
      <c r="Z50" s="1">
        <v>7</v>
      </c>
      <c r="AA50" s="1">
        <v>7</v>
      </c>
      <c r="AB50" s="20">
        <v>298</v>
      </c>
      <c r="AC50" s="20">
        <v>63.2</v>
      </c>
      <c r="AD50" s="20">
        <v>4.5999999999999996</v>
      </c>
      <c r="AE50" s="20">
        <v>1.1000000000000001</v>
      </c>
      <c r="AF50" s="20">
        <v>0.3</v>
      </c>
      <c r="AG50" s="20">
        <v>0.2</v>
      </c>
      <c r="AH50" s="1">
        <v>24.799999999999983</v>
      </c>
      <c r="AI50" s="1">
        <v>80.699999999999989</v>
      </c>
    </row>
    <row r="51" spans="1:35" x14ac:dyDescent="0.25">
      <c r="A51" s="1">
        <v>50</v>
      </c>
      <c r="B51" s="1">
        <v>30</v>
      </c>
      <c r="C51" s="23">
        <v>5.0000000000000001E-3</v>
      </c>
      <c r="D51" s="25">
        <v>16.8</v>
      </c>
      <c r="E51" s="1">
        <v>1.4E-2</v>
      </c>
      <c r="F51" s="29"/>
      <c r="G51" s="1">
        <v>151.9</v>
      </c>
      <c r="H51" s="1">
        <v>168.7</v>
      </c>
      <c r="I51" s="1">
        <v>193.7</v>
      </c>
      <c r="J51" s="1">
        <v>232</v>
      </c>
      <c r="K51" s="1">
        <v>257.39999999999998</v>
      </c>
      <c r="L51" s="1">
        <v>43</v>
      </c>
      <c r="M51" s="1">
        <v>789.5</v>
      </c>
      <c r="N51" s="1">
        <v>-51.5</v>
      </c>
      <c r="O51" s="1">
        <v>3.5550000000000002</v>
      </c>
      <c r="P51" s="1">
        <v>26</v>
      </c>
      <c r="Q51" s="1"/>
      <c r="R51" s="1">
        <v>43.38</v>
      </c>
      <c r="S51" s="21">
        <v>1</v>
      </c>
      <c r="T51" s="1">
        <v>74</v>
      </c>
      <c r="U51" s="1"/>
      <c r="V51" s="1"/>
      <c r="W51" s="1"/>
      <c r="X51" s="1"/>
      <c r="Y51" s="1"/>
      <c r="Z51" s="1"/>
      <c r="AA51" s="1"/>
      <c r="AB51" s="1"/>
      <c r="AC51" s="1"/>
      <c r="AD51" s="1"/>
      <c r="AE51" s="1"/>
      <c r="AF51" s="1"/>
      <c r="AG51" s="1"/>
      <c r="AH51" s="1">
        <v>25</v>
      </c>
      <c r="AI51" s="1">
        <v>63.300000000000011</v>
      </c>
    </row>
    <row r="52" spans="1:35" x14ac:dyDescent="0.25">
      <c r="A52" s="1">
        <v>51</v>
      </c>
      <c r="B52" s="1">
        <v>30</v>
      </c>
      <c r="C52" s="23">
        <v>6.0000000000000001E-3</v>
      </c>
      <c r="D52" s="25">
        <v>17</v>
      </c>
      <c r="E52" s="1">
        <v>1.2999999999999999E-2</v>
      </c>
      <c r="F52" s="29"/>
      <c r="G52" s="1">
        <v>152.30000000000001</v>
      </c>
      <c r="H52" s="1">
        <v>166.6</v>
      </c>
      <c r="I52" s="1">
        <v>192.3</v>
      </c>
      <c r="J52" s="1">
        <v>231</v>
      </c>
      <c r="K52" s="1">
        <v>254</v>
      </c>
      <c r="L52" s="1">
        <v>43</v>
      </c>
      <c r="M52" s="1">
        <v>789.5</v>
      </c>
      <c r="N52" s="1">
        <v>-51.5</v>
      </c>
      <c r="O52" s="1">
        <v>3.5880000000000001</v>
      </c>
      <c r="P52" s="1">
        <v>26</v>
      </c>
      <c r="Q52" s="1"/>
      <c r="R52" s="1">
        <v>43.369</v>
      </c>
      <c r="S52" s="21">
        <v>1</v>
      </c>
      <c r="T52" s="1">
        <v>70</v>
      </c>
      <c r="U52" s="1"/>
      <c r="V52" s="1"/>
      <c r="W52" s="1"/>
      <c r="X52" s="1"/>
      <c r="Y52" s="1"/>
      <c r="Z52" s="1"/>
      <c r="AA52" s="1"/>
      <c r="AB52" s="1"/>
      <c r="AC52" s="1"/>
      <c r="AD52" s="1"/>
      <c r="AE52" s="1"/>
      <c r="AF52" s="1"/>
      <c r="AG52" s="1"/>
      <c r="AH52" s="1">
        <v>25.700000000000017</v>
      </c>
      <c r="AI52" s="1">
        <v>64.400000000000006</v>
      </c>
    </row>
    <row r="53" spans="1:35" x14ac:dyDescent="0.25">
      <c r="A53" s="1">
        <v>52</v>
      </c>
      <c r="B53" s="1">
        <v>29</v>
      </c>
      <c r="C53" s="23">
        <v>2E-3</v>
      </c>
      <c r="D53" s="25">
        <v>18.5</v>
      </c>
      <c r="E53" s="1">
        <v>6.4000000000000001E-2</v>
      </c>
      <c r="F53" s="29">
        <v>8.9999999999999998E-4</v>
      </c>
      <c r="G53" s="1">
        <v>147.9</v>
      </c>
      <c r="H53" s="1">
        <v>159.69999999999999</v>
      </c>
      <c r="I53" s="1">
        <v>184.8</v>
      </c>
      <c r="J53" s="1">
        <v>241.2</v>
      </c>
      <c r="K53" s="1">
        <v>274.39999999999998</v>
      </c>
      <c r="L53" s="1">
        <v>38.5</v>
      </c>
      <c r="M53" s="1">
        <v>789.5</v>
      </c>
      <c r="N53" s="1">
        <v>-51</v>
      </c>
      <c r="O53" s="1">
        <v>3.242</v>
      </c>
      <c r="P53" s="1">
        <v>25</v>
      </c>
      <c r="Q53" s="1"/>
      <c r="R53" s="1">
        <v>43.319000000000003</v>
      </c>
      <c r="S53" s="21">
        <v>1</v>
      </c>
      <c r="T53" s="1">
        <v>82</v>
      </c>
      <c r="U53" s="1"/>
      <c r="V53" s="1"/>
      <c r="W53" s="1"/>
      <c r="X53" s="1"/>
      <c r="Y53" s="1"/>
      <c r="Z53" s="1"/>
      <c r="AA53" s="1"/>
      <c r="AB53" s="1"/>
      <c r="AC53" s="1"/>
      <c r="AD53" s="1"/>
      <c r="AE53" s="1"/>
      <c r="AF53" s="1"/>
      <c r="AG53" s="1"/>
      <c r="AH53" s="1">
        <v>25.100000000000023</v>
      </c>
      <c r="AI53" s="1">
        <v>81.5</v>
      </c>
    </row>
    <row r="54" spans="1:35" x14ac:dyDescent="0.25">
      <c r="A54" s="1">
        <v>53</v>
      </c>
      <c r="B54" s="1">
        <v>25</v>
      </c>
      <c r="C54" s="23">
        <v>3.0000000000000001E-3</v>
      </c>
      <c r="D54" s="25">
        <v>17.600000000000001</v>
      </c>
      <c r="E54" s="1">
        <v>0.05</v>
      </c>
      <c r="F54" s="29">
        <v>1E-3</v>
      </c>
      <c r="G54" s="1">
        <v>146.9</v>
      </c>
      <c r="H54" s="1">
        <v>160.6</v>
      </c>
      <c r="I54" s="1">
        <v>185.9</v>
      </c>
      <c r="J54" s="1">
        <v>240.7</v>
      </c>
      <c r="K54" s="1">
        <v>274.89999999999998</v>
      </c>
      <c r="L54" s="1">
        <v>39</v>
      </c>
      <c r="M54" s="1">
        <v>789.5</v>
      </c>
      <c r="N54" s="1">
        <v>-51.3</v>
      </c>
      <c r="O54" s="1">
        <v>3.31</v>
      </c>
      <c r="P54" s="1">
        <v>25</v>
      </c>
      <c r="Q54" s="1"/>
      <c r="R54" s="1">
        <v>43.341999999999999</v>
      </c>
      <c r="S54" s="1">
        <v>2</v>
      </c>
      <c r="T54" s="1">
        <v>92</v>
      </c>
      <c r="U54" s="1"/>
      <c r="V54" s="1"/>
      <c r="W54" s="1"/>
      <c r="X54" s="1"/>
      <c r="Y54" s="1"/>
      <c r="Z54" s="1"/>
      <c r="AA54" s="1"/>
      <c r="AB54" s="1"/>
      <c r="AC54" s="1"/>
      <c r="AD54" s="1"/>
      <c r="AE54" s="1"/>
      <c r="AF54" s="1"/>
      <c r="AG54" s="1"/>
      <c r="AH54" s="1">
        <v>25.300000000000011</v>
      </c>
      <c r="AI54" s="1">
        <v>80.099999999999994</v>
      </c>
    </row>
    <row r="55" spans="1:35" x14ac:dyDescent="0.25">
      <c r="A55" s="1">
        <v>54</v>
      </c>
      <c r="B55" s="1">
        <v>24</v>
      </c>
      <c r="C55" s="23">
        <v>3.0000000000000001E-3</v>
      </c>
      <c r="D55" s="25">
        <v>19.5</v>
      </c>
      <c r="E55" s="1">
        <v>0.05</v>
      </c>
      <c r="F55" s="29">
        <v>8.9999999999999998E-4</v>
      </c>
      <c r="G55" s="1">
        <v>149</v>
      </c>
      <c r="H55" s="1">
        <v>160.6</v>
      </c>
      <c r="I55" s="1">
        <v>186.1</v>
      </c>
      <c r="J55" s="1">
        <v>240.3</v>
      </c>
      <c r="K55" s="1">
        <v>274.3</v>
      </c>
      <c r="L55" s="1">
        <v>39.5</v>
      </c>
      <c r="M55" s="1">
        <v>789.5</v>
      </c>
      <c r="N55" s="1">
        <v>-51.3</v>
      </c>
      <c r="O55" s="1">
        <v>3.3090000000000002</v>
      </c>
      <c r="P55" s="1">
        <v>25</v>
      </c>
      <c r="Q55" s="1"/>
      <c r="R55" s="1">
        <v>43.308</v>
      </c>
      <c r="S55" s="21">
        <v>1</v>
      </c>
      <c r="T55" s="1">
        <v>81</v>
      </c>
      <c r="U55" s="1"/>
      <c r="V55" s="1"/>
      <c r="W55" s="1"/>
      <c r="X55" s="1"/>
      <c r="Y55" s="1"/>
      <c r="Z55" s="1"/>
      <c r="AA55" s="1"/>
      <c r="AB55" s="1"/>
      <c r="AC55" s="1"/>
      <c r="AD55" s="1"/>
      <c r="AE55" s="1"/>
      <c r="AF55" s="1"/>
      <c r="AG55" s="1"/>
      <c r="AH55" s="1">
        <v>25.5</v>
      </c>
      <c r="AI55" s="1">
        <v>79.700000000000017</v>
      </c>
    </row>
    <row r="56" spans="1:35" x14ac:dyDescent="0.25">
      <c r="A56" s="1">
        <v>55</v>
      </c>
      <c r="B56" s="1">
        <v>25</v>
      </c>
      <c r="C56" s="23">
        <v>5.0000000000000001E-3</v>
      </c>
      <c r="D56" s="25">
        <v>18.8</v>
      </c>
      <c r="E56" s="1">
        <v>5.3999999999999999E-2</v>
      </c>
      <c r="F56" s="29">
        <v>1E-3</v>
      </c>
      <c r="G56" s="1">
        <v>148.30000000000001</v>
      </c>
      <c r="H56" s="1">
        <v>159.5</v>
      </c>
      <c r="I56" s="1">
        <v>185.1</v>
      </c>
      <c r="J56" s="1">
        <v>241.5</v>
      </c>
      <c r="K56" s="1">
        <v>273.89999999999998</v>
      </c>
      <c r="L56" s="1">
        <v>39</v>
      </c>
      <c r="M56" s="1">
        <v>789.5</v>
      </c>
      <c r="N56" s="1">
        <v>-51</v>
      </c>
      <c r="O56" s="1">
        <v>3.3820000000000001</v>
      </c>
      <c r="P56" s="1">
        <v>25</v>
      </c>
      <c r="Q56" s="1"/>
      <c r="R56" s="1">
        <v>43.317</v>
      </c>
      <c r="S56" s="21">
        <v>1</v>
      </c>
      <c r="T56" s="1">
        <v>85</v>
      </c>
      <c r="U56" s="1"/>
      <c r="V56" s="1"/>
      <c r="W56" s="1"/>
      <c r="X56" s="1"/>
      <c r="Y56" s="1"/>
      <c r="Z56" s="1"/>
      <c r="AA56" s="1"/>
      <c r="AB56" s="1"/>
      <c r="AC56" s="1"/>
      <c r="AD56" s="1"/>
      <c r="AE56" s="1"/>
      <c r="AF56" s="1"/>
      <c r="AG56" s="1"/>
      <c r="AH56" s="1">
        <v>25.599999999999994</v>
      </c>
      <c r="AI56" s="1">
        <v>82</v>
      </c>
    </row>
    <row r="57" spans="1:35" x14ac:dyDescent="0.25">
      <c r="A57" s="1">
        <v>56</v>
      </c>
      <c r="B57" s="1">
        <v>25</v>
      </c>
      <c r="C57" s="23">
        <v>8.9999999999999993E-3</v>
      </c>
      <c r="D57" s="25">
        <v>16</v>
      </c>
      <c r="E57" s="27">
        <v>0.03</v>
      </c>
      <c r="F57" s="29">
        <v>5.9999999999999995E-4</v>
      </c>
      <c r="G57" s="25">
        <v>151.6</v>
      </c>
      <c r="H57" s="25">
        <v>166.2</v>
      </c>
      <c r="I57" s="25">
        <v>187.6</v>
      </c>
      <c r="J57" s="25">
        <v>225.4</v>
      </c>
      <c r="K57" s="25">
        <v>249.4</v>
      </c>
      <c r="L57" s="25">
        <v>43</v>
      </c>
      <c r="M57" s="25">
        <v>789.5</v>
      </c>
      <c r="N57" s="25">
        <v>-56.1</v>
      </c>
      <c r="O57" s="23">
        <v>3.2549999999999999</v>
      </c>
      <c r="P57" s="25">
        <v>26</v>
      </c>
      <c r="Q57" s="32"/>
      <c r="R57" s="27">
        <v>43.37</v>
      </c>
      <c r="S57" s="33">
        <v>1</v>
      </c>
      <c r="T57" s="1">
        <v>85</v>
      </c>
      <c r="U57" s="25">
        <v>0.5</v>
      </c>
      <c r="V57" s="25">
        <v>19</v>
      </c>
      <c r="W57" s="22">
        <v>16</v>
      </c>
      <c r="X57" s="1">
        <v>7</v>
      </c>
      <c r="Y57" s="1">
        <v>7</v>
      </c>
      <c r="Z57" s="1">
        <v>7</v>
      </c>
      <c r="AA57" s="1">
        <v>7</v>
      </c>
      <c r="AB57" s="26"/>
      <c r="AC57" s="26"/>
      <c r="AD57" s="26"/>
      <c r="AE57" s="26"/>
      <c r="AF57" s="26"/>
      <c r="AG57" s="26"/>
      <c r="AH57" s="1">
        <v>21.400000000000006</v>
      </c>
      <c r="AI57" s="1">
        <v>59.200000000000017</v>
      </c>
    </row>
    <row r="58" spans="1:35" x14ac:dyDescent="0.25">
      <c r="A58" s="1">
        <v>57</v>
      </c>
      <c r="B58" s="1">
        <v>18</v>
      </c>
      <c r="C58" s="1">
        <v>4.0000000000000001E-3</v>
      </c>
      <c r="D58" s="25">
        <v>17.8</v>
      </c>
      <c r="E58" s="27">
        <v>0.17</v>
      </c>
      <c r="F58" s="29">
        <v>1.9E-3</v>
      </c>
      <c r="G58" s="25">
        <v>145.80000000000001</v>
      </c>
      <c r="H58" s="25">
        <v>166.4</v>
      </c>
      <c r="I58" s="25">
        <v>196.1</v>
      </c>
      <c r="J58" s="25">
        <v>237</v>
      </c>
      <c r="K58" s="25">
        <v>253.7</v>
      </c>
      <c r="L58" s="25">
        <v>41</v>
      </c>
      <c r="M58" s="25">
        <v>789.5</v>
      </c>
      <c r="N58" s="25">
        <v>-47.1</v>
      </c>
      <c r="O58" s="23">
        <v>4.0199999999999996</v>
      </c>
      <c r="P58" s="25">
        <v>25</v>
      </c>
      <c r="Q58" s="20"/>
      <c r="R58" s="27">
        <v>43.38</v>
      </c>
      <c r="S58" s="33">
        <v>1</v>
      </c>
      <c r="T58" s="1">
        <v>99</v>
      </c>
      <c r="U58" s="25">
        <v>0.4</v>
      </c>
      <c r="V58" s="25">
        <v>19</v>
      </c>
      <c r="W58" s="20">
        <v>17</v>
      </c>
      <c r="X58" s="1">
        <v>7</v>
      </c>
      <c r="Y58" s="1">
        <v>7</v>
      </c>
      <c r="Z58" s="1">
        <v>7</v>
      </c>
      <c r="AA58" s="1">
        <v>7</v>
      </c>
      <c r="AB58" s="20"/>
      <c r="AC58" s="20"/>
      <c r="AD58" s="20"/>
      <c r="AE58" s="20"/>
      <c r="AF58" s="20"/>
      <c r="AG58" s="20"/>
      <c r="AH58" s="1">
        <v>29.699999999999989</v>
      </c>
      <c r="AI58" s="1">
        <v>70.599999999999994</v>
      </c>
    </row>
    <row r="59" spans="1:35" x14ac:dyDescent="0.25">
      <c r="A59" s="1">
        <v>58</v>
      </c>
      <c r="B59" s="1">
        <v>27</v>
      </c>
      <c r="C59" s="1">
        <v>2E-3</v>
      </c>
      <c r="D59" s="25">
        <v>19.100000000000001</v>
      </c>
      <c r="E59" s="23">
        <v>5.8000000000000003E-2</v>
      </c>
      <c r="F59" s="29">
        <v>1E-3</v>
      </c>
      <c r="G59" s="25">
        <v>147.30000000000001</v>
      </c>
      <c r="H59" s="25">
        <v>161.80000000000001</v>
      </c>
      <c r="I59" s="25">
        <v>185.1</v>
      </c>
      <c r="J59" s="25">
        <v>238</v>
      </c>
      <c r="K59" s="25">
        <v>267</v>
      </c>
      <c r="L59" s="25">
        <v>40.5</v>
      </c>
      <c r="M59" s="25">
        <v>789.5</v>
      </c>
      <c r="N59" s="25">
        <v>-51.8</v>
      </c>
      <c r="O59" s="23">
        <v>3.2120000000000002</v>
      </c>
      <c r="P59" s="25">
        <v>26</v>
      </c>
      <c r="Q59" s="20"/>
      <c r="R59" s="23">
        <v>43.328000000000003</v>
      </c>
      <c r="S59" s="33">
        <v>1</v>
      </c>
      <c r="T59" s="1">
        <v>99</v>
      </c>
      <c r="U59" s="25">
        <v>0.2</v>
      </c>
      <c r="V59" s="25">
        <v>18</v>
      </c>
      <c r="W59" s="20">
        <v>16</v>
      </c>
      <c r="X59" s="1">
        <v>7</v>
      </c>
      <c r="Y59" s="1">
        <v>7</v>
      </c>
      <c r="Z59" s="1">
        <v>7</v>
      </c>
      <c r="AA59" s="1">
        <v>7</v>
      </c>
      <c r="AB59" s="20"/>
      <c r="AC59" s="20"/>
      <c r="AD59" s="20"/>
      <c r="AE59" s="20"/>
      <c r="AF59" s="20"/>
      <c r="AG59" s="20"/>
      <c r="AH59" s="1">
        <v>23.299999999999983</v>
      </c>
      <c r="AI59" s="1">
        <v>76.199999999999989</v>
      </c>
    </row>
    <row r="60" spans="1:35" x14ac:dyDescent="0.25">
      <c r="A60" s="1">
        <v>59</v>
      </c>
      <c r="B60" s="20">
        <v>29</v>
      </c>
      <c r="C60" s="20">
        <v>3.0000000000000001E-3</v>
      </c>
      <c r="D60" s="20">
        <v>19.5</v>
      </c>
      <c r="E60" s="20">
        <v>4.3999999999999997E-2</v>
      </c>
      <c r="F60" s="28">
        <v>1.2999999999999999E-3</v>
      </c>
      <c r="G60" s="20">
        <v>145.9</v>
      </c>
      <c r="H60" s="20">
        <v>160.19999999999999</v>
      </c>
      <c r="I60" s="20">
        <v>185.1</v>
      </c>
      <c r="J60" s="20">
        <v>240.2</v>
      </c>
      <c r="K60" s="20">
        <v>275.89999999999998</v>
      </c>
      <c r="L60" s="20">
        <v>39.700000000000003</v>
      </c>
      <c r="M60" s="20">
        <v>789.5</v>
      </c>
      <c r="N60" s="20">
        <v>-52</v>
      </c>
      <c r="O60" s="20">
        <v>3.214</v>
      </c>
      <c r="P60" s="20">
        <v>23.5</v>
      </c>
      <c r="Q60" s="20">
        <v>1.24</v>
      </c>
      <c r="R60" s="20">
        <v>43.31</v>
      </c>
      <c r="S60" s="20">
        <v>1</v>
      </c>
      <c r="T60" s="20">
        <v>98</v>
      </c>
      <c r="U60" s="20">
        <v>0.35</v>
      </c>
      <c r="V60" s="20">
        <v>21</v>
      </c>
      <c r="W60" s="20">
        <v>20</v>
      </c>
      <c r="X60" s="1">
        <v>11</v>
      </c>
      <c r="Y60" s="1">
        <v>7</v>
      </c>
      <c r="Z60" s="1">
        <v>7</v>
      </c>
      <c r="AA60" s="1">
        <v>7</v>
      </c>
      <c r="AB60" s="20">
        <v>17188.2</v>
      </c>
      <c r="AC60" s="20">
        <v>5744.1</v>
      </c>
      <c r="AD60" s="20">
        <v>12</v>
      </c>
      <c r="AE60" s="20">
        <v>0</v>
      </c>
      <c r="AF60" s="20">
        <v>0</v>
      </c>
      <c r="AG60" s="20">
        <v>0</v>
      </c>
      <c r="AH60" s="1">
        <v>24.900000000000006</v>
      </c>
      <c r="AI60" s="1">
        <v>80</v>
      </c>
    </row>
    <row r="61" spans="1:35" x14ac:dyDescent="0.25">
      <c r="A61" s="1">
        <v>60</v>
      </c>
      <c r="B61" s="1">
        <v>25</v>
      </c>
      <c r="C61" s="23">
        <v>5.0000000000000001E-3</v>
      </c>
      <c r="D61" s="25">
        <v>18.7</v>
      </c>
      <c r="E61" s="1">
        <v>5.5E-2</v>
      </c>
      <c r="F61" s="29">
        <v>4.0000000000000002E-4</v>
      </c>
      <c r="G61" s="1">
        <v>149.4</v>
      </c>
      <c r="H61" s="1">
        <v>159.4</v>
      </c>
      <c r="I61" s="1">
        <v>184.8</v>
      </c>
      <c r="J61" s="1">
        <v>241.9</v>
      </c>
      <c r="K61" s="1">
        <v>275.2</v>
      </c>
      <c r="L61" s="1">
        <v>39</v>
      </c>
      <c r="M61" s="1">
        <v>789.6</v>
      </c>
      <c r="N61" s="1">
        <v>-51.1</v>
      </c>
      <c r="O61" s="1">
        <v>3.5910000000000002</v>
      </c>
      <c r="P61" s="1">
        <v>25</v>
      </c>
      <c r="Q61" s="1"/>
      <c r="R61" s="1">
        <v>43.317999999999998</v>
      </c>
      <c r="S61" s="21">
        <v>1</v>
      </c>
      <c r="T61" s="1">
        <v>86</v>
      </c>
      <c r="U61" s="1"/>
      <c r="V61" s="1"/>
      <c r="W61" s="1"/>
      <c r="X61" s="1"/>
      <c r="Y61" s="1"/>
      <c r="Z61" s="1"/>
      <c r="AA61" s="1"/>
      <c r="AB61" s="1"/>
      <c r="AC61" s="1"/>
      <c r="AD61" s="1"/>
      <c r="AE61" s="1"/>
      <c r="AF61" s="1"/>
      <c r="AG61" s="1"/>
      <c r="AH61" s="1">
        <v>25.400000000000006</v>
      </c>
      <c r="AI61" s="1">
        <v>82.5</v>
      </c>
    </row>
    <row r="62" spans="1:35" x14ac:dyDescent="0.25">
      <c r="A62" s="1">
        <v>61</v>
      </c>
      <c r="B62" s="1">
        <v>26</v>
      </c>
      <c r="C62" s="23">
        <v>8.0000000000000002E-3</v>
      </c>
      <c r="D62" s="25">
        <v>15.6</v>
      </c>
      <c r="E62" s="27">
        <v>0.03</v>
      </c>
      <c r="F62" s="29">
        <v>5.0000000000000001E-4</v>
      </c>
      <c r="G62" s="25">
        <v>149.9</v>
      </c>
      <c r="H62" s="25">
        <v>166.3</v>
      </c>
      <c r="I62" s="25">
        <v>187.5</v>
      </c>
      <c r="J62" s="25">
        <v>225.2</v>
      </c>
      <c r="K62" s="25">
        <v>248.7</v>
      </c>
      <c r="L62" s="25">
        <v>42</v>
      </c>
      <c r="M62" s="25">
        <v>789.6</v>
      </c>
      <c r="N62" s="25">
        <v>-56.6</v>
      </c>
      <c r="O62" s="23">
        <v>3.1619999999999999</v>
      </c>
      <c r="P62" s="25">
        <v>26</v>
      </c>
      <c r="Q62" s="32"/>
      <c r="R62" s="27">
        <v>43.38</v>
      </c>
      <c r="S62" s="33">
        <v>1</v>
      </c>
      <c r="T62" s="1">
        <v>78</v>
      </c>
      <c r="U62" s="25">
        <v>1</v>
      </c>
      <c r="V62" s="25">
        <v>20</v>
      </c>
      <c r="W62" s="22">
        <v>18</v>
      </c>
      <c r="X62" s="1">
        <v>7</v>
      </c>
      <c r="Y62" s="1">
        <v>7</v>
      </c>
      <c r="Z62" s="1">
        <v>7</v>
      </c>
      <c r="AA62" s="1">
        <v>7</v>
      </c>
      <c r="AB62" s="26"/>
      <c r="AC62" s="26"/>
      <c r="AD62" s="26"/>
      <c r="AE62" s="26"/>
      <c r="AF62" s="26"/>
      <c r="AG62" s="26"/>
      <c r="AH62" s="1">
        <v>21.199999999999989</v>
      </c>
      <c r="AI62" s="1">
        <v>58.899999999999977</v>
      </c>
    </row>
    <row r="63" spans="1:35" x14ac:dyDescent="0.25">
      <c r="A63" s="1">
        <v>62</v>
      </c>
      <c r="B63" s="1">
        <v>26</v>
      </c>
      <c r="C63" s="1">
        <v>2E-3</v>
      </c>
      <c r="D63" s="25">
        <v>18.5</v>
      </c>
      <c r="E63" s="27">
        <v>7.0000000000000007E-2</v>
      </c>
      <c r="F63" s="29">
        <v>1.6000000000000001E-3</v>
      </c>
      <c r="G63" s="25">
        <v>145.6</v>
      </c>
      <c r="H63" s="25">
        <v>160</v>
      </c>
      <c r="I63" s="25">
        <v>185.1</v>
      </c>
      <c r="J63" s="25">
        <v>241.7</v>
      </c>
      <c r="K63" s="25">
        <v>275.10000000000002</v>
      </c>
      <c r="L63" s="25">
        <v>40</v>
      </c>
      <c r="M63" s="25">
        <v>789.6</v>
      </c>
      <c r="N63" s="25">
        <v>-51.7</v>
      </c>
      <c r="O63" s="23">
        <v>3.1680000000000001</v>
      </c>
      <c r="P63" s="25">
        <v>25</v>
      </c>
      <c r="Q63" s="32"/>
      <c r="R63" s="27">
        <v>43.34</v>
      </c>
      <c r="S63" s="33">
        <v>1</v>
      </c>
      <c r="T63" s="1">
        <v>99</v>
      </c>
      <c r="U63" s="25">
        <v>0.1</v>
      </c>
      <c r="V63" s="25">
        <v>18</v>
      </c>
      <c r="W63" s="22">
        <v>15</v>
      </c>
      <c r="X63" s="1">
        <v>7</v>
      </c>
      <c r="Y63" s="1">
        <v>7</v>
      </c>
      <c r="Z63" s="1">
        <v>7</v>
      </c>
      <c r="AA63" s="1">
        <v>7</v>
      </c>
      <c r="AB63" s="26"/>
      <c r="AC63" s="26"/>
      <c r="AD63" s="26"/>
      <c r="AE63" s="26"/>
      <c r="AF63" s="26"/>
      <c r="AG63" s="26"/>
      <c r="AH63" s="1">
        <v>25.099999999999994</v>
      </c>
      <c r="AI63" s="1">
        <v>81.699999999999989</v>
      </c>
    </row>
    <row r="64" spans="1:35" x14ac:dyDescent="0.25">
      <c r="A64" s="1">
        <v>63</v>
      </c>
      <c r="B64" s="1">
        <v>18</v>
      </c>
      <c r="C64" s="1">
        <v>5.0000000000000001E-3</v>
      </c>
      <c r="D64" s="25">
        <v>17.5</v>
      </c>
      <c r="E64" s="27">
        <v>0.22</v>
      </c>
      <c r="F64" s="29">
        <v>1.9E-3</v>
      </c>
      <c r="G64" s="25">
        <v>147</v>
      </c>
      <c r="H64" s="25">
        <v>166.4</v>
      </c>
      <c r="I64" s="25">
        <v>195.5</v>
      </c>
      <c r="J64" s="25">
        <v>236.6</v>
      </c>
      <c r="K64" s="25">
        <v>253.3</v>
      </c>
      <c r="L64" s="25">
        <v>40.5</v>
      </c>
      <c r="M64" s="25">
        <v>789.6</v>
      </c>
      <c r="N64" s="25">
        <v>-47.9</v>
      </c>
      <c r="O64" s="23">
        <v>3.5110000000000001</v>
      </c>
      <c r="P64" s="25">
        <v>26</v>
      </c>
      <c r="Q64" s="22"/>
      <c r="R64" s="27">
        <v>43.38</v>
      </c>
      <c r="S64" s="33">
        <v>1</v>
      </c>
      <c r="T64" s="1">
        <v>99</v>
      </c>
      <c r="U64" s="25">
        <v>0.5</v>
      </c>
      <c r="V64" s="25">
        <v>19</v>
      </c>
      <c r="W64" s="22">
        <v>17</v>
      </c>
      <c r="X64" s="1">
        <v>7</v>
      </c>
      <c r="Y64" s="1">
        <v>7</v>
      </c>
      <c r="Z64" s="1">
        <v>7</v>
      </c>
      <c r="AA64" s="1">
        <v>7</v>
      </c>
      <c r="AB64" s="26"/>
      <c r="AC64" s="22"/>
      <c r="AD64" s="26"/>
      <c r="AE64" s="26"/>
      <c r="AF64" s="26"/>
      <c r="AG64" s="26"/>
      <c r="AH64" s="1">
        <v>29.099999999999994</v>
      </c>
      <c r="AI64" s="1">
        <v>70.199999999999989</v>
      </c>
    </row>
    <row r="65" spans="1:35" x14ac:dyDescent="0.25">
      <c r="A65" s="1">
        <v>64</v>
      </c>
      <c r="B65" s="1">
        <v>25</v>
      </c>
      <c r="C65" s="1">
        <v>2E-3</v>
      </c>
      <c r="D65" s="25">
        <v>19</v>
      </c>
      <c r="E65" s="23">
        <v>6.2E-2</v>
      </c>
      <c r="F65" s="29">
        <v>1E-3</v>
      </c>
      <c r="G65" s="25">
        <v>146.80000000000001</v>
      </c>
      <c r="H65" s="25">
        <v>162.1</v>
      </c>
      <c r="I65" s="25">
        <v>185.2</v>
      </c>
      <c r="J65" s="25">
        <v>237.8</v>
      </c>
      <c r="K65" s="25">
        <v>266.7</v>
      </c>
      <c r="L65" s="25">
        <v>39.5</v>
      </c>
      <c r="M65" s="25">
        <v>789.6</v>
      </c>
      <c r="N65" s="25">
        <v>-52.2</v>
      </c>
      <c r="O65" s="23">
        <v>3.129</v>
      </c>
      <c r="P65" s="25">
        <v>26</v>
      </c>
      <c r="Q65" s="20"/>
      <c r="R65" s="23">
        <v>43.329000000000001</v>
      </c>
      <c r="S65" s="33">
        <v>1</v>
      </c>
      <c r="T65" s="1">
        <v>97</v>
      </c>
      <c r="U65" s="25">
        <v>0.4</v>
      </c>
      <c r="V65" s="25">
        <v>17</v>
      </c>
      <c r="W65" s="20">
        <v>14</v>
      </c>
      <c r="X65" s="1">
        <v>7</v>
      </c>
      <c r="Y65" s="1">
        <v>7</v>
      </c>
      <c r="Z65" s="1">
        <v>7</v>
      </c>
      <c r="AA65" s="1">
        <v>7</v>
      </c>
      <c r="AB65" s="20"/>
      <c r="AC65" s="20"/>
      <c r="AD65" s="20"/>
      <c r="AE65" s="20"/>
      <c r="AF65" s="20"/>
      <c r="AG65" s="20"/>
      <c r="AH65" s="1">
        <v>23.099999999999994</v>
      </c>
      <c r="AI65" s="1">
        <v>75.700000000000017</v>
      </c>
    </row>
    <row r="66" spans="1:35" x14ac:dyDescent="0.25">
      <c r="A66" s="1">
        <v>65</v>
      </c>
      <c r="B66" s="1">
        <v>30</v>
      </c>
      <c r="C66" s="23">
        <v>2E-3</v>
      </c>
      <c r="D66" s="25">
        <v>18.399999999999999</v>
      </c>
      <c r="E66" s="1">
        <v>0.05</v>
      </c>
      <c r="F66" s="29">
        <v>8.9999999999999998E-4</v>
      </c>
      <c r="G66" s="1">
        <v>148.6</v>
      </c>
      <c r="H66" s="1">
        <v>159.69999999999999</v>
      </c>
      <c r="I66" s="1">
        <v>185.2</v>
      </c>
      <c r="J66" s="1">
        <v>238.8</v>
      </c>
      <c r="K66" s="1">
        <v>272.7</v>
      </c>
      <c r="L66" s="1">
        <v>39</v>
      </c>
      <c r="M66" s="1">
        <v>789.7</v>
      </c>
      <c r="N66" s="1">
        <v>-51.3</v>
      </c>
      <c r="O66" s="1">
        <v>3.3220000000000001</v>
      </c>
      <c r="P66" s="1">
        <v>27</v>
      </c>
      <c r="Q66" s="1"/>
      <c r="R66" s="1">
        <v>43.319000000000003</v>
      </c>
      <c r="S66" s="21">
        <v>1</v>
      </c>
      <c r="T66" s="1">
        <v>88</v>
      </c>
      <c r="U66" s="1"/>
      <c r="V66" s="1"/>
      <c r="W66" s="1"/>
      <c r="X66" s="1"/>
      <c r="Y66" s="1"/>
      <c r="Z66" s="1"/>
      <c r="AA66" s="1"/>
      <c r="AB66" s="1"/>
      <c r="AC66" s="1"/>
      <c r="AD66" s="1"/>
      <c r="AE66" s="1"/>
      <c r="AF66" s="1"/>
      <c r="AG66" s="1"/>
      <c r="AH66" s="1">
        <v>25.5</v>
      </c>
      <c r="AI66" s="1">
        <v>79.100000000000023</v>
      </c>
    </row>
    <row r="67" spans="1:35" x14ac:dyDescent="0.25">
      <c r="A67" s="1">
        <v>66</v>
      </c>
      <c r="B67" s="1">
        <v>30</v>
      </c>
      <c r="C67" s="23">
        <v>3.0000000000000001E-3</v>
      </c>
      <c r="D67" s="25">
        <v>17.5</v>
      </c>
      <c r="E67" s="1">
        <v>4.9000000000000002E-2</v>
      </c>
      <c r="F67" s="29">
        <v>8.9999999999999998E-4</v>
      </c>
      <c r="G67" s="1">
        <v>148.30000000000001</v>
      </c>
      <c r="H67" s="1">
        <v>160.80000000000001</v>
      </c>
      <c r="I67" s="1">
        <v>186.1</v>
      </c>
      <c r="J67" s="1">
        <v>240</v>
      </c>
      <c r="K67" s="1">
        <v>274.10000000000002</v>
      </c>
      <c r="L67" s="1">
        <v>39</v>
      </c>
      <c r="M67" s="1">
        <v>789.7</v>
      </c>
      <c r="N67" s="1">
        <v>-51.4</v>
      </c>
      <c r="O67" s="1">
        <v>3.2919999999999998</v>
      </c>
      <c r="P67" s="1">
        <v>27</v>
      </c>
      <c r="Q67" s="1"/>
      <c r="R67" s="1">
        <v>43.341000000000001</v>
      </c>
      <c r="S67" s="21">
        <v>1</v>
      </c>
      <c r="T67" s="1">
        <v>90</v>
      </c>
      <c r="U67" s="1"/>
      <c r="V67" s="1"/>
      <c r="W67" s="1"/>
      <c r="X67" s="1"/>
      <c r="Y67" s="1"/>
      <c r="Z67" s="1"/>
      <c r="AA67" s="1"/>
      <c r="AB67" s="1"/>
      <c r="AC67" s="1"/>
      <c r="AD67" s="1"/>
      <c r="AE67" s="1"/>
      <c r="AF67" s="1"/>
      <c r="AG67" s="1"/>
      <c r="AH67" s="1">
        <v>25.299999999999983</v>
      </c>
      <c r="AI67" s="1">
        <v>79.199999999999989</v>
      </c>
    </row>
    <row r="68" spans="1:35" x14ac:dyDescent="0.25">
      <c r="A68" s="1">
        <v>67</v>
      </c>
      <c r="B68" s="1">
        <v>30</v>
      </c>
      <c r="C68" s="23">
        <v>5.0000000000000001E-3</v>
      </c>
      <c r="D68" s="25">
        <v>17.8</v>
      </c>
      <c r="E68" s="1">
        <v>0.01</v>
      </c>
      <c r="F68" s="29">
        <v>1.2999999999999999E-3</v>
      </c>
      <c r="G68" s="1">
        <v>155.6</v>
      </c>
      <c r="H68" s="1">
        <v>168.6</v>
      </c>
      <c r="I68" s="1">
        <v>193.3</v>
      </c>
      <c r="J68" s="1">
        <v>231.2</v>
      </c>
      <c r="K68" s="1">
        <v>254</v>
      </c>
      <c r="L68" s="1">
        <v>44</v>
      </c>
      <c r="M68" s="1">
        <v>789.8</v>
      </c>
      <c r="N68" s="1">
        <v>-51.4</v>
      </c>
      <c r="O68" s="1">
        <v>3.3140000000000001</v>
      </c>
      <c r="P68" s="1">
        <v>25</v>
      </c>
      <c r="Q68" s="1"/>
      <c r="R68" s="1">
        <v>43.359000000000002</v>
      </c>
      <c r="S68" s="21">
        <v>1</v>
      </c>
      <c r="T68" s="1">
        <v>82</v>
      </c>
      <c r="U68" s="1"/>
      <c r="V68" s="1"/>
      <c r="W68" s="1"/>
      <c r="X68" s="1"/>
      <c r="Y68" s="1"/>
      <c r="Z68" s="1"/>
      <c r="AA68" s="1"/>
      <c r="AB68" s="1"/>
      <c r="AC68" s="1"/>
      <c r="AD68" s="1"/>
      <c r="AE68" s="1"/>
      <c r="AF68" s="1"/>
      <c r="AG68" s="1"/>
      <c r="AH68" s="1">
        <v>24.700000000000017</v>
      </c>
      <c r="AI68" s="1">
        <v>62.599999999999994</v>
      </c>
    </row>
    <row r="69" spans="1:35" x14ac:dyDescent="0.25">
      <c r="A69" s="1">
        <v>68</v>
      </c>
      <c r="B69" s="1">
        <v>30</v>
      </c>
      <c r="C69" s="23">
        <v>3.0000000000000001E-3</v>
      </c>
      <c r="D69" s="22">
        <v>18.2</v>
      </c>
      <c r="E69" s="22">
        <v>2.8000000000000001E-2</v>
      </c>
      <c r="F69" s="31"/>
      <c r="G69" s="26">
        <v>148.30000000000001</v>
      </c>
      <c r="H69" s="26">
        <v>164</v>
      </c>
      <c r="I69" s="26">
        <v>187.8</v>
      </c>
      <c r="J69" s="26">
        <v>228.9</v>
      </c>
      <c r="K69" s="26">
        <v>249.2</v>
      </c>
      <c r="L69" s="26">
        <v>41</v>
      </c>
      <c r="M69" s="26">
        <v>789.8</v>
      </c>
      <c r="N69" s="26">
        <v>-53.4</v>
      </c>
      <c r="O69" s="24">
        <v>3.367</v>
      </c>
      <c r="P69" s="26">
        <v>25</v>
      </c>
      <c r="Q69" s="22"/>
      <c r="R69" s="22">
        <v>43.325000000000003</v>
      </c>
      <c r="S69" s="21">
        <v>1</v>
      </c>
      <c r="T69" s="22">
        <v>95</v>
      </c>
      <c r="U69" s="22"/>
      <c r="V69" s="22"/>
      <c r="W69" s="22"/>
      <c r="X69" s="1"/>
      <c r="Y69" s="1"/>
      <c r="Z69" s="1"/>
      <c r="AA69" s="1"/>
      <c r="AB69" s="26"/>
      <c r="AC69" s="26"/>
      <c r="AD69" s="26"/>
      <c r="AE69" s="26"/>
      <c r="AF69" s="26"/>
      <c r="AG69" s="26"/>
      <c r="AH69" s="1">
        <v>23.800000000000011</v>
      </c>
      <c r="AI69" s="1">
        <v>64.900000000000006</v>
      </c>
    </row>
    <row r="70" spans="1:35" x14ac:dyDescent="0.25">
      <c r="A70" s="1">
        <v>69</v>
      </c>
      <c r="B70" s="1">
        <v>26</v>
      </c>
      <c r="C70" s="23">
        <v>4.0000000000000001E-3</v>
      </c>
      <c r="D70" s="26">
        <v>15.9</v>
      </c>
      <c r="E70" s="22">
        <v>3.9E-2</v>
      </c>
      <c r="F70" s="31">
        <v>2.9999999999999997E-4</v>
      </c>
      <c r="G70" s="26">
        <v>150.4</v>
      </c>
      <c r="H70" s="26">
        <v>161.4</v>
      </c>
      <c r="I70" s="26">
        <v>185.3</v>
      </c>
      <c r="J70" s="26">
        <v>230.8</v>
      </c>
      <c r="K70" s="26">
        <v>253</v>
      </c>
      <c r="L70" s="26">
        <v>40.5</v>
      </c>
      <c r="M70" s="26">
        <v>789.8</v>
      </c>
      <c r="N70" s="26">
        <v>-54</v>
      </c>
      <c r="O70" s="24">
        <v>3.6230000000000002</v>
      </c>
      <c r="P70" s="26">
        <v>25</v>
      </c>
      <c r="Q70" s="22"/>
      <c r="R70" s="26">
        <v>43.354999999999997</v>
      </c>
      <c r="S70" s="22">
        <v>1</v>
      </c>
      <c r="T70" s="22">
        <v>92</v>
      </c>
      <c r="U70" s="32"/>
      <c r="V70" s="22"/>
      <c r="W70" s="22"/>
      <c r="X70" s="1"/>
      <c r="Y70" s="1"/>
      <c r="Z70" s="1"/>
      <c r="AA70" s="1"/>
      <c r="AB70" s="26"/>
      <c r="AC70" s="26"/>
      <c r="AD70" s="26"/>
      <c r="AE70" s="26"/>
      <c r="AF70" s="26"/>
      <c r="AG70" s="26"/>
      <c r="AH70" s="1">
        <v>23.900000000000006</v>
      </c>
      <c r="AI70" s="1">
        <v>69.400000000000006</v>
      </c>
    </row>
    <row r="71" spans="1:35" x14ac:dyDescent="0.25">
      <c r="A71" s="1">
        <v>70</v>
      </c>
      <c r="B71" s="1">
        <v>25</v>
      </c>
      <c r="C71" s="23">
        <v>7.0000000000000001E-3</v>
      </c>
      <c r="D71" s="25">
        <v>15.8</v>
      </c>
      <c r="E71" s="27">
        <v>0.03</v>
      </c>
      <c r="F71" s="29">
        <v>5.0000000000000001E-4</v>
      </c>
      <c r="G71" s="25">
        <v>150.1</v>
      </c>
      <c r="H71" s="25">
        <v>166.8</v>
      </c>
      <c r="I71" s="25">
        <v>188.4</v>
      </c>
      <c r="J71" s="25">
        <v>226.7</v>
      </c>
      <c r="K71" s="25">
        <v>251.7</v>
      </c>
      <c r="L71" s="25">
        <v>42.5</v>
      </c>
      <c r="M71" s="25">
        <v>789.8</v>
      </c>
      <c r="N71" s="25">
        <v>-56.2</v>
      </c>
      <c r="O71" s="23">
        <v>3.3010000000000002</v>
      </c>
      <c r="P71" s="25">
        <v>26</v>
      </c>
      <c r="Q71" s="32"/>
      <c r="R71" s="27">
        <v>43.38</v>
      </c>
      <c r="S71" s="33">
        <v>1</v>
      </c>
      <c r="T71" s="1">
        <v>76</v>
      </c>
      <c r="U71" s="25">
        <v>0.6</v>
      </c>
      <c r="V71" s="25">
        <v>19</v>
      </c>
      <c r="W71" s="22">
        <v>16</v>
      </c>
      <c r="X71" s="1">
        <v>7</v>
      </c>
      <c r="Y71" s="1">
        <v>7</v>
      </c>
      <c r="Z71" s="1">
        <v>7</v>
      </c>
      <c r="AA71" s="1">
        <v>7</v>
      </c>
      <c r="AB71" s="26"/>
      <c r="AC71" s="26"/>
      <c r="AD71" s="26"/>
      <c r="AE71" s="26"/>
      <c r="AF71" s="26"/>
      <c r="AG71" s="26"/>
      <c r="AH71" s="1">
        <v>21.599999999999994</v>
      </c>
      <c r="AI71" s="1">
        <v>59.899999999999977</v>
      </c>
    </row>
    <row r="72" spans="1:35" x14ac:dyDescent="0.25">
      <c r="A72" s="1">
        <v>71</v>
      </c>
      <c r="B72" s="1">
        <v>19</v>
      </c>
      <c r="C72" s="1">
        <v>1E-3</v>
      </c>
      <c r="D72" s="25">
        <v>17.399999999999999</v>
      </c>
      <c r="E72" s="23">
        <v>0.15</v>
      </c>
      <c r="F72" s="29">
        <v>5.9999999999999995E-4</v>
      </c>
      <c r="G72" s="25">
        <v>147</v>
      </c>
      <c r="H72" s="25">
        <v>164.7</v>
      </c>
      <c r="I72" s="25">
        <v>193.2</v>
      </c>
      <c r="J72" s="25">
        <v>239.4</v>
      </c>
      <c r="K72" s="25">
        <v>260.60000000000002</v>
      </c>
      <c r="L72" s="25">
        <v>42</v>
      </c>
      <c r="M72" s="25">
        <v>789.8</v>
      </c>
      <c r="N72" s="25">
        <v>-48.1</v>
      </c>
      <c r="O72" s="23">
        <v>3.476</v>
      </c>
      <c r="P72" s="25">
        <v>25</v>
      </c>
      <c r="Q72" s="20"/>
      <c r="R72" s="23">
        <v>43.375999999999998</v>
      </c>
      <c r="S72" s="33">
        <v>1</v>
      </c>
      <c r="T72" s="1">
        <v>85</v>
      </c>
      <c r="U72" s="25">
        <v>0.7</v>
      </c>
      <c r="V72" s="25">
        <v>14</v>
      </c>
      <c r="W72" s="20">
        <v>11</v>
      </c>
      <c r="X72" s="1">
        <v>7</v>
      </c>
      <c r="Y72" s="1">
        <v>7</v>
      </c>
      <c r="Z72" s="1">
        <v>7</v>
      </c>
      <c r="AA72" s="1">
        <v>7</v>
      </c>
      <c r="AB72" s="20"/>
      <c r="AC72" s="20"/>
      <c r="AD72" s="20"/>
      <c r="AE72" s="20"/>
      <c r="AF72" s="20"/>
      <c r="AG72" s="20"/>
      <c r="AH72" s="1">
        <v>28.5</v>
      </c>
      <c r="AI72" s="1">
        <v>74.700000000000017</v>
      </c>
    </row>
    <row r="73" spans="1:35" x14ac:dyDescent="0.25">
      <c r="A73" s="1">
        <v>72</v>
      </c>
      <c r="B73" s="1">
        <v>26</v>
      </c>
      <c r="C73" s="1">
        <v>5.0000000000000001E-3</v>
      </c>
      <c r="D73" s="25">
        <v>15.3</v>
      </c>
      <c r="E73" s="23">
        <v>3.2000000000000001E-2</v>
      </c>
      <c r="F73" s="29">
        <v>5.9999999999999995E-4</v>
      </c>
      <c r="G73" s="25">
        <v>151</v>
      </c>
      <c r="H73" s="25">
        <v>170.5</v>
      </c>
      <c r="I73" s="25">
        <v>195.7</v>
      </c>
      <c r="J73" s="25">
        <v>231.3</v>
      </c>
      <c r="K73" s="25">
        <v>252.9</v>
      </c>
      <c r="L73" s="25">
        <v>42.5</v>
      </c>
      <c r="M73" s="25">
        <v>789.8</v>
      </c>
      <c r="N73" s="25">
        <v>-51.9</v>
      </c>
      <c r="O73" s="23">
        <v>3.6269999999999998</v>
      </c>
      <c r="P73" s="25">
        <v>25</v>
      </c>
      <c r="Q73" s="20"/>
      <c r="R73" s="23">
        <v>43.411999999999999</v>
      </c>
      <c r="S73" s="33">
        <v>1</v>
      </c>
      <c r="T73" s="1">
        <v>91</v>
      </c>
      <c r="U73" s="25">
        <v>0.2</v>
      </c>
      <c r="V73" s="25">
        <v>16</v>
      </c>
      <c r="W73" s="20">
        <v>13</v>
      </c>
      <c r="X73" s="1">
        <v>7</v>
      </c>
      <c r="Y73" s="1">
        <v>7</v>
      </c>
      <c r="Z73" s="1">
        <v>7</v>
      </c>
      <c r="AA73" s="1">
        <v>7</v>
      </c>
      <c r="AB73" s="20"/>
      <c r="AC73" s="20"/>
      <c r="AD73" s="20"/>
      <c r="AE73" s="20"/>
      <c r="AF73" s="20"/>
      <c r="AG73" s="20"/>
      <c r="AH73" s="1">
        <v>25.199999999999989</v>
      </c>
      <c r="AI73" s="1">
        <v>60.800000000000011</v>
      </c>
    </row>
    <row r="74" spans="1:35" x14ac:dyDescent="0.25">
      <c r="A74" s="1">
        <v>73</v>
      </c>
      <c r="B74" s="1">
        <v>25</v>
      </c>
      <c r="C74" s="1">
        <v>2E-3</v>
      </c>
      <c r="D74" s="1">
        <v>18.2</v>
      </c>
      <c r="E74" s="1">
        <v>0.05</v>
      </c>
      <c r="F74" s="29">
        <v>1E-3</v>
      </c>
      <c r="G74" s="1">
        <v>146.6</v>
      </c>
      <c r="H74" s="1">
        <v>159.9</v>
      </c>
      <c r="I74" s="1">
        <v>185.4</v>
      </c>
      <c r="J74" s="1">
        <v>239.8</v>
      </c>
      <c r="K74" s="1">
        <v>273</v>
      </c>
      <c r="L74" s="1">
        <v>38.5</v>
      </c>
      <c r="M74" s="1">
        <v>789.8</v>
      </c>
      <c r="N74" s="1">
        <v>-53.6</v>
      </c>
      <c r="O74" s="1">
        <v>3.2410000000000001</v>
      </c>
      <c r="P74" s="1">
        <v>23.9</v>
      </c>
      <c r="Q74" s="1">
        <v>1.01</v>
      </c>
      <c r="R74" s="1">
        <v>43.323999999999998</v>
      </c>
      <c r="S74" s="1">
        <v>1</v>
      </c>
      <c r="T74" s="1">
        <v>78</v>
      </c>
      <c r="U74" s="1">
        <v>0.15</v>
      </c>
      <c r="V74" s="1">
        <v>17</v>
      </c>
      <c r="W74" s="1">
        <v>14</v>
      </c>
      <c r="X74" s="1">
        <v>10</v>
      </c>
      <c r="Y74" s="1">
        <v>8</v>
      </c>
      <c r="Z74" s="1">
        <v>7</v>
      </c>
      <c r="AA74" s="1">
        <v>7</v>
      </c>
      <c r="AB74" s="1"/>
      <c r="AC74" s="1"/>
      <c r="AD74" s="1"/>
      <c r="AE74" s="1"/>
      <c r="AF74" s="1"/>
      <c r="AG74" s="1"/>
      <c r="AH74" s="1">
        <v>25.5</v>
      </c>
      <c r="AI74" s="1">
        <v>79.900000000000006</v>
      </c>
    </row>
    <row r="75" spans="1:35" x14ac:dyDescent="0.25">
      <c r="A75" s="1">
        <v>74</v>
      </c>
      <c r="B75" s="1">
        <v>30</v>
      </c>
      <c r="C75" s="23">
        <v>4.0000000000000001E-3</v>
      </c>
      <c r="D75" s="1">
        <v>18.7</v>
      </c>
      <c r="E75" s="1">
        <v>3.5000000000000003E-2</v>
      </c>
      <c r="F75" s="29">
        <v>6.9999999999999999E-4</v>
      </c>
      <c r="G75" s="1">
        <v>146.19999999999999</v>
      </c>
      <c r="H75" s="1">
        <v>159.30000000000001</v>
      </c>
      <c r="I75" s="1">
        <v>186</v>
      </c>
      <c r="J75" s="1">
        <v>241.5</v>
      </c>
      <c r="K75" s="1">
        <v>272.7</v>
      </c>
      <c r="L75" s="1">
        <v>39</v>
      </c>
      <c r="M75" s="1">
        <v>789.9</v>
      </c>
      <c r="N75" s="1">
        <v>-50.6</v>
      </c>
      <c r="O75" s="1">
        <v>3.3439999999999999</v>
      </c>
      <c r="P75" s="1">
        <v>26</v>
      </c>
      <c r="Q75" s="1"/>
      <c r="R75" s="1">
        <v>43.322000000000003</v>
      </c>
      <c r="S75" s="21">
        <v>1</v>
      </c>
      <c r="T75" s="1">
        <v>82</v>
      </c>
      <c r="U75" s="1"/>
      <c r="V75" s="1"/>
      <c r="W75" s="1"/>
      <c r="X75" s="1"/>
      <c r="Y75" s="1"/>
      <c r="Z75" s="1"/>
      <c r="AA75" s="1"/>
      <c r="AB75" s="1"/>
      <c r="AC75" s="1"/>
      <c r="AD75" s="1"/>
      <c r="AE75" s="1"/>
      <c r="AF75" s="1"/>
      <c r="AG75" s="1"/>
      <c r="AH75" s="1">
        <v>26.699999999999989</v>
      </c>
      <c r="AI75" s="1">
        <v>82.199999999999989</v>
      </c>
    </row>
    <row r="76" spans="1:35" x14ac:dyDescent="0.25">
      <c r="A76" s="1">
        <v>75</v>
      </c>
      <c r="B76" s="1">
        <v>30</v>
      </c>
      <c r="C76" s="23">
        <v>5.0000000000000001E-3</v>
      </c>
      <c r="D76" s="25">
        <v>17.8</v>
      </c>
      <c r="E76" s="1">
        <v>0.01</v>
      </c>
      <c r="F76" s="29"/>
      <c r="G76" s="1">
        <v>153.6</v>
      </c>
      <c r="H76" s="1">
        <v>168.8</v>
      </c>
      <c r="I76" s="1">
        <v>193.9</v>
      </c>
      <c r="J76" s="1">
        <v>231.2</v>
      </c>
      <c r="K76" s="1">
        <v>254.5</v>
      </c>
      <c r="L76" s="1">
        <v>43</v>
      </c>
      <c r="M76" s="1">
        <v>789.9</v>
      </c>
      <c r="N76" s="1">
        <v>-51.4</v>
      </c>
      <c r="O76" s="1">
        <v>3.5670000000000002</v>
      </c>
      <c r="P76" s="1">
        <v>25</v>
      </c>
      <c r="Q76" s="1"/>
      <c r="R76" s="1">
        <v>43.359000000000002</v>
      </c>
      <c r="S76" s="21">
        <v>1</v>
      </c>
      <c r="T76" s="1">
        <v>77</v>
      </c>
      <c r="U76" s="1"/>
      <c r="V76" s="1"/>
      <c r="W76" s="1"/>
      <c r="X76" s="1"/>
      <c r="Y76" s="1"/>
      <c r="Z76" s="1"/>
      <c r="AA76" s="1"/>
      <c r="AB76" s="1"/>
      <c r="AC76" s="1"/>
      <c r="AD76" s="1"/>
      <c r="AE76" s="1"/>
      <c r="AF76" s="1"/>
      <c r="AG76" s="1"/>
      <c r="AH76" s="1">
        <v>25.099999999999994</v>
      </c>
      <c r="AI76" s="1">
        <v>62.399999999999977</v>
      </c>
    </row>
    <row r="77" spans="1:35" x14ac:dyDescent="0.25">
      <c r="A77" s="1">
        <v>76</v>
      </c>
      <c r="B77" s="1">
        <v>30</v>
      </c>
      <c r="C77" s="23">
        <v>4.0000000000000001E-3</v>
      </c>
      <c r="D77" s="25">
        <v>17.399999999999999</v>
      </c>
      <c r="E77" s="1">
        <v>1.4E-2</v>
      </c>
      <c r="F77" s="29"/>
      <c r="G77" s="1">
        <v>153.69999999999999</v>
      </c>
      <c r="H77" s="1">
        <v>168.4</v>
      </c>
      <c r="I77" s="1">
        <v>193.4</v>
      </c>
      <c r="J77" s="1">
        <v>231.9</v>
      </c>
      <c r="K77" s="1">
        <v>257.39999999999998</v>
      </c>
      <c r="L77" s="1">
        <v>43.5</v>
      </c>
      <c r="M77" s="1">
        <v>789.9</v>
      </c>
      <c r="N77" s="1">
        <v>-51.7</v>
      </c>
      <c r="O77" s="1">
        <v>3.552</v>
      </c>
      <c r="P77" s="1">
        <v>25</v>
      </c>
      <c r="Q77" s="1"/>
      <c r="R77" s="1">
        <v>43.363999999999997</v>
      </c>
      <c r="S77" s="21">
        <v>1</v>
      </c>
      <c r="T77" s="1">
        <v>72</v>
      </c>
      <c r="U77" s="1"/>
      <c r="V77" s="1"/>
      <c r="W77" s="1"/>
      <c r="X77" s="1"/>
      <c r="Y77" s="1"/>
      <c r="Z77" s="1"/>
      <c r="AA77" s="1"/>
      <c r="AB77" s="1"/>
      <c r="AC77" s="1"/>
      <c r="AD77" s="1"/>
      <c r="AE77" s="1"/>
      <c r="AF77" s="1"/>
      <c r="AG77" s="1"/>
      <c r="AH77" s="1">
        <v>25</v>
      </c>
      <c r="AI77" s="1">
        <v>63.5</v>
      </c>
    </row>
    <row r="78" spans="1:35" x14ac:dyDescent="0.25">
      <c r="A78" s="1">
        <v>77</v>
      </c>
      <c r="B78" s="1">
        <v>17</v>
      </c>
      <c r="C78" s="1">
        <v>2E-3</v>
      </c>
      <c r="D78" s="25">
        <v>17.399999999999999</v>
      </c>
      <c r="E78" s="27">
        <v>0.2</v>
      </c>
      <c r="F78" s="29">
        <v>1.8E-3</v>
      </c>
      <c r="G78" s="25">
        <v>146.19999999999999</v>
      </c>
      <c r="H78" s="25">
        <v>166.5</v>
      </c>
      <c r="I78" s="25">
        <v>196.3</v>
      </c>
      <c r="J78" s="25">
        <v>237.8</v>
      </c>
      <c r="K78" s="25">
        <v>254.5</v>
      </c>
      <c r="L78" s="25">
        <v>40.5</v>
      </c>
      <c r="M78" s="25">
        <v>789.9</v>
      </c>
      <c r="N78" s="25">
        <v>-47.4</v>
      </c>
      <c r="O78" s="23">
        <v>3.8050000000000002</v>
      </c>
      <c r="P78" s="25">
        <v>26</v>
      </c>
      <c r="Q78" s="22"/>
      <c r="R78" s="27">
        <v>43.38</v>
      </c>
      <c r="S78" s="33">
        <v>1</v>
      </c>
      <c r="T78" s="1">
        <v>99</v>
      </c>
      <c r="U78" s="25">
        <v>0.6</v>
      </c>
      <c r="V78" s="25">
        <v>21</v>
      </c>
      <c r="W78" s="22">
        <v>19</v>
      </c>
      <c r="X78" s="1">
        <v>7</v>
      </c>
      <c r="Y78" s="1">
        <v>7</v>
      </c>
      <c r="Z78" s="1">
        <v>7</v>
      </c>
      <c r="AA78" s="1">
        <v>7</v>
      </c>
      <c r="AB78" s="26"/>
      <c r="AC78" s="26"/>
      <c r="AD78" s="26"/>
      <c r="AE78" s="26"/>
      <c r="AF78" s="26"/>
      <c r="AG78" s="26"/>
      <c r="AH78" s="1">
        <v>29.800000000000011</v>
      </c>
      <c r="AI78" s="1">
        <v>71.300000000000011</v>
      </c>
    </row>
    <row r="79" spans="1:35" x14ac:dyDescent="0.25">
      <c r="A79" s="1">
        <v>78</v>
      </c>
      <c r="B79" s="1">
        <v>17</v>
      </c>
      <c r="C79" s="1">
        <v>1E-3</v>
      </c>
      <c r="D79" s="25">
        <v>18.399999999999999</v>
      </c>
      <c r="E79" s="27">
        <v>0.21</v>
      </c>
      <c r="F79" s="29">
        <v>1.6000000000000001E-3</v>
      </c>
      <c r="G79" s="25">
        <v>145.30000000000001</v>
      </c>
      <c r="H79" s="25">
        <v>167.5</v>
      </c>
      <c r="I79" s="25">
        <v>196.8</v>
      </c>
      <c r="J79" s="25">
        <v>238.3</v>
      </c>
      <c r="K79" s="25">
        <v>254.7</v>
      </c>
      <c r="L79" s="25">
        <v>40.5</v>
      </c>
      <c r="M79" s="25">
        <v>789.9</v>
      </c>
      <c r="N79" s="25">
        <v>-47.2</v>
      </c>
      <c r="O79" s="23">
        <v>3.5059999999999998</v>
      </c>
      <c r="P79" s="25">
        <v>26</v>
      </c>
      <c r="Q79" s="22"/>
      <c r="R79" s="27">
        <v>43.37</v>
      </c>
      <c r="S79" s="33">
        <v>1</v>
      </c>
      <c r="T79" s="1">
        <v>99</v>
      </c>
      <c r="U79" s="25">
        <v>0.7</v>
      </c>
      <c r="V79" s="25">
        <v>18</v>
      </c>
      <c r="W79" s="22">
        <v>15</v>
      </c>
      <c r="X79" s="1">
        <v>7</v>
      </c>
      <c r="Y79" s="1">
        <v>7</v>
      </c>
      <c r="Z79" s="1">
        <v>7</v>
      </c>
      <c r="AA79" s="1">
        <v>7</v>
      </c>
      <c r="AB79" s="26"/>
      <c r="AC79" s="26"/>
      <c r="AD79" s="26"/>
      <c r="AE79" s="26"/>
      <c r="AF79" s="26"/>
      <c r="AG79" s="26"/>
      <c r="AH79" s="1">
        <v>29.300000000000011</v>
      </c>
      <c r="AI79" s="1">
        <v>70.800000000000011</v>
      </c>
    </row>
    <row r="80" spans="1:35" x14ac:dyDescent="0.25">
      <c r="A80" s="1">
        <v>79</v>
      </c>
      <c r="B80" s="1">
        <v>17</v>
      </c>
      <c r="C80" s="1">
        <v>3.0000000000000001E-3</v>
      </c>
      <c r="D80" s="25">
        <v>18.3</v>
      </c>
      <c r="E80" s="23">
        <v>0.21</v>
      </c>
      <c r="F80" s="29">
        <v>1.6999999999999999E-3</v>
      </c>
      <c r="G80" s="25">
        <v>144.5</v>
      </c>
      <c r="H80" s="25">
        <v>166.9</v>
      </c>
      <c r="I80" s="25">
        <v>196.5</v>
      </c>
      <c r="J80" s="25">
        <v>238.9</v>
      </c>
      <c r="K80" s="25">
        <v>257.10000000000002</v>
      </c>
      <c r="L80" s="25">
        <v>39.5</v>
      </c>
      <c r="M80" s="25">
        <v>789.9</v>
      </c>
      <c r="N80" s="25">
        <v>-47.1</v>
      </c>
      <c r="O80" s="23">
        <v>3.5470000000000002</v>
      </c>
      <c r="P80" s="25">
        <v>26</v>
      </c>
      <c r="Q80" s="20"/>
      <c r="R80" s="23">
        <v>43.368000000000002</v>
      </c>
      <c r="S80" s="33">
        <v>2</v>
      </c>
      <c r="T80" s="1">
        <v>99</v>
      </c>
      <c r="U80" s="25">
        <v>0.2</v>
      </c>
      <c r="V80" s="25">
        <v>18</v>
      </c>
      <c r="W80" s="20">
        <v>15</v>
      </c>
      <c r="X80" s="1">
        <v>7</v>
      </c>
      <c r="Y80" s="1">
        <v>7</v>
      </c>
      <c r="Z80" s="1">
        <v>7</v>
      </c>
      <c r="AA80" s="1">
        <v>7</v>
      </c>
      <c r="AB80" s="20"/>
      <c r="AC80" s="20"/>
      <c r="AD80" s="20"/>
      <c r="AE80" s="20"/>
      <c r="AF80" s="20"/>
      <c r="AG80" s="20"/>
      <c r="AH80" s="1">
        <v>29.599999999999994</v>
      </c>
      <c r="AI80" s="1">
        <v>72</v>
      </c>
    </row>
    <row r="81" spans="1:35" x14ac:dyDescent="0.25">
      <c r="A81" s="1">
        <v>80</v>
      </c>
      <c r="B81" s="1">
        <v>17</v>
      </c>
      <c r="C81" s="1">
        <v>1E-3</v>
      </c>
      <c r="D81" s="25">
        <v>18.7</v>
      </c>
      <c r="E81" s="23">
        <v>0.21</v>
      </c>
      <c r="F81" s="29">
        <v>1.6999999999999999E-3</v>
      </c>
      <c r="G81" s="25">
        <v>145.19999999999999</v>
      </c>
      <c r="H81" s="25">
        <v>167.2</v>
      </c>
      <c r="I81" s="25">
        <v>196.7</v>
      </c>
      <c r="J81" s="25">
        <v>239.2</v>
      </c>
      <c r="K81" s="25">
        <v>256.60000000000002</v>
      </c>
      <c r="L81" s="25">
        <v>40</v>
      </c>
      <c r="M81" s="25">
        <v>789.9</v>
      </c>
      <c r="N81" s="25">
        <v>-47.5</v>
      </c>
      <c r="O81" s="23">
        <v>3.5619999999999998</v>
      </c>
      <c r="P81" s="25">
        <v>26</v>
      </c>
      <c r="Q81" s="20"/>
      <c r="R81" s="23">
        <v>43.363</v>
      </c>
      <c r="S81" s="33">
        <v>2</v>
      </c>
      <c r="T81" s="1">
        <v>95</v>
      </c>
      <c r="U81" s="25">
        <v>0.1</v>
      </c>
      <c r="V81" s="25">
        <v>18</v>
      </c>
      <c r="W81" s="20">
        <v>16</v>
      </c>
      <c r="X81" s="1">
        <v>7</v>
      </c>
      <c r="Y81" s="1">
        <v>7</v>
      </c>
      <c r="Z81" s="1">
        <v>7</v>
      </c>
      <c r="AA81" s="1">
        <v>7</v>
      </c>
      <c r="AB81" s="20"/>
      <c r="AC81" s="20"/>
      <c r="AD81" s="20"/>
      <c r="AE81" s="20"/>
      <c r="AF81" s="20"/>
      <c r="AG81" s="20"/>
      <c r="AH81" s="1">
        <v>29.5</v>
      </c>
      <c r="AI81" s="1">
        <v>72</v>
      </c>
    </row>
    <row r="82" spans="1:35" x14ac:dyDescent="0.25">
      <c r="A82" s="1">
        <v>81</v>
      </c>
      <c r="B82" s="1">
        <v>29</v>
      </c>
      <c r="C82" s="1">
        <v>2E-3</v>
      </c>
      <c r="D82" s="25">
        <v>14.6</v>
      </c>
      <c r="E82" s="23">
        <v>2.1999999999999999E-2</v>
      </c>
      <c r="F82" s="29">
        <v>5.0000000000000001E-4</v>
      </c>
      <c r="G82" s="25">
        <v>151.9</v>
      </c>
      <c r="H82" s="25">
        <v>171.3</v>
      </c>
      <c r="I82" s="25">
        <v>196</v>
      </c>
      <c r="J82" s="25">
        <v>231.2</v>
      </c>
      <c r="K82" s="25">
        <v>251.4</v>
      </c>
      <c r="L82" s="25">
        <v>44.5</v>
      </c>
      <c r="M82" s="25">
        <v>789.9</v>
      </c>
      <c r="N82" s="25">
        <v>-52</v>
      </c>
      <c r="O82" s="23">
        <v>3.6709999999999998</v>
      </c>
      <c r="P82" s="25">
        <v>25</v>
      </c>
      <c r="Q82" s="20"/>
      <c r="R82" s="23">
        <v>43.424999999999997</v>
      </c>
      <c r="S82" s="33">
        <v>1</v>
      </c>
      <c r="T82" s="1">
        <v>94</v>
      </c>
      <c r="U82" s="25">
        <v>0.1</v>
      </c>
      <c r="V82" s="25">
        <v>15</v>
      </c>
      <c r="W82" s="20">
        <v>13</v>
      </c>
      <c r="X82" s="1">
        <v>7</v>
      </c>
      <c r="Y82" s="1">
        <v>7</v>
      </c>
      <c r="Z82" s="1">
        <v>7</v>
      </c>
      <c r="AA82" s="1">
        <v>7</v>
      </c>
      <c r="AB82" s="20"/>
      <c r="AC82" s="20"/>
      <c r="AD82" s="20"/>
      <c r="AE82" s="20"/>
      <c r="AF82" s="20"/>
      <c r="AG82" s="20"/>
      <c r="AH82" s="1">
        <v>24.699999999999989</v>
      </c>
      <c r="AI82" s="1">
        <v>59.899999999999977</v>
      </c>
    </row>
    <row r="83" spans="1:35" x14ac:dyDescent="0.25">
      <c r="A83" s="1">
        <v>82</v>
      </c>
      <c r="B83" s="1">
        <v>26</v>
      </c>
      <c r="C83" s="23">
        <v>4.0000000000000001E-3</v>
      </c>
      <c r="D83" s="1">
        <v>18.100000000000001</v>
      </c>
      <c r="E83" s="1">
        <v>5.7000000000000002E-2</v>
      </c>
      <c r="F83" s="29">
        <v>8.0000000000000004E-4</v>
      </c>
      <c r="G83" s="1">
        <v>148.4</v>
      </c>
      <c r="H83" s="1">
        <v>160.1</v>
      </c>
      <c r="I83" s="1">
        <v>186.3</v>
      </c>
      <c r="J83" s="1">
        <v>242.2</v>
      </c>
      <c r="K83" s="1">
        <v>275.8</v>
      </c>
      <c r="L83" s="1">
        <v>39</v>
      </c>
      <c r="M83" s="1">
        <v>790</v>
      </c>
      <c r="N83" s="1">
        <v>-50.7</v>
      </c>
      <c r="O83" s="1">
        <v>3.399</v>
      </c>
      <c r="P83" s="1">
        <v>25</v>
      </c>
      <c r="Q83" s="1"/>
      <c r="R83" s="1">
        <v>43.326999999999998</v>
      </c>
      <c r="S83" s="21">
        <v>1</v>
      </c>
      <c r="T83" s="1">
        <v>90</v>
      </c>
      <c r="U83" s="1"/>
      <c r="V83" s="1"/>
      <c r="W83" s="1"/>
      <c r="X83" s="1"/>
      <c r="Y83" s="1"/>
      <c r="Z83" s="1"/>
      <c r="AA83" s="1"/>
      <c r="AB83" s="1"/>
      <c r="AC83" s="1"/>
      <c r="AD83" s="1"/>
      <c r="AE83" s="1"/>
      <c r="AF83" s="1"/>
      <c r="AG83" s="1"/>
      <c r="AH83" s="1">
        <v>26.200000000000017</v>
      </c>
      <c r="AI83" s="1">
        <v>82.1</v>
      </c>
    </row>
    <row r="84" spans="1:35" x14ac:dyDescent="0.25">
      <c r="A84" s="1">
        <v>83</v>
      </c>
      <c r="B84" s="1">
        <v>27</v>
      </c>
      <c r="C84" s="23">
        <v>4.0000000000000001E-3</v>
      </c>
      <c r="D84" s="1">
        <v>17.8</v>
      </c>
      <c r="E84" s="1">
        <v>5.6000000000000001E-2</v>
      </c>
      <c r="F84" s="29">
        <v>8.0000000000000004E-4</v>
      </c>
      <c r="G84" s="1">
        <v>147.5</v>
      </c>
      <c r="H84" s="1">
        <v>160.6</v>
      </c>
      <c r="I84" s="1">
        <v>187</v>
      </c>
      <c r="J84" s="1">
        <v>242.6</v>
      </c>
      <c r="K84" s="1">
        <v>278.5</v>
      </c>
      <c r="L84" s="1">
        <v>39</v>
      </c>
      <c r="M84" s="1">
        <v>790</v>
      </c>
      <c r="N84" s="1">
        <v>-50.8</v>
      </c>
      <c r="O84" s="1">
        <v>3.363</v>
      </c>
      <c r="P84" s="1">
        <v>25</v>
      </c>
      <c r="Q84" s="1"/>
      <c r="R84" s="1">
        <v>43.335999999999999</v>
      </c>
      <c r="S84" s="21">
        <v>1</v>
      </c>
      <c r="T84" s="1">
        <v>88</v>
      </c>
      <c r="U84" s="1"/>
      <c r="V84" s="1"/>
      <c r="W84" s="1"/>
      <c r="X84" s="1"/>
      <c r="Y84" s="1"/>
      <c r="Z84" s="1"/>
      <c r="AA84" s="1"/>
      <c r="AB84" s="1"/>
      <c r="AC84" s="1"/>
      <c r="AD84" s="1"/>
      <c r="AE84" s="1"/>
      <c r="AF84" s="1"/>
      <c r="AG84" s="1"/>
      <c r="AH84" s="1">
        <v>26.400000000000006</v>
      </c>
      <c r="AI84" s="1">
        <v>82</v>
      </c>
    </row>
    <row r="85" spans="1:35" x14ac:dyDescent="0.25">
      <c r="A85" s="1">
        <v>84</v>
      </c>
      <c r="B85" s="1">
        <v>27</v>
      </c>
      <c r="C85" s="23">
        <v>6.0000000000000001E-3</v>
      </c>
      <c r="D85" s="1">
        <v>18.3</v>
      </c>
      <c r="E85" s="1">
        <v>6.7000000000000004E-2</v>
      </c>
      <c r="F85" s="29">
        <v>8.9999999999999998E-4</v>
      </c>
      <c r="G85" s="1">
        <v>147.80000000000001</v>
      </c>
      <c r="H85" s="1">
        <v>160</v>
      </c>
      <c r="I85" s="1">
        <v>187</v>
      </c>
      <c r="J85" s="1">
        <v>242.4</v>
      </c>
      <c r="K85" s="1">
        <v>274.39999999999998</v>
      </c>
      <c r="L85" s="1">
        <v>38.5</v>
      </c>
      <c r="M85" s="1">
        <v>790</v>
      </c>
      <c r="N85" s="1">
        <v>-50.5</v>
      </c>
      <c r="O85" s="1">
        <v>3.367</v>
      </c>
      <c r="P85" s="1">
        <v>25</v>
      </c>
      <c r="Q85" s="1"/>
      <c r="R85" s="1">
        <v>43.322000000000003</v>
      </c>
      <c r="S85" s="21">
        <v>1</v>
      </c>
      <c r="T85" s="1">
        <v>98</v>
      </c>
      <c r="U85" s="1"/>
      <c r="V85" s="1"/>
      <c r="W85" s="1"/>
      <c r="X85" s="1"/>
      <c r="Y85" s="1"/>
      <c r="Z85" s="1"/>
      <c r="AA85" s="1"/>
      <c r="AB85" s="1"/>
      <c r="AC85" s="1"/>
      <c r="AD85" s="1"/>
      <c r="AE85" s="1"/>
      <c r="AF85" s="1"/>
      <c r="AG85" s="1"/>
      <c r="AH85" s="1">
        <v>27</v>
      </c>
      <c r="AI85" s="1">
        <v>82.4</v>
      </c>
    </row>
    <row r="86" spans="1:35" x14ac:dyDescent="0.25">
      <c r="A86" s="1">
        <v>85</v>
      </c>
      <c r="B86" s="1">
        <v>27</v>
      </c>
      <c r="C86" s="23">
        <v>5.0000000000000001E-3</v>
      </c>
      <c r="D86" s="1">
        <v>17.399999999999999</v>
      </c>
      <c r="E86" s="1">
        <v>6.8000000000000005E-2</v>
      </c>
      <c r="F86" s="29">
        <v>8.9999999999999998E-4</v>
      </c>
      <c r="G86" s="1">
        <v>146.4</v>
      </c>
      <c r="H86" s="1">
        <v>160.9</v>
      </c>
      <c r="I86" s="1">
        <v>187.6</v>
      </c>
      <c r="J86" s="1">
        <v>242.9</v>
      </c>
      <c r="K86" s="1">
        <v>276.8</v>
      </c>
      <c r="L86" s="1">
        <v>39</v>
      </c>
      <c r="M86" s="1">
        <v>790</v>
      </c>
      <c r="N86" s="1">
        <v>-50.4</v>
      </c>
      <c r="O86" s="1">
        <v>3.3940000000000001</v>
      </c>
      <c r="P86" s="1">
        <v>25</v>
      </c>
      <c r="Q86" s="1"/>
      <c r="R86" s="1">
        <v>43.34</v>
      </c>
      <c r="S86" s="21">
        <v>1</v>
      </c>
      <c r="T86" s="1">
        <v>93</v>
      </c>
      <c r="U86" s="1"/>
      <c r="V86" s="1"/>
      <c r="W86" s="1"/>
      <c r="X86" s="1"/>
      <c r="Y86" s="1"/>
      <c r="Z86" s="1"/>
      <c r="AA86" s="1"/>
      <c r="AB86" s="1"/>
      <c r="AC86" s="1"/>
      <c r="AD86" s="1"/>
      <c r="AE86" s="1"/>
      <c r="AF86" s="1"/>
      <c r="AG86" s="1"/>
      <c r="AH86" s="1">
        <v>26.699999999999989</v>
      </c>
      <c r="AI86" s="1">
        <v>82</v>
      </c>
    </row>
    <row r="87" spans="1:35" x14ac:dyDescent="0.25">
      <c r="A87" s="1">
        <v>86</v>
      </c>
      <c r="B87" s="1">
        <v>27</v>
      </c>
      <c r="C87" s="23">
        <v>6.0000000000000001E-3</v>
      </c>
      <c r="D87" s="1">
        <v>18.2</v>
      </c>
      <c r="E87" s="1">
        <v>6.7000000000000004E-2</v>
      </c>
      <c r="F87" s="29">
        <v>8.9999999999999998E-4</v>
      </c>
      <c r="G87" s="1">
        <v>146.1</v>
      </c>
      <c r="H87" s="1">
        <v>161</v>
      </c>
      <c r="I87" s="1">
        <v>187.7</v>
      </c>
      <c r="J87" s="1">
        <v>243.2</v>
      </c>
      <c r="K87" s="1">
        <v>276.8</v>
      </c>
      <c r="L87" s="1">
        <v>39</v>
      </c>
      <c r="M87" s="1">
        <v>790</v>
      </c>
      <c r="N87" s="1">
        <v>-50.5</v>
      </c>
      <c r="O87" s="1">
        <v>3.3730000000000002</v>
      </c>
      <c r="P87" s="1">
        <v>25</v>
      </c>
      <c r="Q87" s="1"/>
      <c r="R87" s="1">
        <v>43.328000000000003</v>
      </c>
      <c r="S87" s="21">
        <v>1</v>
      </c>
      <c r="T87" s="1">
        <v>93</v>
      </c>
      <c r="U87" s="1"/>
      <c r="V87" s="1"/>
      <c r="W87" s="1"/>
      <c r="X87" s="1"/>
      <c r="Y87" s="1"/>
      <c r="Z87" s="1"/>
      <c r="AA87" s="1"/>
      <c r="AB87" s="1"/>
      <c r="AC87" s="1"/>
      <c r="AD87" s="1"/>
      <c r="AE87" s="1"/>
      <c r="AF87" s="1"/>
      <c r="AG87" s="1"/>
      <c r="AH87" s="1">
        <v>26.699999999999989</v>
      </c>
      <c r="AI87" s="1">
        <v>82.199999999999989</v>
      </c>
    </row>
    <row r="88" spans="1:35" x14ac:dyDescent="0.25">
      <c r="A88" s="1">
        <v>87</v>
      </c>
      <c r="B88" s="1">
        <v>27</v>
      </c>
      <c r="C88" s="23">
        <v>4.0000000000000001E-3</v>
      </c>
      <c r="D88" s="1">
        <v>18</v>
      </c>
      <c r="E88" s="1">
        <v>6.5000000000000002E-2</v>
      </c>
      <c r="F88" s="29">
        <v>8.0000000000000004E-4</v>
      </c>
      <c r="G88" s="1">
        <v>148.4</v>
      </c>
      <c r="H88" s="1">
        <v>161</v>
      </c>
      <c r="I88" s="1">
        <v>187.5</v>
      </c>
      <c r="J88" s="1">
        <v>242.3</v>
      </c>
      <c r="K88" s="1">
        <v>277.10000000000002</v>
      </c>
      <c r="L88" s="1">
        <v>38.5</v>
      </c>
      <c r="M88" s="1">
        <v>790</v>
      </c>
      <c r="N88" s="1">
        <v>-50.5</v>
      </c>
      <c r="O88" s="1">
        <v>3.4289999999999998</v>
      </c>
      <c r="P88" s="1">
        <v>25</v>
      </c>
      <c r="Q88" s="1"/>
      <c r="R88" s="1">
        <v>43.33</v>
      </c>
      <c r="S88" s="21">
        <v>1</v>
      </c>
      <c r="T88" s="1">
        <v>86</v>
      </c>
      <c r="U88" s="1"/>
      <c r="V88" s="1"/>
      <c r="W88" s="1"/>
      <c r="X88" s="1"/>
      <c r="Y88" s="1"/>
      <c r="Z88" s="1"/>
      <c r="AA88" s="1"/>
      <c r="AB88" s="1"/>
      <c r="AC88" s="1"/>
      <c r="AD88" s="1"/>
      <c r="AE88" s="1"/>
      <c r="AF88" s="1"/>
      <c r="AG88" s="1"/>
      <c r="AH88" s="1">
        <v>26.5</v>
      </c>
      <c r="AI88" s="1">
        <v>81.300000000000011</v>
      </c>
    </row>
    <row r="89" spans="1:35" x14ac:dyDescent="0.25">
      <c r="A89" s="1">
        <v>88</v>
      </c>
      <c r="B89" s="1">
        <v>27</v>
      </c>
      <c r="C89" s="23">
        <v>5.0000000000000001E-3</v>
      </c>
      <c r="D89" s="1">
        <v>18.100000000000001</v>
      </c>
      <c r="E89" s="1">
        <v>6.5000000000000002E-2</v>
      </c>
      <c r="F89" s="29">
        <v>8.0000000000000004E-4</v>
      </c>
      <c r="G89" s="1">
        <v>147.30000000000001</v>
      </c>
      <c r="H89" s="1">
        <v>161</v>
      </c>
      <c r="I89" s="1">
        <v>187.5</v>
      </c>
      <c r="J89" s="1">
        <v>242.6</v>
      </c>
      <c r="K89" s="1">
        <v>276.8</v>
      </c>
      <c r="L89" s="1">
        <v>39</v>
      </c>
      <c r="M89" s="1">
        <v>790</v>
      </c>
      <c r="N89" s="1">
        <v>-49.8</v>
      </c>
      <c r="O89" s="1">
        <v>3.4159999999999999</v>
      </c>
      <c r="P89" s="1">
        <v>25</v>
      </c>
      <c r="Q89" s="1"/>
      <c r="R89" s="1">
        <v>43.329000000000001</v>
      </c>
      <c r="S89" s="21">
        <v>1</v>
      </c>
      <c r="T89" s="1">
        <v>85</v>
      </c>
      <c r="U89" s="1"/>
      <c r="V89" s="1"/>
      <c r="W89" s="1"/>
      <c r="X89" s="1"/>
      <c r="Y89" s="1"/>
      <c r="Z89" s="1"/>
      <c r="AA89" s="1"/>
      <c r="AB89" s="1"/>
      <c r="AC89" s="1"/>
      <c r="AD89" s="1"/>
      <c r="AE89" s="1"/>
      <c r="AF89" s="1"/>
      <c r="AG89" s="1"/>
      <c r="AH89" s="1">
        <v>26.5</v>
      </c>
      <c r="AI89" s="1">
        <v>81.599999999999994</v>
      </c>
    </row>
    <row r="90" spans="1:35" x14ac:dyDescent="0.25">
      <c r="A90" s="1">
        <v>89</v>
      </c>
      <c r="B90" s="1">
        <v>27</v>
      </c>
      <c r="C90" s="23">
        <v>7.0000000000000001E-3</v>
      </c>
      <c r="D90" s="1">
        <v>18.3</v>
      </c>
      <c r="E90" s="1">
        <v>6.3E-2</v>
      </c>
      <c r="F90" s="29">
        <v>8.0000000000000004E-4</v>
      </c>
      <c r="G90" s="1">
        <v>148.69999999999999</v>
      </c>
      <c r="H90" s="1">
        <v>160.9</v>
      </c>
      <c r="I90" s="1">
        <v>187.7</v>
      </c>
      <c r="J90" s="1">
        <v>242.8</v>
      </c>
      <c r="K90" s="1">
        <v>276.5</v>
      </c>
      <c r="L90" s="1">
        <v>38.5</v>
      </c>
      <c r="M90" s="1">
        <v>790</v>
      </c>
      <c r="N90" s="1">
        <v>-50.6</v>
      </c>
      <c r="O90" s="1">
        <v>3.387</v>
      </c>
      <c r="P90" s="1">
        <v>25</v>
      </c>
      <c r="Q90" s="1"/>
      <c r="R90" s="1">
        <v>43.326999999999998</v>
      </c>
      <c r="S90" s="21">
        <v>1</v>
      </c>
      <c r="T90" s="1">
        <v>89</v>
      </c>
      <c r="U90" s="1"/>
      <c r="V90" s="1"/>
      <c r="W90" s="1"/>
      <c r="X90" s="1"/>
      <c r="Y90" s="1"/>
      <c r="Z90" s="1"/>
      <c r="AA90" s="1"/>
      <c r="AB90" s="1"/>
      <c r="AC90" s="1"/>
      <c r="AD90" s="1"/>
      <c r="AE90" s="1"/>
      <c r="AF90" s="1"/>
      <c r="AG90" s="1"/>
      <c r="AH90" s="1">
        <v>26.799999999999983</v>
      </c>
      <c r="AI90" s="1">
        <v>81.900000000000006</v>
      </c>
    </row>
    <row r="91" spans="1:35" x14ac:dyDescent="0.25">
      <c r="A91" s="1">
        <v>90</v>
      </c>
      <c r="B91" s="1">
        <v>27</v>
      </c>
      <c r="C91" s="23">
        <v>6.0000000000000001E-3</v>
      </c>
      <c r="D91" s="25">
        <v>17.899999999999999</v>
      </c>
      <c r="E91" s="1">
        <v>6.6000000000000003E-2</v>
      </c>
      <c r="F91" s="29">
        <v>8.0000000000000004E-4</v>
      </c>
      <c r="G91" s="1">
        <v>147.30000000000001</v>
      </c>
      <c r="H91" s="1">
        <v>159.6</v>
      </c>
      <c r="I91" s="1">
        <v>185.6</v>
      </c>
      <c r="J91" s="1">
        <v>241.6</v>
      </c>
      <c r="K91" s="1">
        <v>276.10000000000002</v>
      </c>
      <c r="L91" s="1">
        <v>39</v>
      </c>
      <c r="M91" s="1">
        <v>790</v>
      </c>
      <c r="N91" s="1">
        <v>-50.9</v>
      </c>
      <c r="O91" s="1">
        <v>3.375</v>
      </c>
      <c r="P91" s="1">
        <v>25</v>
      </c>
      <c r="Q91" s="1"/>
      <c r="R91" s="1">
        <v>43.325000000000003</v>
      </c>
      <c r="S91" s="21">
        <v>1</v>
      </c>
      <c r="T91" s="1">
        <v>93</v>
      </c>
      <c r="U91" s="1"/>
      <c r="V91" s="1"/>
      <c r="W91" s="1"/>
      <c r="X91" s="1"/>
      <c r="Y91" s="1"/>
      <c r="Z91" s="1"/>
      <c r="AA91" s="1"/>
      <c r="AB91" s="1"/>
      <c r="AC91" s="1"/>
      <c r="AD91" s="1"/>
      <c r="AE91" s="1"/>
      <c r="AF91" s="1"/>
      <c r="AG91" s="1"/>
      <c r="AH91" s="1">
        <v>26</v>
      </c>
      <c r="AI91" s="1">
        <v>82</v>
      </c>
    </row>
    <row r="92" spans="1:35" x14ac:dyDescent="0.25">
      <c r="A92" s="1">
        <v>91</v>
      </c>
      <c r="B92" s="1">
        <v>28</v>
      </c>
      <c r="C92" s="23">
        <v>7.0000000000000001E-3</v>
      </c>
      <c r="D92" s="25">
        <v>18.5</v>
      </c>
      <c r="E92" s="1">
        <v>6.5000000000000002E-2</v>
      </c>
      <c r="F92" s="29">
        <v>8.9999999999999998E-4</v>
      </c>
      <c r="G92" s="1">
        <v>146.69999999999999</v>
      </c>
      <c r="H92" s="1">
        <v>160.69999999999999</v>
      </c>
      <c r="I92" s="1">
        <v>187.9</v>
      </c>
      <c r="J92" s="1">
        <v>242.4</v>
      </c>
      <c r="K92" s="1">
        <v>275.5</v>
      </c>
      <c r="L92" s="1">
        <v>39</v>
      </c>
      <c r="M92" s="1">
        <v>790</v>
      </c>
      <c r="N92" s="1">
        <v>-50.4</v>
      </c>
      <c r="O92" s="1">
        <v>3.3809999999999998</v>
      </c>
      <c r="P92" s="1">
        <v>25</v>
      </c>
      <c r="Q92" s="1"/>
      <c r="R92" s="1">
        <v>43.322000000000003</v>
      </c>
      <c r="S92" s="21">
        <v>1</v>
      </c>
      <c r="T92" s="1">
        <v>86</v>
      </c>
      <c r="U92" s="1"/>
      <c r="V92" s="1"/>
      <c r="W92" s="1"/>
      <c r="X92" s="1"/>
      <c r="Y92" s="1"/>
      <c r="Z92" s="1"/>
      <c r="AA92" s="1"/>
      <c r="AB92" s="1"/>
      <c r="AC92" s="1"/>
      <c r="AD92" s="1"/>
      <c r="AE92" s="1"/>
      <c r="AF92" s="1"/>
      <c r="AG92" s="1"/>
      <c r="AH92" s="1">
        <v>27.200000000000017</v>
      </c>
      <c r="AI92" s="1">
        <v>81.700000000000017</v>
      </c>
    </row>
    <row r="93" spans="1:35" x14ac:dyDescent="0.25">
      <c r="A93" s="1">
        <v>92</v>
      </c>
      <c r="B93" s="1">
        <v>30</v>
      </c>
      <c r="C93" s="23">
        <v>4.0000000000000001E-3</v>
      </c>
      <c r="D93" s="25">
        <v>18.399999999999999</v>
      </c>
      <c r="E93" s="1">
        <v>5.7000000000000002E-2</v>
      </c>
      <c r="F93" s="29">
        <v>8.0000000000000004E-4</v>
      </c>
      <c r="G93" s="1">
        <v>148</v>
      </c>
      <c r="H93" s="1">
        <v>160.80000000000001</v>
      </c>
      <c r="I93" s="1">
        <v>187.4</v>
      </c>
      <c r="J93" s="1">
        <v>243.2</v>
      </c>
      <c r="K93" s="1">
        <v>278.3</v>
      </c>
      <c r="L93" s="1">
        <v>39</v>
      </c>
      <c r="M93" s="1">
        <v>790</v>
      </c>
      <c r="N93" s="1">
        <v>-50.8</v>
      </c>
      <c r="O93" s="1">
        <v>3.3639999999999999</v>
      </c>
      <c r="P93" s="1">
        <v>25</v>
      </c>
      <c r="Q93" s="1"/>
      <c r="R93" s="1">
        <v>43.326999999999998</v>
      </c>
      <c r="S93" s="21">
        <v>1</v>
      </c>
      <c r="T93" s="1">
        <v>86</v>
      </c>
      <c r="U93" s="1"/>
      <c r="V93" s="1"/>
      <c r="W93" s="1"/>
      <c r="X93" s="1"/>
      <c r="Y93" s="1"/>
      <c r="Z93" s="1"/>
      <c r="AA93" s="1"/>
      <c r="AB93" s="1"/>
      <c r="AC93" s="1"/>
      <c r="AD93" s="1"/>
      <c r="AE93" s="1"/>
      <c r="AF93" s="1"/>
      <c r="AG93" s="1"/>
      <c r="AH93" s="1">
        <v>26.599999999999994</v>
      </c>
      <c r="AI93" s="1">
        <v>82.399999999999977</v>
      </c>
    </row>
    <row r="94" spans="1:35" x14ac:dyDescent="0.25">
      <c r="A94" s="1">
        <v>93</v>
      </c>
      <c r="B94" s="1">
        <v>17</v>
      </c>
      <c r="C94" s="1">
        <v>4.0000000000000001E-3</v>
      </c>
      <c r="D94" s="25">
        <v>18.3</v>
      </c>
      <c r="E94" s="27">
        <v>0.21</v>
      </c>
      <c r="F94" s="29">
        <v>1.9E-3</v>
      </c>
      <c r="G94" s="25">
        <v>145.5</v>
      </c>
      <c r="H94" s="25">
        <v>166.4</v>
      </c>
      <c r="I94" s="25">
        <v>195.7</v>
      </c>
      <c r="J94" s="25">
        <v>237.6</v>
      </c>
      <c r="K94" s="25">
        <v>253.7</v>
      </c>
      <c r="L94" s="25">
        <v>39.5</v>
      </c>
      <c r="M94" s="25">
        <v>790</v>
      </c>
      <c r="N94" s="25">
        <v>-47</v>
      </c>
      <c r="O94" s="23">
        <v>3.5419999999999998</v>
      </c>
      <c r="P94" s="25">
        <v>26</v>
      </c>
      <c r="Q94" s="22"/>
      <c r="R94" s="27">
        <v>43.36</v>
      </c>
      <c r="S94" s="33">
        <v>1</v>
      </c>
      <c r="T94" s="1">
        <v>99</v>
      </c>
      <c r="U94" s="25">
        <v>0.5</v>
      </c>
      <c r="V94" s="25">
        <v>17</v>
      </c>
      <c r="W94" s="22">
        <v>14</v>
      </c>
      <c r="X94" s="1">
        <v>7</v>
      </c>
      <c r="Y94" s="1">
        <v>7</v>
      </c>
      <c r="Z94" s="1">
        <v>7</v>
      </c>
      <c r="AA94" s="1">
        <v>7</v>
      </c>
      <c r="AB94" s="26"/>
      <c r="AC94" s="26"/>
      <c r="AD94" s="26"/>
      <c r="AE94" s="26"/>
      <c r="AF94" s="26"/>
      <c r="AG94" s="26"/>
      <c r="AH94" s="1">
        <v>29.299999999999983</v>
      </c>
      <c r="AI94" s="1">
        <v>71.199999999999989</v>
      </c>
    </row>
    <row r="95" spans="1:35" x14ac:dyDescent="0.25">
      <c r="A95" s="1">
        <v>94</v>
      </c>
      <c r="B95" s="1">
        <v>30</v>
      </c>
      <c r="C95" s="1">
        <v>4.0000000000000001E-3</v>
      </c>
      <c r="D95" s="25">
        <v>15.6</v>
      </c>
      <c r="E95" s="23">
        <v>1.2E-2</v>
      </c>
      <c r="F95" s="29">
        <v>2.9999999999999997E-4</v>
      </c>
      <c r="G95" s="25">
        <v>152.1</v>
      </c>
      <c r="H95" s="25">
        <v>171.3</v>
      </c>
      <c r="I95" s="25">
        <v>196</v>
      </c>
      <c r="J95" s="25">
        <v>231.2</v>
      </c>
      <c r="K95" s="25">
        <v>253.3</v>
      </c>
      <c r="L95" s="25">
        <v>43</v>
      </c>
      <c r="M95" s="25">
        <v>790</v>
      </c>
      <c r="N95" s="25">
        <v>-52.4</v>
      </c>
      <c r="O95" s="23">
        <v>3.653</v>
      </c>
      <c r="P95" s="25">
        <v>26</v>
      </c>
      <c r="Q95" s="20"/>
      <c r="R95" s="23">
        <v>43.406999999999996</v>
      </c>
      <c r="S95" s="33">
        <v>1</v>
      </c>
      <c r="T95" s="1">
        <v>95</v>
      </c>
      <c r="U95" s="25">
        <v>0.4</v>
      </c>
      <c r="V95" s="25">
        <v>16</v>
      </c>
      <c r="W95" s="20">
        <v>13</v>
      </c>
      <c r="X95" s="1">
        <v>7</v>
      </c>
      <c r="Y95" s="1">
        <v>7</v>
      </c>
      <c r="Z95" s="1">
        <v>7</v>
      </c>
      <c r="AA95" s="1">
        <v>7</v>
      </c>
      <c r="AB95" s="20"/>
      <c r="AC95" s="20"/>
      <c r="AD95" s="20"/>
      <c r="AE95" s="20"/>
      <c r="AF95" s="20"/>
      <c r="AG95" s="20"/>
      <c r="AH95" s="1">
        <v>24.699999999999989</v>
      </c>
      <c r="AI95" s="1">
        <v>59.899999999999977</v>
      </c>
    </row>
    <row r="96" spans="1:35" x14ac:dyDescent="0.25">
      <c r="A96" s="1">
        <v>95</v>
      </c>
      <c r="B96" s="1">
        <v>30</v>
      </c>
      <c r="C96" s="23">
        <v>3.0000000000000001E-3</v>
      </c>
      <c r="D96" s="1">
        <v>18.5</v>
      </c>
      <c r="E96" s="1">
        <v>3.6999999999999998E-2</v>
      </c>
      <c r="F96" s="29">
        <v>6.9999999999999999E-4</v>
      </c>
      <c r="G96" s="1">
        <v>147.30000000000001</v>
      </c>
      <c r="H96" s="1">
        <v>160.6</v>
      </c>
      <c r="I96" s="1">
        <v>187</v>
      </c>
      <c r="J96" s="1">
        <v>240.1</v>
      </c>
      <c r="K96" s="1">
        <v>271.39999999999998</v>
      </c>
      <c r="L96" s="1">
        <v>39</v>
      </c>
      <c r="M96" s="1">
        <v>790.1</v>
      </c>
      <c r="N96" s="1">
        <v>-50.5</v>
      </c>
      <c r="O96" s="1">
        <v>3.3260000000000001</v>
      </c>
      <c r="P96" s="1">
        <v>25</v>
      </c>
      <c r="Q96" s="1"/>
      <c r="R96" s="1">
        <v>43.323999999999998</v>
      </c>
      <c r="S96" s="21">
        <v>1</v>
      </c>
      <c r="T96" s="1">
        <v>93</v>
      </c>
      <c r="U96" s="1"/>
      <c r="V96" s="1"/>
      <c r="W96" s="1"/>
      <c r="X96" s="1"/>
      <c r="Y96" s="1"/>
      <c r="Z96" s="1"/>
      <c r="AA96" s="1"/>
      <c r="AB96" s="1"/>
      <c r="AC96" s="1"/>
      <c r="AD96" s="1"/>
      <c r="AE96" s="1"/>
      <c r="AF96" s="1"/>
      <c r="AG96" s="1"/>
      <c r="AH96" s="1">
        <v>26.400000000000006</v>
      </c>
      <c r="AI96" s="1">
        <v>79.5</v>
      </c>
    </row>
    <row r="97" spans="1:35" x14ac:dyDescent="0.25">
      <c r="A97" s="1">
        <v>96</v>
      </c>
      <c r="B97" s="1">
        <v>29</v>
      </c>
      <c r="C97" s="23">
        <v>1.0999999999999999E-2</v>
      </c>
      <c r="D97" s="1">
        <v>18.2</v>
      </c>
      <c r="E97" s="1">
        <v>3.7999999999999999E-2</v>
      </c>
      <c r="F97" s="29">
        <v>6.9999999999999999E-4</v>
      </c>
      <c r="G97" s="1">
        <v>146.5</v>
      </c>
      <c r="H97" s="1">
        <v>160.30000000000001</v>
      </c>
      <c r="I97" s="1">
        <v>186.8</v>
      </c>
      <c r="J97" s="1">
        <v>240.6</v>
      </c>
      <c r="K97" s="1">
        <v>274.10000000000002</v>
      </c>
      <c r="L97" s="1">
        <v>39</v>
      </c>
      <c r="M97" s="1">
        <v>790.1</v>
      </c>
      <c r="N97" s="1">
        <v>-50.5</v>
      </c>
      <c r="O97" s="1">
        <v>3.323</v>
      </c>
      <c r="P97" s="1">
        <v>25</v>
      </c>
      <c r="Q97" s="1"/>
      <c r="R97" s="1">
        <v>43.329000000000001</v>
      </c>
      <c r="S97" s="21">
        <v>1</v>
      </c>
      <c r="T97" s="1">
        <v>95</v>
      </c>
      <c r="U97" s="1"/>
      <c r="V97" s="1"/>
      <c r="W97" s="1"/>
      <c r="X97" s="1"/>
      <c r="Y97" s="1"/>
      <c r="Z97" s="1"/>
      <c r="AA97" s="1"/>
      <c r="AB97" s="1"/>
      <c r="AC97" s="1"/>
      <c r="AD97" s="1"/>
      <c r="AE97" s="1"/>
      <c r="AF97" s="1"/>
      <c r="AG97" s="1"/>
      <c r="AH97" s="1">
        <v>26.5</v>
      </c>
      <c r="AI97" s="1">
        <v>80.299999999999983</v>
      </c>
    </row>
    <row r="98" spans="1:35" x14ac:dyDescent="0.25">
      <c r="A98" s="1">
        <v>97</v>
      </c>
      <c r="B98" s="1">
        <v>27</v>
      </c>
      <c r="C98" s="23">
        <v>0.01</v>
      </c>
      <c r="D98" s="1">
        <v>18.3</v>
      </c>
      <c r="E98" s="1">
        <v>4.2999999999999997E-2</v>
      </c>
      <c r="F98" s="29">
        <v>6.9999999999999999E-4</v>
      </c>
      <c r="G98" s="1">
        <v>144.6</v>
      </c>
      <c r="H98" s="1">
        <v>160.6</v>
      </c>
      <c r="I98" s="1">
        <v>187</v>
      </c>
      <c r="J98" s="1">
        <v>240.9</v>
      </c>
      <c r="K98" s="1">
        <v>274.8</v>
      </c>
      <c r="L98" s="1">
        <v>39</v>
      </c>
      <c r="M98" s="1">
        <v>790.1</v>
      </c>
      <c r="N98" s="1">
        <v>-50.8</v>
      </c>
      <c r="O98" s="1">
        <v>3.367</v>
      </c>
      <c r="P98" s="1">
        <v>25</v>
      </c>
      <c r="Q98" s="1"/>
      <c r="R98" s="1">
        <v>43.326999999999998</v>
      </c>
      <c r="S98" s="1">
        <v>1</v>
      </c>
      <c r="T98" s="1">
        <v>93</v>
      </c>
      <c r="U98" s="1"/>
      <c r="V98" s="1"/>
      <c r="W98" s="1"/>
      <c r="X98" s="1"/>
      <c r="Y98" s="1"/>
      <c r="Z98" s="1"/>
      <c r="AA98" s="1"/>
      <c r="AB98" s="1"/>
      <c r="AC98" s="1"/>
      <c r="AD98" s="1"/>
      <c r="AE98" s="1"/>
      <c r="AF98" s="1"/>
      <c r="AG98" s="1"/>
      <c r="AH98" s="1">
        <v>26.400000000000006</v>
      </c>
      <c r="AI98" s="1">
        <v>80.300000000000011</v>
      </c>
    </row>
    <row r="99" spans="1:35" x14ac:dyDescent="0.25">
      <c r="A99" s="1">
        <v>98</v>
      </c>
      <c r="B99" s="1">
        <v>26</v>
      </c>
      <c r="C99" s="23">
        <v>4.0000000000000001E-3</v>
      </c>
      <c r="D99" s="1">
        <v>18.399999999999999</v>
      </c>
      <c r="E99" s="1">
        <v>3.7999999999999999E-2</v>
      </c>
      <c r="F99" s="29">
        <v>5.9999999999999995E-4</v>
      </c>
      <c r="G99" s="1">
        <v>145.9</v>
      </c>
      <c r="H99" s="1">
        <v>160.4</v>
      </c>
      <c r="I99" s="1">
        <v>187.2</v>
      </c>
      <c r="J99" s="1">
        <v>240.5</v>
      </c>
      <c r="K99" s="1">
        <v>274.10000000000002</v>
      </c>
      <c r="L99" s="1">
        <v>39</v>
      </c>
      <c r="M99" s="1">
        <v>790.1</v>
      </c>
      <c r="N99" s="1">
        <v>-50.4</v>
      </c>
      <c r="O99" s="1">
        <v>3.3610000000000002</v>
      </c>
      <c r="P99" s="1">
        <v>25</v>
      </c>
      <c r="Q99" s="1"/>
      <c r="R99" s="1">
        <v>43.326999999999998</v>
      </c>
      <c r="S99" s="21">
        <v>1</v>
      </c>
      <c r="T99" s="1">
        <v>92</v>
      </c>
      <c r="U99" s="1"/>
      <c r="V99" s="1"/>
      <c r="W99" s="1"/>
      <c r="X99" s="1"/>
      <c r="Y99" s="1"/>
      <c r="Z99" s="1"/>
      <c r="AA99" s="1"/>
      <c r="AB99" s="1"/>
      <c r="AC99" s="1"/>
      <c r="AD99" s="1"/>
      <c r="AE99" s="1"/>
      <c r="AF99" s="1"/>
      <c r="AG99" s="1"/>
      <c r="AH99" s="1">
        <v>26.799999999999983</v>
      </c>
      <c r="AI99" s="1">
        <v>80.099999999999994</v>
      </c>
    </row>
    <row r="100" spans="1:35" x14ac:dyDescent="0.25">
      <c r="A100" s="1">
        <v>99</v>
      </c>
      <c r="B100" s="1">
        <v>25</v>
      </c>
      <c r="C100" s="23">
        <v>2E-3</v>
      </c>
      <c r="D100" s="25">
        <v>17.8</v>
      </c>
      <c r="E100" s="1">
        <v>6.0999999999999999E-2</v>
      </c>
      <c r="F100" s="29">
        <v>8.9999999999999998E-4</v>
      </c>
      <c r="G100" s="1">
        <v>147.19999999999999</v>
      </c>
      <c r="H100" s="1">
        <v>160.6</v>
      </c>
      <c r="I100" s="1">
        <v>187.8</v>
      </c>
      <c r="J100" s="1">
        <v>242.8</v>
      </c>
      <c r="K100" s="1">
        <v>277.39999999999998</v>
      </c>
      <c r="L100" s="1">
        <v>39</v>
      </c>
      <c r="M100" s="1">
        <v>790.1</v>
      </c>
      <c r="N100" s="1">
        <v>-49.9</v>
      </c>
      <c r="O100" s="1">
        <v>3.3969999999999998</v>
      </c>
      <c r="P100" s="1">
        <v>25</v>
      </c>
      <c r="Q100" s="1"/>
      <c r="R100" s="1">
        <v>43.335000000000001</v>
      </c>
      <c r="S100" s="21">
        <v>1</v>
      </c>
      <c r="T100" s="1">
        <v>90</v>
      </c>
      <c r="U100" s="1"/>
      <c r="V100" s="1"/>
      <c r="W100" s="1"/>
      <c r="X100" s="1"/>
      <c r="Y100" s="1"/>
      <c r="Z100" s="1"/>
      <c r="AA100" s="1"/>
      <c r="AB100" s="1"/>
      <c r="AC100" s="1"/>
      <c r="AD100" s="1"/>
      <c r="AE100" s="1"/>
      <c r="AF100" s="1"/>
      <c r="AG100" s="1"/>
      <c r="AH100" s="1">
        <v>27.200000000000017</v>
      </c>
      <c r="AI100" s="1">
        <v>82.200000000000017</v>
      </c>
    </row>
    <row r="101" spans="1:35" x14ac:dyDescent="0.25">
      <c r="A101" s="1">
        <v>100</v>
      </c>
      <c r="B101" s="1">
        <v>25</v>
      </c>
      <c r="C101" s="23">
        <v>3.0000000000000001E-3</v>
      </c>
      <c r="D101" s="25">
        <v>18.7</v>
      </c>
      <c r="E101" s="1">
        <v>5.6000000000000001E-2</v>
      </c>
      <c r="F101" s="29">
        <v>8.0000000000000004E-4</v>
      </c>
      <c r="G101" s="1">
        <v>147</v>
      </c>
      <c r="H101" s="1">
        <v>160.6</v>
      </c>
      <c r="I101" s="1">
        <v>187.2</v>
      </c>
      <c r="J101" s="1">
        <v>242.9</v>
      </c>
      <c r="K101" s="1">
        <v>278.5</v>
      </c>
      <c r="L101" s="1">
        <v>38.5</v>
      </c>
      <c r="M101" s="1">
        <v>790.1</v>
      </c>
      <c r="N101" s="1">
        <v>-50.6</v>
      </c>
      <c r="O101" s="1">
        <v>3.294</v>
      </c>
      <c r="P101" s="1">
        <v>25</v>
      </c>
      <c r="Q101" s="1"/>
      <c r="R101" s="1">
        <v>43.32</v>
      </c>
      <c r="S101" s="1">
        <v>2</v>
      </c>
      <c r="T101" s="1">
        <v>88</v>
      </c>
      <c r="U101" s="1"/>
      <c r="V101" s="1"/>
      <c r="W101" s="1"/>
      <c r="X101" s="1"/>
      <c r="Y101" s="1"/>
      <c r="Z101" s="1"/>
      <c r="AA101" s="1"/>
      <c r="AB101" s="1"/>
      <c r="AC101" s="1"/>
      <c r="AD101" s="1"/>
      <c r="AE101" s="1"/>
      <c r="AF101" s="1"/>
      <c r="AG101" s="1"/>
      <c r="AH101" s="1">
        <v>26.599999999999994</v>
      </c>
      <c r="AI101" s="1">
        <v>82.300000000000011</v>
      </c>
    </row>
    <row r="102" spans="1:35" x14ac:dyDescent="0.25">
      <c r="A102" s="1">
        <v>101</v>
      </c>
      <c r="B102" s="1">
        <v>28</v>
      </c>
      <c r="C102" s="23">
        <v>2E-3</v>
      </c>
      <c r="D102" s="25">
        <v>18.7</v>
      </c>
      <c r="E102" s="1">
        <v>6.2E-2</v>
      </c>
      <c r="F102" s="29">
        <v>1E-3</v>
      </c>
      <c r="G102" s="1">
        <v>147.9</v>
      </c>
      <c r="H102" s="1">
        <v>160.4</v>
      </c>
      <c r="I102" s="1">
        <v>186.2</v>
      </c>
      <c r="J102" s="1">
        <v>240.3</v>
      </c>
      <c r="K102" s="1">
        <v>275</v>
      </c>
      <c r="L102" s="1">
        <v>39.5</v>
      </c>
      <c r="M102" s="1">
        <v>790.1</v>
      </c>
      <c r="N102" s="1">
        <v>-51.1</v>
      </c>
      <c r="O102" s="1">
        <v>3.331</v>
      </c>
      <c r="P102" s="1">
        <v>25</v>
      </c>
      <c r="Q102" s="1"/>
      <c r="R102" s="1">
        <v>43.311</v>
      </c>
      <c r="S102" s="21">
        <v>1</v>
      </c>
      <c r="T102" s="1">
        <v>91</v>
      </c>
      <c r="U102" s="1"/>
      <c r="V102" s="1"/>
      <c r="W102" s="1"/>
      <c r="X102" s="1"/>
      <c r="Y102" s="1"/>
      <c r="Z102" s="1"/>
      <c r="AA102" s="1"/>
      <c r="AB102" s="1"/>
      <c r="AC102" s="1"/>
      <c r="AD102" s="1"/>
      <c r="AE102" s="1"/>
      <c r="AF102" s="1"/>
      <c r="AG102" s="1"/>
      <c r="AH102" s="1">
        <v>25.799999999999983</v>
      </c>
      <c r="AI102" s="1">
        <v>79.900000000000006</v>
      </c>
    </row>
    <row r="103" spans="1:35" x14ac:dyDescent="0.25">
      <c r="A103" s="1">
        <v>102</v>
      </c>
      <c r="B103" s="1">
        <v>25</v>
      </c>
      <c r="C103" s="23">
        <v>3.0000000000000001E-3</v>
      </c>
      <c r="D103" s="25">
        <v>18.600000000000001</v>
      </c>
      <c r="E103" s="1">
        <v>5.6000000000000001E-2</v>
      </c>
      <c r="F103" s="29">
        <v>8.9999999999999998E-4</v>
      </c>
      <c r="G103" s="1">
        <v>147</v>
      </c>
      <c r="H103" s="1">
        <v>161.5</v>
      </c>
      <c r="I103" s="1">
        <v>186.8</v>
      </c>
      <c r="J103" s="1">
        <v>240.3</v>
      </c>
      <c r="K103" s="1">
        <v>273</v>
      </c>
      <c r="L103" s="1">
        <v>39.5</v>
      </c>
      <c r="M103" s="1">
        <v>790.1</v>
      </c>
      <c r="N103" s="1">
        <v>-51.3</v>
      </c>
      <c r="O103" s="1">
        <v>3.6230000000000002</v>
      </c>
      <c r="P103" s="1">
        <v>25</v>
      </c>
      <c r="Q103" s="1"/>
      <c r="R103" s="1">
        <v>43.317999999999998</v>
      </c>
      <c r="S103" s="21">
        <v>1</v>
      </c>
      <c r="T103" s="1">
        <v>82</v>
      </c>
      <c r="U103" s="1"/>
      <c r="V103" s="1"/>
      <c r="W103" s="1"/>
      <c r="X103" s="1"/>
      <c r="Y103" s="1"/>
      <c r="Z103" s="1"/>
      <c r="AA103" s="1"/>
      <c r="AB103" s="1"/>
      <c r="AC103" s="1"/>
      <c r="AD103" s="1"/>
      <c r="AE103" s="1"/>
      <c r="AF103" s="1"/>
      <c r="AG103" s="1"/>
      <c r="AH103" s="1">
        <v>25.300000000000011</v>
      </c>
      <c r="AI103" s="1">
        <v>78.800000000000011</v>
      </c>
    </row>
    <row r="104" spans="1:35" x14ac:dyDescent="0.25">
      <c r="A104" s="1">
        <v>103</v>
      </c>
      <c r="B104" s="1">
        <v>23</v>
      </c>
      <c r="C104" s="23">
        <v>1E-3</v>
      </c>
      <c r="D104" s="26">
        <v>17.5</v>
      </c>
      <c r="E104" s="22">
        <v>8.2000000000000003E-2</v>
      </c>
      <c r="F104" s="31">
        <v>8.0000000000000004E-4</v>
      </c>
      <c r="G104" s="26">
        <v>157.30000000000001</v>
      </c>
      <c r="H104" s="26">
        <v>168.5</v>
      </c>
      <c r="I104" s="26">
        <v>188</v>
      </c>
      <c r="J104" s="26">
        <v>222.6</v>
      </c>
      <c r="K104" s="26">
        <v>249.3</v>
      </c>
      <c r="L104" s="26">
        <v>43</v>
      </c>
      <c r="M104" s="26">
        <v>790.1</v>
      </c>
      <c r="N104" s="26">
        <v>-54.9</v>
      </c>
      <c r="O104" s="24">
        <v>3.403</v>
      </c>
      <c r="P104" s="26">
        <v>25</v>
      </c>
      <c r="Q104" s="22"/>
      <c r="R104" s="26">
        <v>43.311999999999998</v>
      </c>
      <c r="S104" s="22">
        <v>1</v>
      </c>
      <c r="T104" s="22">
        <v>79</v>
      </c>
      <c r="U104" s="32"/>
      <c r="V104" s="22"/>
      <c r="W104" s="22"/>
      <c r="X104" s="1"/>
      <c r="Y104" s="1"/>
      <c r="Z104" s="1"/>
      <c r="AA104" s="1"/>
      <c r="AB104" s="26"/>
      <c r="AC104" s="26"/>
      <c r="AD104" s="26"/>
      <c r="AE104" s="26"/>
      <c r="AF104" s="26"/>
      <c r="AG104" s="26"/>
      <c r="AH104" s="1">
        <v>19.5</v>
      </c>
      <c r="AI104" s="1">
        <v>54.099999999999994</v>
      </c>
    </row>
    <row r="105" spans="1:35" x14ac:dyDescent="0.25">
      <c r="A105" s="1">
        <v>104</v>
      </c>
      <c r="B105" s="1">
        <v>30</v>
      </c>
      <c r="C105" s="1">
        <v>7.0000000000000001E-3</v>
      </c>
      <c r="D105" s="1">
        <v>14.6</v>
      </c>
      <c r="E105" s="1">
        <v>0.01</v>
      </c>
      <c r="F105" s="29">
        <v>1E-3</v>
      </c>
      <c r="G105" s="1">
        <v>154.6</v>
      </c>
      <c r="H105" s="1">
        <v>166.4</v>
      </c>
      <c r="I105" s="1">
        <v>187</v>
      </c>
      <c r="J105" s="1">
        <v>226.2</v>
      </c>
      <c r="K105" s="1">
        <v>244.6</v>
      </c>
      <c r="L105" s="1">
        <v>42</v>
      </c>
      <c r="M105" s="1">
        <v>790.1</v>
      </c>
      <c r="N105" s="1">
        <v>-58.8</v>
      </c>
      <c r="O105" s="1">
        <v>3.3439999999999999</v>
      </c>
      <c r="P105" s="1">
        <v>26.8</v>
      </c>
      <c r="Q105" s="1">
        <v>0.75</v>
      </c>
      <c r="R105" s="1">
        <v>43.387</v>
      </c>
      <c r="S105" s="1">
        <v>1</v>
      </c>
      <c r="T105" s="1">
        <v>94</v>
      </c>
      <c r="U105" s="1">
        <v>0.04</v>
      </c>
      <c r="V105" s="1">
        <v>14</v>
      </c>
      <c r="W105" s="1">
        <v>12</v>
      </c>
      <c r="X105" s="1">
        <v>8</v>
      </c>
      <c r="Y105" s="1">
        <v>7</v>
      </c>
      <c r="Z105" s="1">
        <v>7</v>
      </c>
      <c r="AA105" s="1">
        <v>7</v>
      </c>
      <c r="AB105" s="1"/>
      <c r="AC105" s="1"/>
      <c r="AD105" s="1"/>
      <c r="AE105" s="1"/>
      <c r="AF105" s="1"/>
      <c r="AG105" s="1"/>
      <c r="AH105" s="1">
        <v>20.599999999999994</v>
      </c>
      <c r="AI105" s="1">
        <v>59.799999999999983</v>
      </c>
    </row>
    <row r="106" spans="1:35" x14ac:dyDescent="0.25">
      <c r="A106" s="1">
        <v>105</v>
      </c>
      <c r="B106" s="1">
        <v>30</v>
      </c>
      <c r="C106" s="23">
        <v>3.0000000000000001E-3</v>
      </c>
      <c r="D106" s="1">
        <v>17</v>
      </c>
      <c r="E106" s="1">
        <v>4.4999999999999998E-2</v>
      </c>
      <c r="F106" s="29">
        <v>6.9999999999999999E-4</v>
      </c>
      <c r="G106" s="1">
        <v>148.80000000000001</v>
      </c>
      <c r="H106" s="1">
        <v>160.80000000000001</v>
      </c>
      <c r="I106" s="1">
        <v>186.2</v>
      </c>
      <c r="J106" s="1">
        <v>239.4</v>
      </c>
      <c r="K106" s="1">
        <v>271.60000000000002</v>
      </c>
      <c r="L106" s="1">
        <v>39</v>
      </c>
      <c r="M106" s="1">
        <v>790.2</v>
      </c>
      <c r="N106" s="1">
        <v>-50.7</v>
      </c>
      <c r="O106" s="1">
        <v>3.3319999999999999</v>
      </c>
      <c r="P106" s="1">
        <v>26</v>
      </c>
      <c r="Q106" s="1"/>
      <c r="R106" s="1">
        <v>43.344000000000001</v>
      </c>
      <c r="S106" s="1">
        <v>1</v>
      </c>
      <c r="T106" s="1">
        <v>91</v>
      </c>
      <c r="U106" s="1"/>
      <c r="V106" s="1"/>
      <c r="W106" s="1"/>
      <c r="X106" s="1"/>
      <c r="Y106" s="1"/>
      <c r="Z106" s="1"/>
      <c r="AA106" s="1"/>
      <c r="AB106" s="1"/>
      <c r="AC106" s="1"/>
      <c r="AD106" s="1"/>
      <c r="AE106" s="1"/>
      <c r="AF106" s="1"/>
      <c r="AG106" s="1"/>
      <c r="AH106" s="1">
        <v>25.399999999999977</v>
      </c>
      <c r="AI106" s="1">
        <v>78.599999999999994</v>
      </c>
    </row>
    <row r="107" spans="1:35" x14ac:dyDescent="0.25">
      <c r="A107" s="1">
        <v>106</v>
      </c>
      <c r="B107" s="1">
        <v>24</v>
      </c>
      <c r="C107" s="23">
        <v>7.0000000000000001E-3</v>
      </c>
      <c r="D107" s="25">
        <v>18.8</v>
      </c>
      <c r="E107" s="1">
        <v>6.0999999999999999E-2</v>
      </c>
      <c r="F107" s="29">
        <v>8.9999999999999998E-4</v>
      </c>
      <c r="G107" s="1">
        <v>149.69999999999999</v>
      </c>
      <c r="H107" s="1">
        <v>160.4</v>
      </c>
      <c r="I107" s="1">
        <v>186.3</v>
      </c>
      <c r="J107" s="1">
        <v>239.9</v>
      </c>
      <c r="K107" s="1">
        <v>272.2</v>
      </c>
      <c r="L107" s="1">
        <v>39.5</v>
      </c>
      <c r="M107" s="1">
        <v>790.2</v>
      </c>
      <c r="N107" s="1">
        <v>-51.2</v>
      </c>
      <c r="O107" s="1">
        <v>3.3460000000000001</v>
      </c>
      <c r="P107" s="1">
        <v>25</v>
      </c>
      <c r="Q107" s="1"/>
      <c r="R107" s="1">
        <v>43.308</v>
      </c>
      <c r="S107" s="21">
        <v>1</v>
      </c>
      <c r="T107" s="1">
        <v>82</v>
      </c>
      <c r="U107" s="1"/>
      <c r="V107" s="1"/>
      <c r="W107" s="1"/>
      <c r="X107" s="1"/>
      <c r="Y107" s="1"/>
      <c r="Z107" s="1"/>
      <c r="AA107" s="1"/>
      <c r="AB107" s="1"/>
      <c r="AC107" s="1"/>
      <c r="AD107" s="1"/>
      <c r="AE107" s="1"/>
      <c r="AF107" s="1"/>
      <c r="AG107" s="1"/>
      <c r="AH107" s="1">
        <v>25.900000000000006</v>
      </c>
      <c r="AI107" s="1">
        <v>79.5</v>
      </c>
    </row>
    <row r="108" spans="1:35" x14ac:dyDescent="0.25">
      <c r="A108" s="1">
        <v>107</v>
      </c>
      <c r="B108" s="1">
        <v>25</v>
      </c>
      <c r="C108" s="23">
        <v>1E-3</v>
      </c>
      <c r="D108" s="26">
        <v>17.100000000000001</v>
      </c>
      <c r="E108" s="22">
        <v>0.08</v>
      </c>
      <c r="F108" s="31">
        <v>8.0000000000000004E-4</v>
      </c>
      <c r="G108" s="26">
        <v>158.19999999999999</v>
      </c>
      <c r="H108" s="26">
        <v>169.2</v>
      </c>
      <c r="I108" s="26">
        <v>187.8</v>
      </c>
      <c r="J108" s="26">
        <v>222.4</v>
      </c>
      <c r="K108" s="26">
        <v>247.8</v>
      </c>
      <c r="L108" s="26">
        <v>43.5</v>
      </c>
      <c r="M108" s="26">
        <v>790.2</v>
      </c>
      <c r="N108" s="26">
        <v>-55</v>
      </c>
      <c r="O108" s="24">
        <v>3.4350000000000001</v>
      </c>
      <c r="P108" s="26">
        <v>25</v>
      </c>
      <c r="Q108" s="22"/>
      <c r="R108" s="26">
        <v>43.319000000000003</v>
      </c>
      <c r="S108" s="21">
        <v>1</v>
      </c>
      <c r="T108" s="22">
        <v>71</v>
      </c>
      <c r="U108" s="32"/>
      <c r="V108" s="22"/>
      <c r="W108" s="22"/>
      <c r="X108" s="1"/>
      <c r="Y108" s="1"/>
      <c r="Z108" s="1"/>
      <c r="AA108" s="1"/>
      <c r="AB108" s="26"/>
      <c r="AC108" s="26"/>
      <c r="AD108" s="26"/>
      <c r="AE108" s="26"/>
      <c r="AF108" s="26"/>
      <c r="AG108" s="26"/>
      <c r="AH108" s="1">
        <v>18.600000000000023</v>
      </c>
      <c r="AI108" s="1">
        <v>53.200000000000017</v>
      </c>
    </row>
    <row r="109" spans="1:35" x14ac:dyDescent="0.25">
      <c r="A109" s="1">
        <v>108</v>
      </c>
      <c r="B109" s="1">
        <v>30</v>
      </c>
      <c r="C109" s="1">
        <v>2E-3</v>
      </c>
      <c r="D109" s="25">
        <v>16.100000000000001</v>
      </c>
      <c r="E109" s="27">
        <v>0.09</v>
      </c>
      <c r="F109" s="29">
        <v>1E-3</v>
      </c>
      <c r="G109" s="25">
        <v>145.9</v>
      </c>
      <c r="H109" s="25">
        <v>162</v>
      </c>
      <c r="I109" s="25">
        <v>184.8</v>
      </c>
      <c r="J109" s="25">
        <v>233.2</v>
      </c>
      <c r="K109" s="25">
        <v>266.89999999999998</v>
      </c>
      <c r="L109" s="25">
        <v>40</v>
      </c>
      <c r="M109" s="25">
        <v>790.2</v>
      </c>
      <c r="N109" s="25">
        <v>-55.7</v>
      </c>
      <c r="O109" s="23">
        <v>3.153</v>
      </c>
      <c r="P109" s="25">
        <v>25</v>
      </c>
      <c r="Q109" s="32"/>
      <c r="R109" s="27">
        <v>43.36</v>
      </c>
      <c r="S109" s="33">
        <v>1</v>
      </c>
      <c r="T109" s="1">
        <v>92</v>
      </c>
      <c r="U109" s="25">
        <v>0.1</v>
      </c>
      <c r="V109" s="25">
        <v>14</v>
      </c>
      <c r="W109" s="22">
        <v>11</v>
      </c>
      <c r="X109" s="1">
        <v>7</v>
      </c>
      <c r="Y109" s="1">
        <v>7</v>
      </c>
      <c r="Z109" s="1">
        <v>7</v>
      </c>
      <c r="AA109" s="1">
        <v>7</v>
      </c>
      <c r="AB109" s="26"/>
      <c r="AC109" s="26"/>
      <c r="AD109" s="26"/>
      <c r="AE109" s="26"/>
      <c r="AF109" s="26"/>
      <c r="AG109" s="26"/>
      <c r="AH109" s="1">
        <v>22.800000000000011</v>
      </c>
      <c r="AI109" s="1">
        <v>71.199999999999989</v>
      </c>
    </row>
    <row r="110" spans="1:35" x14ac:dyDescent="0.25">
      <c r="A110" s="1">
        <v>109</v>
      </c>
      <c r="B110" s="1">
        <v>17</v>
      </c>
      <c r="C110" s="1">
        <v>5.0000000000000001E-3</v>
      </c>
      <c r="D110" s="25">
        <v>17.100000000000001</v>
      </c>
      <c r="E110" s="27">
        <v>0.22</v>
      </c>
      <c r="F110" s="29">
        <v>2.0999999999999999E-3</v>
      </c>
      <c r="G110" s="25">
        <v>146.69999999999999</v>
      </c>
      <c r="H110" s="25">
        <v>166.8</v>
      </c>
      <c r="I110" s="25">
        <v>196.2</v>
      </c>
      <c r="J110" s="25">
        <v>237.1</v>
      </c>
      <c r="K110" s="25">
        <v>253.7</v>
      </c>
      <c r="L110" s="25">
        <v>38.5</v>
      </c>
      <c r="M110" s="25">
        <v>790.2</v>
      </c>
      <c r="N110" s="25">
        <v>-47.8</v>
      </c>
      <c r="O110" s="23">
        <v>3.52</v>
      </c>
      <c r="P110" s="25">
        <v>26</v>
      </c>
      <c r="Q110" s="22"/>
      <c r="R110" s="27">
        <v>43.38</v>
      </c>
      <c r="S110" s="33">
        <v>1</v>
      </c>
      <c r="T110" s="1">
        <v>98</v>
      </c>
      <c r="U110" s="25">
        <v>0.4</v>
      </c>
      <c r="V110" s="25">
        <v>18</v>
      </c>
      <c r="W110" s="22">
        <v>16</v>
      </c>
      <c r="X110" s="1">
        <v>7</v>
      </c>
      <c r="Y110" s="1">
        <v>7</v>
      </c>
      <c r="Z110" s="1">
        <v>7</v>
      </c>
      <c r="AA110" s="1">
        <v>7</v>
      </c>
      <c r="AB110" s="22"/>
      <c r="AC110" s="22"/>
      <c r="AD110" s="26"/>
      <c r="AE110" s="26"/>
      <c r="AF110" s="26"/>
      <c r="AG110" s="26"/>
      <c r="AH110" s="1">
        <v>29.399999999999977</v>
      </c>
      <c r="AI110" s="1">
        <v>70.299999999999983</v>
      </c>
    </row>
    <row r="111" spans="1:35" x14ac:dyDescent="0.25">
      <c r="A111" s="1">
        <v>110</v>
      </c>
      <c r="B111" s="1">
        <v>29</v>
      </c>
      <c r="C111" s="1">
        <v>2E-3</v>
      </c>
      <c r="D111" s="25">
        <v>15.7</v>
      </c>
      <c r="E111" s="23">
        <v>2.1999999999999999E-2</v>
      </c>
      <c r="F111" s="29">
        <v>2.9999999999999997E-4</v>
      </c>
      <c r="G111" s="25">
        <v>150.1</v>
      </c>
      <c r="H111" s="25">
        <v>171.6</v>
      </c>
      <c r="I111" s="25">
        <v>195.7</v>
      </c>
      <c r="J111" s="25">
        <v>230.7</v>
      </c>
      <c r="K111" s="25">
        <v>252.6</v>
      </c>
      <c r="L111" s="25">
        <v>43</v>
      </c>
      <c r="M111" s="25">
        <v>790.2</v>
      </c>
      <c r="N111" s="25">
        <v>-52</v>
      </c>
      <c r="O111" s="23">
        <v>3.633</v>
      </c>
      <c r="P111" s="25">
        <v>26</v>
      </c>
      <c r="Q111" s="20"/>
      <c r="R111" s="23">
        <v>43.402000000000001</v>
      </c>
      <c r="S111" s="33">
        <v>1</v>
      </c>
      <c r="T111" s="1">
        <v>95</v>
      </c>
      <c r="U111" s="25">
        <v>0.2</v>
      </c>
      <c r="V111" s="25">
        <v>16</v>
      </c>
      <c r="W111" s="20">
        <v>14</v>
      </c>
      <c r="X111" s="1">
        <v>7</v>
      </c>
      <c r="Y111" s="1">
        <v>7</v>
      </c>
      <c r="Z111" s="1">
        <v>7</v>
      </c>
      <c r="AA111" s="1">
        <v>7</v>
      </c>
      <c r="AB111" s="20"/>
      <c r="AC111" s="20"/>
      <c r="AD111" s="20"/>
      <c r="AE111" s="20"/>
      <c r="AF111" s="20"/>
      <c r="AG111" s="20"/>
      <c r="AH111" s="1">
        <v>24.099999999999994</v>
      </c>
      <c r="AI111" s="1">
        <v>59.099999999999994</v>
      </c>
    </row>
    <row r="112" spans="1:35" x14ac:dyDescent="0.25">
      <c r="A112" s="1">
        <v>111</v>
      </c>
      <c r="B112" s="20">
        <v>30</v>
      </c>
      <c r="C112" s="20">
        <v>4.0000000000000001E-3</v>
      </c>
      <c r="D112" s="20">
        <v>17.600000000000001</v>
      </c>
      <c r="E112" s="20">
        <v>3.32E-2</v>
      </c>
      <c r="F112" s="28">
        <v>8.9999999999999998E-4</v>
      </c>
      <c r="G112" s="20">
        <v>144.19999999999999</v>
      </c>
      <c r="H112" s="20">
        <v>160.4</v>
      </c>
      <c r="I112" s="20">
        <v>186.9</v>
      </c>
      <c r="J112" s="20">
        <v>235.5</v>
      </c>
      <c r="K112" s="20">
        <v>267.60000000000002</v>
      </c>
      <c r="L112" s="20">
        <v>40.200000000000003</v>
      </c>
      <c r="M112" s="20">
        <v>790.2</v>
      </c>
      <c r="N112" s="20">
        <v>-54</v>
      </c>
      <c r="O112" s="20"/>
      <c r="P112" s="20">
        <v>24.5</v>
      </c>
      <c r="Q112" s="20">
        <v>1.05</v>
      </c>
      <c r="R112" s="20">
        <v>43.33</v>
      </c>
      <c r="S112" s="20">
        <v>1</v>
      </c>
      <c r="T112" s="20">
        <v>99</v>
      </c>
      <c r="U112" s="20">
        <v>0.45</v>
      </c>
      <c r="V112" s="20">
        <v>16</v>
      </c>
      <c r="W112" s="20">
        <v>14</v>
      </c>
      <c r="X112" s="1">
        <v>9</v>
      </c>
      <c r="Y112" s="1">
        <v>7</v>
      </c>
      <c r="Z112" s="1">
        <v>7</v>
      </c>
      <c r="AA112" s="1">
        <v>7</v>
      </c>
      <c r="AB112" s="20">
        <v>498.1</v>
      </c>
      <c r="AC112" s="20">
        <v>99.4</v>
      </c>
      <c r="AD112" s="20">
        <v>3.2</v>
      </c>
      <c r="AE112" s="20">
        <v>0.4</v>
      </c>
      <c r="AF112" s="20">
        <v>0.2</v>
      </c>
      <c r="AG112" s="20">
        <v>0</v>
      </c>
      <c r="AH112" s="1">
        <v>26.5</v>
      </c>
      <c r="AI112" s="1">
        <v>75.099999999999994</v>
      </c>
    </row>
    <row r="113" spans="1:35" x14ac:dyDescent="0.25">
      <c r="A113" s="1">
        <v>112</v>
      </c>
      <c r="B113" s="1">
        <v>29</v>
      </c>
      <c r="C113" s="23">
        <v>2E-3</v>
      </c>
      <c r="D113" s="1">
        <v>18.7</v>
      </c>
      <c r="E113" s="1">
        <v>4.2999999999999997E-2</v>
      </c>
      <c r="F113" s="29">
        <v>6.9999999999999999E-4</v>
      </c>
      <c r="G113" s="1">
        <v>147</v>
      </c>
      <c r="H113" s="1">
        <v>160.4</v>
      </c>
      <c r="I113" s="1">
        <v>187.2</v>
      </c>
      <c r="J113" s="1">
        <v>243.4</v>
      </c>
      <c r="K113" s="1">
        <v>278.39999999999998</v>
      </c>
      <c r="L113" s="1">
        <v>39</v>
      </c>
      <c r="M113" s="1">
        <v>790.3</v>
      </c>
      <c r="N113" s="1">
        <v>-51</v>
      </c>
      <c r="O113" s="1">
        <v>3.37</v>
      </c>
      <c r="P113" s="1">
        <v>25</v>
      </c>
      <c r="Q113" s="1"/>
      <c r="R113" s="1">
        <v>43.323</v>
      </c>
      <c r="S113" s="21">
        <v>1</v>
      </c>
      <c r="T113" s="1">
        <v>89</v>
      </c>
      <c r="U113" s="1"/>
      <c r="V113" s="1"/>
      <c r="W113" s="1"/>
      <c r="X113" s="1"/>
      <c r="Y113" s="1"/>
      <c r="Z113" s="1"/>
      <c r="AA113" s="1"/>
      <c r="AB113" s="1"/>
      <c r="AC113" s="1"/>
      <c r="AD113" s="1"/>
      <c r="AE113" s="1"/>
      <c r="AF113" s="1"/>
      <c r="AG113" s="1"/>
      <c r="AH113" s="1">
        <v>26.799999999999983</v>
      </c>
      <c r="AI113" s="1">
        <v>83</v>
      </c>
    </row>
    <row r="114" spans="1:35" x14ac:dyDescent="0.25">
      <c r="A114" s="1">
        <v>113</v>
      </c>
      <c r="B114" s="1">
        <v>25</v>
      </c>
      <c r="C114" s="23">
        <v>2E-3</v>
      </c>
      <c r="D114" s="22">
        <v>16.399999999999999</v>
      </c>
      <c r="E114" s="22">
        <v>8.3000000000000004E-2</v>
      </c>
      <c r="F114" s="31">
        <v>8.0000000000000004E-4</v>
      </c>
      <c r="G114" s="26">
        <v>157.5</v>
      </c>
      <c r="H114" s="26">
        <v>168.7</v>
      </c>
      <c r="I114" s="26">
        <v>188</v>
      </c>
      <c r="J114" s="26">
        <v>223.3</v>
      </c>
      <c r="K114" s="26">
        <v>248.2</v>
      </c>
      <c r="L114" s="26">
        <v>43.5</v>
      </c>
      <c r="M114" s="26">
        <v>790.3</v>
      </c>
      <c r="N114" s="22">
        <v>-54.9</v>
      </c>
      <c r="O114" s="22">
        <v>3.3540000000000001</v>
      </c>
      <c r="P114" s="22">
        <v>25</v>
      </c>
      <c r="Q114" s="22"/>
      <c r="R114" s="22">
        <v>43.331000000000003</v>
      </c>
      <c r="S114" s="21">
        <v>1</v>
      </c>
      <c r="T114" s="22">
        <v>83</v>
      </c>
      <c r="U114" s="26"/>
      <c r="V114" s="22"/>
      <c r="W114" s="22"/>
      <c r="X114" s="1"/>
      <c r="Y114" s="1"/>
      <c r="Z114" s="1"/>
      <c r="AA114" s="1"/>
      <c r="AB114" s="26"/>
      <c r="AC114" s="26"/>
      <c r="AD114" s="26"/>
      <c r="AE114" s="26"/>
      <c r="AF114" s="26"/>
      <c r="AG114" s="26"/>
      <c r="AH114" s="1">
        <v>19.300000000000011</v>
      </c>
      <c r="AI114" s="1">
        <v>54.600000000000023</v>
      </c>
    </row>
    <row r="115" spans="1:35" x14ac:dyDescent="0.25">
      <c r="A115" s="1">
        <v>114</v>
      </c>
      <c r="B115" s="1">
        <v>25</v>
      </c>
      <c r="C115" s="23">
        <v>2E-3</v>
      </c>
      <c r="D115" s="26">
        <v>16.399999999999999</v>
      </c>
      <c r="E115" s="24">
        <v>8.4000000000000005E-2</v>
      </c>
      <c r="F115" s="31">
        <v>8.0000000000000004E-4</v>
      </c>
      <c r="G115" s="26">
        <v>157.69999999999999</v>
      </c>
      <c r="H115" s="26">
        <v>168.7</v>
      </c>
      <c r="I115" s="26">
        <v>188.4</v>
      </c>
      <c r="J115" s="26">
        <v>224</v>
      </c>
      <c r="K115" s="26">
        <v>247.9</v>
      </c>
      <c r="L115" s="26">
        <v>43.5</v>
      </c>
      <c r="M115" s="26">
        <v>790.3</v>
      </c>
      <c r="N115" s="22">
        <v>-55</v>
      </c>
      <c r="O115" s="24">
        <v>3.3820000000000001</v>
      </c>
      <c r="P115" s="26">
        <v>25</v>
      </c>
      <c r="Q115" s="32"/>
      <c r="R115" s="26">
        <v>43.332999999999998</v>
      </c>
      <c r="S115" s="21">
        <v>1</v>
      </c>
      <c r="T115" s="22">
        <v>79</v>
      </c>
      <c r="U115" s="32"/>
      <c r="V115" s="22"/>
      <c r="W115" s="22"/>
      <c r="X115" s="1"/>
      <c r="Y115" s="1"/>
      <c r="Z115" s="1"/>
      <c r="AA115" s="1"/>
      <c r="AB115" s="26"/>
      <c r="AC115" s="26"/>
      <c r="AD115" s="26"/>
      <c r="AE115" s="26"/>
      <c r="AF115" s="26"/>
      <c r="AG115" s="26"/>
      <c r="AH115" s="1">
        <v>19.700000000000017</v>
      </c>
      <c r="AI115" s="1">
        <v>55.300000000000011</v>
      </c>
    </row>
    <row r="116" spans="1:35" x14ac:dyDescent="0.25">
      <c r="A116" s="1">
        <v>115</v>
      </c>
      <c r="B116" s="1">
        <v>28</v>
      </c>
      <c r="C116" s="1">
        <v>2E-3</v>
      </c>
      <c r="D116" s="25">
        <v>16.899999999999999</v>
      </c>
      <c r="E116" s="27">
        <v>0.03</v>
      </c>
      <c r="F116" s="29">
        <v>1.2999999999999999E-3</v>
      </c>
      <c r="G116" s="25">
        <v>147.1</v>
      </c>
      <c r="H116" s="25">
        <v>163</v>
      </c>
      <c r="I116" s="25">
        <v>185.7</v>
      </c>
      <c r="J116" s="25">
        <v>233.6</v>
      </c>
      <c r="K116" s="25">
        <v>267.5</v>
      </c>
      <c r="L116" s="25">
        <v>40</v>
      </c>
      <c r="M116" s="25">
        <v>790.3</v>
      </c>
      <c r="N116" s="25">
        <v>-55.9</v>
      </c>
      <c r="O116" s="23">
        <v>3.1749999999999998</v>
      </c>
      <c r="P116" s="25">
        <v>26</v>
      </c>
      <c r="Q116" s="32"/>
      <c r="R116" s="27">
        <v>43.35</v>
      </c>
      <c r="S116" s="33">
        <v>1</v>
      </c>
      <c r="T116" s="1">
        <v>95</v>
      </c>
      <c r="U116" s="25">
        <v>0.5</v>
      </c>
      <c r="V116" s="25">
        <v>18</v>
      </c>
      <c r="W116" s="22">
        <v>16</v>
      </c>
      <c r="X116" s="1">
        <v>7</v>
      </c>
      <c r="Y116" s="1">
        <v>7</v>
      </c>
      <c r="Z116" s="1">
        <v>7</v>
      </c>
      <c r="AA116" s="1">
        <v>7</v>
      </c>
      <c r="AB116" s="26"/>
      <c r="AC116" s="26"/>
      <c r="AD116" s="26"/>
      <c r="AE116" s="26"/>
      <c r="AF116" s="26"/>
      <c r="AG116" s="26"/>
      <c r="AH116" s="1">
        <v>22.699999999999989</v>
      </c>
      <c r="AI116" s="1">
        <v>70.599999999999994</v>
      </c>
    </row>
    <row r="117" spans="1:35" x14ac:dyDescent="0.25">
      <c r="A117" s="1">
        <v>116</v>
      </c>
      <c r="B117" s="1">
        <v>27</v>
      </c>
      <c r="C117" s="1">
        <v>1E-3</v>
      </c>
      <c r="D117" s="25">
        <v>17</v>
      </c>
      <c r="E117" s="27">
        <v>0.03</v>
      </c>
      <c r="F117" s="29">
        <v>1E-3</v>
      </c>
      <c r="G117" s="25">
        <v>146.9</v>
      </c>
      <c r="H117" s="25">
        <v>162.69999999999999</v>
      </c>
      <c r="I117" s="25">
        <v>185.5</v>
      </c>
      <c r="J117" s="25">
        <v>233.3</v>
      </c>
      <c r="K117" s="25">
        <v>266.5</v>
      </c>
      <c r="L117" s="25">
        <v>41.5</v>
      </c>
      <c r="M117" s="25">
        <v>790.3</v>
      </c>
      <c r="N117" s="25">
        <v>-56.1</v>
      </c>
      <c r="O117" s="23">
        <v>3.0630000000000002</v>
      </c>
      <c r="P117" s="25">
        <v>25</v>
      </c>
      <c r="Q117" s="32"/>
      <c r="R117" s="27">
        <v>43.35</v>
      </c>
      <c r="S117" s="33">
        <v>1</v>
      </c>
      <c r="T117" s="1">
        <v>99</v>
      </c>
      <c r="U117" s="25">
        <v>0.1</v>
      </c>
      <c r="V117" s="25">
        <v>15</v>
      </c>
      <c r="W117" s="22">
        <v>13</v>
      </c>
      <c r="X117" s="1">
        <v>7</v>
      </c>
      <c r="Y117" s="1">
        <v>7</v>
      </c>
      <c r="Z117" s="1">
        <v>7</v>
      </c>
      <c r="AA117" s="1">
        <v>7</v>
      </c>
      <c r="AB117" s="26"/>
      <c r="AC117" s="26"/>
      <c r="AD117" s="26"/>
      <c r="AE117" s="26"/>
      <c r="AF117" s="26"/>
      <c r="AG117" s="26"/>
      <c r="AH117" s="1">
        <v>22.800000000000011</v>
      </c>
      <c r="AI117" s="1">
        <v>70.600000000000023</v>
      </c>
    </row>
    <row r="118" spans="1:35" x14ac:dyDescent="0.25">
      <c r="A118" s="1">
        <v>117</v>
      </c>
      <c r="B118" s="1">
        <v>27</v>
      </c>
      <c r="C118" s="23">
        <v>4.0000000000000001E-3</v>
      </c>
      <c r="D118" s="1">
        <v>19</v>
      </c>
      <c r="E118" s="1">
        <v>4.1000000000000002E-2</v>
      </c>
      <c r="F118" s="29">
        <v>6.9999999999999999E-4</v>
      </c>
      <c r="G118" s="1">
        <v>143.80000000000001</v>
      </c>
      <c r="H118" s="1">
        <v>160.6</v>
      </c>
      <c r="I118" s="1">
        <v>187.3</v>
      </c>
      <c r="J118" s="1">
        <v>240.3</v>
      </c>
      <c r="K118" s="1">
        <v>273.8</v>
      </c>
      <c r="L118" s="1">
        <v>39</v>
      </c>
      <c r="M118" s="1">
        <v>790.4</v>
      </c>
      <c r="N118" s="1">
        <v>-50.5</v>
      </c>
      <c r="O118" s="1">
        <v>3.355</v>
      </c>
      <c r="P118" s="1">
        <v>26</v>
      </c>
      <c r="Q118" s="1"/>
      <c r="R118" s="1">
        <v>43.31</v>
      </c>
      <c r="S118" s="1">
        <v>2</v>
      </c>
      <c r="T118" s="1">
        <v>95</v>
      </c>
      <c r="U118" s="1"/>
      <c r="V118" s="1"/>
      <c r="W118" s="1"/>
      <c r="X118" s="1"/>
      <c r="Y118" s="1"/>
      <c r="Z118" s="1"/>
      <c r="AA118" s="1"/>
      <c r="AB118" s="1"/>
      <c r="AC118" s="1"/>
      <c r="AD118" s="1"/>
      <c r="AE118" s="1"/>
      <c r="AF118" s="1"/>
      <c r="AG118" s="1"/>
      <c r="AH118" s="1">
        <v>26.700000000000017</v>
      </c>
      <c r="AI118" s="1">
        <v>79.700000000000017</v>
      </c>
    </row>
    <row r="119" spans="1:35" x14ac:dyDescent="0.25">
      <c r="A119" s="1">
        <v>118</v>
      </c>
      <c r="B119" s="1">
        <v>26</v>
      </c>
      <c r="C119" s="23">
        <v>8.9999999999999993E-3</v>
      </c>
      <c r="D119" s="1">
        <v>18.7</v>
      </c>
      <c r="E119" s="1">
        <v>4.2999999999999997E-2</v>
      </c>
      <c r="F119" s="29">
        <v>6.9999999999999999E-4</v>
      </c>
      <c r="G119" s="1">
        <v>146.6</v>
      </c>
      <c r="H119" s="1">
        <v>159.6</v>
      </c>
      <c r="I119" s="1">
        <v>186.6</v>
      </c>
      <c r="J119" s="1">
        <v>240.4</v>
      </c>
      <c r="K119" s="1">
        <v>271.39999999999998</v>
      </c>
      <c r="L119" s="1">
        <v>39.5</v>
      </c>
      <c r="M119" s="1">
        <v>790.4</v>
      </c>
      <c r="N119" s="1">
        <v>-50.3</v>
      </c>
      <c r="O119" s="1">
        <v>3.3420000000000001</v>
      </c>
      <c r="P119" s="1">
        <v>25</v>
      </c>
      <c r="Q119" s="1"/>
      <c r="R119" s="1">
        <v>43.314</v>
      </c>
      <c r="S119" s="21">
        <v>1</v>
      </c>
      <c r="T119" s="1">
        <v>93</v>
      </c>
      <c r="U119" s="1"/>
      <c r="V119" s="1"/>
      <c r="W119" s="1"/>
      <c r="X119" s="1"/>
      <c r="Y119" s="1"/>
      <c r="Z119" s="1"/>
      <c r="AA119" s="1"/>
      <c r="AB119" s="1"/>
      <c r="AC119" s="1"/>
      <c r="AD119" s="1"/>
      <c r="AE119" s="1"/>
      <c r="AF119" s="1"/>
      <c r="AG119" s="1"/>
      <c r="AH119" s="1">
        <v>27</v>
      </c>
      <c r="AI119" s="1">
        <v>80.800000000000011</v>
      </c>
    </row>
    <row r="120" spans="1:35" x14ac:dyDescent="0.25">
      <c r="A120" s="1">
        <v>119</v>
      </c>
      <c r="B120" s="1">
        <v>27</v>
      </c>
      <c r="C120" s="23">
        <v>3.0000000000000001E-3</v>
      </c>
      <c r="D120" s="1">
        <v>18.899999999999999</v>
      </c>
      <c r="E120" s="1">
        <v>4.2000000000000003E-2</v>
      </c>
      <c r="F120" s="29">
        <v>6.9999999999999999E-4</v>
      </c>
      <c r="G120" s="1">
        <v>145</v>
      </c>
      <c r="H120" s="1">
        <v>160</v>
      </c>
      <c r="I120" s="1">
        <v>186.3</v>
      </c>
      <c r="J120" s="1">
        <v>240.9</v>
      </c>
      <c r="K120" s="1">
        <v>269.8</v>
      </c>
      <c r="L120" s="1">
        <v>39.5</v>
      </c>
      <c r="M120" s="1">
        <v>790.4</v>
      </c>
      <c r="N120" s="1">
        <v>-50.5</v>
      </c>
      <c r="O120" s="1">
        <v>3.3719999999999999</v>
      </c>
      <c r="P120" s="1">
        <v>25</v>
      </c>
      <c r="Q120" s="1"/>
      <c r="R120" s="1">
        <v>43.311999999999998</v>
      </c>
      <c r="S120" s="21">
        <v>1</v>
      </c>
      <c r="T120" s="1">
        <v>95</v>
      </c>
      <c r="U120" s="1"/>
      <c r="V120" s="1"/>
      <c r="W120" s="1"/>
      <c r="X120" s="1"/>
      <c r="Y120" s="1"/>
      <c r="Z120" s="1"/>
      <c r="AA120" s="1"/>
      <c r="AB120" s="1"/>
      <c r="AC120" s="1"/>
      <c r="AD120" s="1"/>
      <c r="AE120" s="1"/>
      <c r="AF120" s="1"/>
      <c r="AG120" s="1"/>
      <c r="AH120" s="1">
        <v>26.300000000000011</v>
      </c>
      <c r="AI120" s="1">
        <v>80.900000000000006</v>
      </c>
    </row>
    <row r="121" spans="1:35" x14ac:dyDescent="0.25">
      <c r="A121" s="1">
        <v>120</v>
      </c>
      <c r="B121" s="1">
        <v>25</v>
      </c>
      <c r="C121" s="23">
        <v>4.0000000000000001E-3</v>
      </c>
      <c r="D121" s="1">
        <v>18.3</v>
      </c>
      <c r="E121" s="1">
        <v>4.3999999999999997E-2</v>
      </c>
      <c r="F121" s="29">
        <v>6.9999999999999999E-4</v>
      </c>
      <c r="G121" s="1">
        <v>146.4</v>
      </c>
      <c r="H121" s="1">
        <v>161.1</v>
      </c>
      <c r="I121" s="1">
        <v>188</v>
      </c>
      <c r="J121" s="1">
        <v>241.1</v>
      </c>
      <c r="K121" s="1">
        <v>273.39999999999998</v>
      </c>
      <c r="L121" s="1">
        <v>39</v>
      </c>
      <c r="M121" s="1">
        <v>790.4</v>
      </c>
      <c r="N121" s="1">
        <v>-50.5</v>
      </c>
      <c r="O121" s="1">
        <v>3.5670000000000002</v>
      </c>
      <c r="P121" s="1">
        <v>25</v>
      </c>
      <c r="Q121" s="1"/>
      <c r="R121" s="1">
        <v>43.326999999999998</v>
      </c>
      <c r="S121" s="21">
        <v>1</v>
      </c>
      <c r="T121" s="1">
        <v>92</v>
      </c>
      <c r="U121" s="1"/>
      <c r="V121" s="1"/>
      <c r="W121" s="1"/>
      <c r="X121" s="1"/>
      <c r="Y121" s="1"/>
      <c r="Z121" s="1"/>
      <c r="AA121" s="1"/>
      <c r="AB121" s="1"/>
      <c r="AC121" s="1"/>
      <c r="AD121" s="1"/>
      <c r="AE121" s="1"/>
      <c r="AF121" s="1"/>
      <c r="AG121" s="1"/>
      <c r="AH121" s="1">
        <v>26.900000000000006</v>
      </c>
      <c r="AI121" s="1">
        <v>80</v>
      </c>
    </row>
    <row r="122" spans="1:35" x14ac:dyDescent="0.25">
      <c r="A122" s="1">
        <v>121</v>
      </c>
      <c r="B122" s="1">
        <v>27</v>
      </c>
      <c r="C122" s="23">
        <v>4.0000000000000001E-3</v>
      </c>
      <c r="D122" s="1">
        <v>18.7</v>
      </c>
      <c r="E122" s="1">
        <v>5.0999999999999997E-2</v>
      </c>
      <c r="F122" s="29">
        <v>8.0000000000000004E-4</v>
      </c>
      <c r="G122" s="1">
        <v>147.80000000000001</v>
      </c>
      <c r="H122" s="1">
        <v>160.5</v>
      </c>
      <c r="I122" s="1">
        <v>186.4</v>
      </c>
      <c r="J122" s="1">
        <v>239.8</v>
      </c>
      <c r="K122" s="1">
        <v>274.89999999999998</v>
      </c>
      <c r="L122" s="1">
        <v>39</v>
      </c>
      <c r="M122" s="1">
        <v>790.4</v>
      </c>
      <c r="N122" s="1">
        <v>-50.8</v>
      </c>
      <c r="O122" s="1">
        <v>3.6549999999999998</v>
      </c>
      <c r="P122" s="1">
        <v>25</v>
      </c>
      <c r="Q122" s="1"/>
      <c r="R122" s="1">
        <v>43.311</v>
      </c>
      <c r="S122" s="21">
        <v>1</v>
      </c>
      <c r="T122" s="1">
        <v>96</v>
      </c>
      <c r="U122" s="1"/>
      <c r="V122" s="1"/>
      <c r="W122" s="1"/>
      <c r="X122" s="1"/>
      <c r="Y122" s="1"/>
      <c r="Z122" s="1"/>
      <c r="AA122" s="1"/>
      <c r="AB122" s="1"/>
      <c r="AC122" s="1"/>
      <c r="AD122" s="1"/>
      <c r="AE122" s="1"/>
      <c r="AF122" s="1"/>
      <c r="AG122" s="1"/>
      <c r="AH122" s="1">
        <v>25.900000000000006</v>
      </c>
      <c r="AI122" s="1">
        <v>79.300000000000011</v>
      </c>
    </row>
    <row r="123" spans="1:35" x14ac:dyDescent="0.25">
      <c r="A123" s="1">
        <v>122</v>
      </c>
      <c r="B123" s="1">
        <v>30</v>
      </c>
      <c r="C123" s="23"/>
      <c r="D123" s="25">
        <v>19.2</v>
      </c>
      <c r="E123" s="1">
        <v>6.4000000000000001E-2</v>
      </c>
      <c r="F123" s="29">
        <v>1E-3</v>
      </c>
      <c r="G123" s="1">
        <v>148.19999999999999</v>
      </c>
      <c r="H123" s="1">
        <v>161</v>
      </c>
      <c r="I123" s="1">
        <v>186.8</v>
      </c>
      <c r="J123" s="1">
        <v>239.5</v>
      </c>
      <c r="K123" s="1">
        <v>271.89999999999998</v>
      </c>
      <c r="L123" s="1">
        <v>39.5</v>
      </c>
      <c r="M123" s="1">
        <v>790.4</v>
      </c>
      <c r="N123" s="1">
        <v>-51.2</v>
      </c>
      <c r="O123" s="1">
        <v>3.56</v>
      </c>
      <c r="P123" s="1">
        <v>25</v>
      </c>
      <c r="Q123" s="1"/>
      <c r="R123" s="1">
        <v>43.298999999999999</v>
      </c>
      <c r="S123" s="1">
        <v>1</v>
      </c>
      <c r="T123" s="1">
        <v>85</v>
      </c>
      <c r="U123" s="1"/>
      <c r="V123" s="1"/>
      <c r="W123" s="1"/>
      <c r="X123" s="1"/>
      <c r="Y123" s="1"/>
      <c r="Z123" s="1"/>
      <c r="AA123" s="1"/>
      <c r="AB123" s="1"/>
      <c r="AC123" s="1"/>
      <c r="AD123" s="1"/>
      <c r="AE123" s="1"/>
      <c r="AF123" s="1"/>
      <c r="AG123" s="1"/>
      <c r="AH123" s="1">
        <v>25.800000000000011</v>
      </c>
      <c r="AI123" s="1">
        <v>78.5</v>
      </c>
    </row>
    <row r="124" spans="1:35" x14ac:dyDescent="0.25">
      <c r="A124" s="1">
        <v>123</v>
      </c>
      <c r="B124" s="1">
        <v>26</v>
      </c>
      <c r="C124" s="23">
        <v>4.0000000000000001E-3</v>
      </c>
      <c r="D124" s="25">
        <v>18.399999999999999</v>
      </c>
      <c r="E124" s="1">
        <v>6.8000000000000005E-2</v>
      </c>
      <c r="F124" s="29">
        <v>8.9999999999999998E-4</v>
      </c>
      <c r="G124" s="1">
        <v>148.1</v>
      </c>
      <c r="H124" s="1">
        <v>160.80000000000001</v>
      </c>
      <c r="I124" s="1">
        <v>186.8</v>
      </c>
      <c r="J124" s="1">
        <v>240.8</v>
      </c>
      <c r="K124" s="1">
        <v>273.2</v>
      </c>
      <c r="L124" s="1">
        <v>39</v>
      </c>
      <c r="M124" s="1">
        <v>790.4</v>
      </c>
      <c r="N124" s="1">
        <v>-51.1</v>
      </c>
      <c r="O124" s="1">
        <v>3.3879999999999999</v>
      </c>
      <c r="P124" s="1">
        <v>25</v>
      </c>
      <c r="Q124" s="1"/>
      <c r="R124" s="1">
        <v>43.314</v>
      </c>
      <c r="S124" s="21">
        <v>1</v>
      </c>
      <c r="T124" s="1">
        <v>86</v>
      </c>
      <c r="U124" s="1"/>
      <c r="V124" s="1"/>
      <c r="W124" s="1"/>
      <c r="X124" s="1"/>
      <c r="Y124" s="1"/>
      <c r="Z124" s="1"/>
      <c r="AA124" s="1"/>
      <c r="AB124" s="1"/>
      <c r="AC124" s="1"/>
      <c r="AD124" s="1"/>
      <c r="AE124" s="1"/>
      <c r="AF124" s="1"/>
      <c r="AG124" s="1"/>
      <c r="AH124" s="1">
        <v>26</v>
      </c>
      <c r="AI124" s="1">
        <v>80</v>
      </c>
    </row>
    <row r="125" spans="1:35" x14ac:dyDescent="0.25">
      <c r="A125" s="1">
        <v>124</v>
      </c>
      <c r="B125" s="1">
        <v>26</v>
      </c>
      <c r="C125" s="23">
        <v>4.0000000000000001E-3</v>
      </c>
      <c r="D125" s="25">
        <v>17.3</v>
      </c>
      <c r="E125" s="1">
        <v>6.6000000000000003E-2</v>
      </c>
      <c r="F125" s="29">
        <v>8.9999999999999998E-4</v>
      </c>
      <c r="G125" s="1">
        <v>147.4</v>
      </c>
      <c r="H125" s="1">
        <v>161.30000000000001</v>
      </c>
      <c r="I125" s="1">
        <v>187</v>
      </c>
      <c r="J125" s="1">
        <v>240.7</v>
      </c>
      <c r="K125" s="1">
        <v>272.39999999999998</v>
      </c>
      <c r="L125" s="1">
        <v>39</v>
      </c>
      <c r="M125" s="1">
        <v>790.4</v>
      </c>
      <c r="N125" s="1">
        <v>-51.2</v>
      </c>
      <c r="O125" s="1">
        <v>3.3849999999999998</v>
      </c>
      <c r="P125" s="1">
        <v>25</v>
      </c>
      <c r="Q125" s="1"/>
      <c r="R125" s="1">
        <v>43.335000000000001</v>
      </c>
      <c r="S125" s="21">
        <v>1</v>
      </c>
      <c r="T125" s="1">
        <v>84</v>
      </c>
      <c r="U125" s="1"/>
      <c r="V125" s="1"/>
      <c r="W125" s="1"/>
      <c r="X125" s="1"/>
      <c r="Y125" s="1"/>
      <c r="Z125" s="1"/>
      <c r="AA125" s="1"/>
      <c r="AB125" s="1"/>
      <c r="AC125" s="1"/>
      <c r="AD125" s="1"/>
      <c r="AE125" s="1"/>
      <c r="AF125" s="1"/>
      <c r="AG125" s="1"/>
      <c r="AH125" s="1">
        <v>25.699999999999989</v>
      </c>
      <c r="AI125" s="1">
        <v>79.399999999999977</v>
      </c>
    </row>
    <row r="126" spans="1:35" x14ac:dyDescent="0.25">
      <c r="A126" s="1">
        <v>125</v>
      </c>
      <c r="B126" s="1">
        <v>25</v>
      </c>
      <c r="C126" s="23">
        <v>5.0000000000000001E-3</v>
      </c>
      <c r="D126" s="26">
        <v>17.5</v>
      </c>
      <c r="E126" s="22">
        <v>8.6999999999999994E-2</v>
      </c>
      <c r="F126" s="31">
        <v>8.9999999999999998E-4</v>
      </c>
      <c r="G126" s="26">
        <v>157.6</v>
      </c>
      <c r="H126" s="26">
        <v>169.7</v>
      </c>
      <c r="I126" s="26">
        <v>188.4</v>
      </c>
      <c r="J126" s="26">
        <v>222.3</v>
      </c>
      <c r="K126" s="26">
        <v>245.8</v>
      </c>
      <c r="L126" s="26">
        <v>43.5</v>
      </c>
      <c r="M126" s="26">
        <v>790.4</v>
      </c>
      <c r="N126" s="26">
        <v>-55.1</v>
      </c>
      <c r="O126" s="24">
        <v>3.57</v>
      </c>
      <c r="P126" s="26">
        <v>25</v>
      </c>
      <c r="Q126" s="22"/>
      <c r="R126" s="26">
        <v>43.308999999999997</v>
      </c>
      <c r="S126" s="22">
        <v>1</v>
      </c>
      <c r="T126" s="22">
        <v>72</v>
      </c>
      <c r="U126" s="32"/>
      <c r="V126" s="22"/>
      <c r="W126" s="22"/>
      <c r="X126" s="1"/>
      <c r="Y126" s="1"/>
      <c r="Z126" s="1"/>
      <c r="AA126" s="1"/>
      <c r="AB126" s="26"/>
      <c r="AC126" s="26"/>
      <c r="AD126" s="26"/>
      <c r="AE126" s="26"/>
      <c r="AF126" s="26"/>
      <c r="AG126" s="26"/>
      <c r="AH126" s="1">
        <v>18.700000000000017</v>
      </c>
      <c r="AI126" s="1">
        <v>52.600000000000023</v>
      </c>
    </row>
    <row r="127" spans="1:35" x14ac:dyDescent="0.25">
      <c r="A127" s="1">
        <v>126</v>
      </c>
      <c r="B127" s="1">
        <v>25</v>
      </c>
      <c r="C127" s="23">
        <v>2E-3</v>
      </c>
      <c r="D127" s="26">
        <v>16.899999999999999</v>
      </c>
      <c r="E127" s="22">
        <v>8.5000000000000006E-2</v>
      </c>
      <c r="F127" s="31">
        <v>8.9999999999999998E-4</v>
      </c>
      <c r="G127" s="26">
        <v>158.1</v>
      </c>
      <c r="H127" s="26">
        <v>169.8</v>
      </c>
      <c r="I127" s="26">
        <v>188.3</v>
      </c>
      <c r="J127" s="26">
        <v>222.3</v>
      </c>
      <c r="K127" s="26">
        <v>246</v>
      </c>
      <c r="L127" s="26">
        <v>44</v>
      </c>
      <c r="M127" s="26">
        <v>790.4</v>
      </c>
      <c r="N127" s="26">
        <v>-55.1</v>
      </c>
      <c r="O127" s="24">
        <v>3.7029999999999998</v>
      </c>
      <c r="P127" s="26">
        <v>25</v>
      </c>
      <c r="Q127" s="22"/>
      <c r="R127" s="26">
        <v>43.322000000000003</v>
      </c>
      <c r="S127" s="22">
        <v>2</v>
      </c>
      <c r="T127" s="22">
        <v>82</v>
      </c>
      <c r="U127" s="32"/>
      <c r="V127" s="22"/>
      <c r="W127" s="22"/>
      <c r="X127" s="1"/>
      <c r="Y127" s="1"/>
      <c r="Z127" s="1"/>
      <c r="AA127" s="1"/>
      <c r="AB127" s="26"/>
      <c r="AC127" s="26"/>
      <c r="AD127" s="26"/>
      <c r="AE127" s="26"/>
      <c r="AF127" s="26"/>
      <c r="AG127" s="26"/>
      <c r="AH127" s="1">
        <v>18.5</v>
      </c>
      <c r="AI127" s="1">
        <v>52.5</v>
      </c>
    </row>
    <row r="128" spans="1:35" x14ac:dyDescent="0.25">
      <c r="A128" s="1">
        <v>127</v>
      </c>
      <c r="B128" s="1">
        <v>24</v>
      </c>
      <c r="C128" s="23">
        <v>4.0000000000000001E-3</v>
      </c>
      <c r="D128" s="22">
        <v>16.899999999999999</v>
      </c>
      <c r="E128" s="22">
        <v>8.5999999999999993E-2</v>
      </c>
      <c r="F128" s="31">
        <v>8.9999999999999998E-4</v>
      </c>
      <c r="G128" s="26">
        <v>159.5</v>
      </c>
      <c r="H128" s="26">
        <v>169.9</v>
      </c>
      <c r="I128" s="26">
        <v>188.4</v>
      </c>
      <c r="J128" s="26">
        <v>223.5</v>
      </c>
      <c r="K128" s="26">
        <v>247.3</v>
      </c>
      <c r="L128" s="26">
        <v>45</v>
      </c>
      <c r="M128" s="26">
        <v>790.4</v>
      </c>
      <c r="N128" s="22">
        <v>-55.1</v>
      </c>
      <c r="O128" s="22">
        <v>3.3980000000000001</v>
      </c>
      <c r="P128" s="22">
        <v>27</v>
      </c>
      <c r="Q128" s="22"/>
      <c r="R128" s="22">
        <v>43.323999999999998</v>
      </c>
      <c r="S128" s="21">
        <v>1</v>
      </c>
      <c r="T128" s="22">
        <v>76</v>
      </c>
      <c r="U128" s="26"/>
      <c r="V128" s="22"/>
      <c r="W128" s="22"/>
      <c r="X128" s="1"/>
      <c r="Y128" s="1"/>
      <c r="Z128" s="1"/>
      <c r="AA128" s="1"/>
      <c r="AB128" s="26"/>
      <c r="AC128" s="26"/>
      <c r="AD128" s="26"/>
      <c r="AE128" s="26"/>
      <c r="AF128" s="26"/>
      <c r="AG128" s="26"/>
      <c r="AH128" s="1">
        <v>18.5</v>
      </c>
      <c r="AI128" s="1">
        <v>53.599999999999994</v>
      </c>
    </row>
    <row r="129" spans="1:35" x14ac:dyDescent="0.25">
      <c r="A129" s="1">
        <v>128</v>
      </c>
      <c r="B129" s="1">
        <v>26</v>
      </c>
      <c r="C129" s="23">
        <v>3.0000000000000001E-3</v>
      </c>
      <c r="D129" s="1">
        <v>18.899999999999999</v>
      </c>
      <c r="E129" s="1">
        <v>4.1000000000000002E-2</v>
      </c>
      <c r="F129" s="29">
        <v>6.9999999999999999E-4</v>
      </c>
      <c r="G129" s="1">
        <v>146.9</v>
      </c>
      <c r="H129" s="1">
        <v>159.9</v>
      </c>
      <c r="I129" s="1">
        <v>186.4</v>
      </c>
      <c r="J129" s="1">
        <v>240.8</v>
      </c>
      <c r="K129" s="1">
        <v>271.3</v>
      </c>
      <c r="L129" s="1">
        <v>39</v>
      </c>
      <c r="M129" s="1">
        <v>790.5</v>
      </c>
      <c r="N129" s="1">
        <v>-50.6</v>
      </c>
      <c r="O129" s="1">
        <v>3.3929999999999998</v>
      </c>
      <c r="P129" s="1">
        <v>25</v>
      </c>
      <c r="Q129" s="1"/>
      <c r="R129" s="1">
        <v>43.311</v>
      </c>
      <c r="S129" s="21">
        <v>1</v>
      </c>
      <c r="T129" s="1">
        <v>96</v>
      </c>
      <c r="U129" s="1"/>
      <c r="V129" s="1"/>
      <c r="W129" s="1"/>
      <c r="X129" s="1"/>
      <c r="Y129" s="1"/>
      <c r="Z129" s="1"/>
      <c r="AA129" s="1"/>
      <c r="AB129" s="1"/>
      <c r="AC129" s="1"/>
      <c r="AD129" s="1"/>
      <c r="AE129" s="1"/>
      <c r="AF129" s="1"/>
      <c r="AG129" s="1"/>
      <c r="AH129" s="1">
        <v>26.5</v>
      </c>
      <c r="AI129" s="1">
        <v>80.900000000000006</v>
      </c>
    </row>
    <row r="130" spans="1:35" x14ac:dyDescent="0.25">
      <c r="A130" s="1">
        <v>129</v>
      </c>
      <c r="B130" s="1">
        <v>26</v>
      </c>
      <c r="C130" s="23">
        <v>2E-3</v>
      </c>
      <c r="D130" s="1">
        <v>18.2</v>
      </c>
      <c r="E130" s="1">
        <v>4.2999999999999997E-2</v>
      </c>
      <c r="F130" s="29">
        <v>6.9999999999999999E-4</v>
      </c>
      <c r="G130" s="1">
        <v>146.19999999999999</v>
      </c>
      <c r="H130" s="1">
        <v>159.4</v>
      </c>
      <c r="I130" s="1">
        <v>186.3</v>
      </c>
      <c r="J130" s="1">
        <v>240</v>
      </c>
      <c r="K130" s="1">
        <v>271.7</v>
      </c>
      <c r="L130" s="1">
        <v>39.5</v>
      </c>
      <c r="M130" s="1">
        <v>790.5</v>
      </c>
      <c r="N130" s="1">
        <v>-50.5</v>
      </c>
      <c r="O130" s="1">
        <v>3.3980000000000001</v>
      </c>
      <c r="P130" s="1">
        <v>25</v>
      </c>
      <c r="Q130" s="1"/>
      <c r="R130" s="1">
        <v>43.32</v>
      </c>
      <c r="S130" s="21">
        <v>1</v>
      </c>
      <c r="T130" s="1">
        <v>94</v>
      </c>
      <c r="U130" s="1"/>
      <c r="V130" s="1"/>
      <c r="W130" s="1"/>
      <c r="X130" s="1"/>
      <c r="Y130" s="1"/>
      <c r="Z130" s="1"/>
      <c r="AA130" s="1"/>
      <c r="AB130" s="1"/>
      <c r="AC130" s="1"/>
      <c r="AD130" s="1"/>
      <c r="AE130" s="1"/>
      <c r="AF130" s="1"/>
      <c r="AG130" s="1"/>
      <c r="AH130" s="1">
        <v>26.900000000000006</v>
      </c>
      <c r="AI130" s="1">
        <v>80.599999999999994</v>
      </c>
    </row>
    <row r="131" spans="1:35" x14ac:dyDescent="0.25">
      <c r="A131" s="1">
        <v>130</v>
      </c>
      <c r="B131" s="1">
        <v>25</v>
      </c>
      <c r="C131" s="23">
        <v>3.0000000000000001E-3</v>
      </c>
      <c r="D131" s="1">
        <v>18.8</v>
      </c>
      <c r="E131" s="1">
        <v>4.1000000000000002E-2</v>
      </c>
      <c r="F131" s="29">
        <v>5.9999999999999995E-4</v>
      </c>
      <c r="G131" s="1">
        <v>144.9</v>
      </c>
      <c r="H131" s="1">
        <v>160.6</v>
      </c>
      <c r="I131" s="1">
        <v>187.8</v>
      </c>
      <c r="J131" s="1">
        <v>241.3</v>
      </c>
      <c r="K131" s="1">
        <v>274.7</v>
      </c>
      <c r="L131" s="1">
        <v>39.5</v>
      </c>
      <c r="M131" s="1">
        <v>790.5</v>
      </c>
      <c r="N131" s="1">
        <v>-50.5</v>
      </c>
      <c r="O131" s="1">
        <v>3.548</v>
      </c>
      <c r="P131" s="1">
        <v>25</v>
      </c>
      <c r="Q131" s="1"/>
      <c r="R131" s="1">
        <v>43.317</v>
      </c>
      <c r="S131" s="21">
        <v>1</v>
      </c>
      <c r="T131" s="1">
        <v>96</v>
      </c>
      <c r="U131" s="1"/>
      <c r="V131" s="1"/>
      <c r="W131" s="1"/>
      <c r="X131" s="1"/>
      <c r="Y131" s="1"/>
      <c r="Z131" s="1"/>
      <c r="AA131" s="1"/>
      <c r="AB131" s="1"/>
      <c r="AC131" s="1"/>
      <c r="AD131" s="1"/>
      <c r="AE131" s="1"/>
      <c r="AF131" s="1"/>
      <c r="AG131" s="1"/>
      <c r="AH131" s="1">
        <v>27.200000000000017</v>
      </c>
      <c r="AI131" s="1">
        <v>80.700000000000017</v>
      </c>
    </row>
    <row r="132" spans="1:35" x14ac:dyDescent="0.25">
      <c r="A132" s="1">
        <v>131</v>
      </c>
      <c r="B132" s="1">
        <v>25</v>
      </c>
      <c r="C132" s="23">
        <v>4.0000000000000001E-3</v>
      </c>
      <c r="D132" s="25">
        <v>18.100000000000001</v>
      </c>
      <c r="E132" s="1">
        <v>6.7000000000000004E-2</v>
      </c>
      <c r="F132" s="29">
        <v>8.9999999999999998E-4</v>
      </c>
      <c r="G132" s="1">
        <v>147</v>
      </c>
      <c r="H132" s="1">
        <v>161.30000000000001</v>
      </c>
      <c r="I132" s="1">
        <v>187.2</v>
      </c>
      <c r="J132" s="1">
        <v>240.8</v>
      </c>
      <c r="K132" s="1">
        <v>272.89999999999998</v>
      </c>
      <c r="L132" s="1">
        <v>39</v>
      </c>
      <c r="M132" s="1">
        <v>790.5</v>
      </c>
      <c r="N132" s="1">
        <v>-51.3</v>
      </c>
      <c r="O132" s="1">
        <v>3.3940000000000001</v>
      </c>
      <c r="P132" s="1">
        <v>25</v>
      </c>
      <c r="Q132" s="1"/>
      <c r="R132" s="1">
        <v>43.32</v>
      </c>
      <c r="S132" s="21">
        <v>1</v>
      </c>
      <c r="T132" s="1">
        <v>96</v>
      </c>
      <c r="U132" s="1"/>
      <c r="V132" s="1"/>
      <c r="W132" s="1"/>
      <c r="X132" s="1"/>
      <c r="Y132" s="1"/>
      <c r="Z132" s="1"/>
      <c r="AA132" s="1"/>
      <c r="AB132" s="1"/>
      <c r="AC132" s="1"/>
      <c r="AD132" s="1"/>
      <c r="AE132" s="1"/>
      <c r="AF132" s="1"/>
      <c r="AG132" s="1"/>
      <c r="AH132" s="1">
        <v>25.899999999999977</v>
      </c>
      <c r="AI132" s="1">
        <v>79.5</v>
      </c>
    </row>
    <row r="133" spans="1:35" x14ac:dyDescent="0.25">
      <c r="A133" s="1">
        <v>132</v>
      </c>
      <c r="B133" s="1">
        <v>24</v>
      </c>
      <c r="C133" s="23">
        <v>3.0000000000000001E-3</v>
      </c>
      <c r="D133" s="26">
        <v>17</v>
      </c>
      <c r="E133" s="22">
        <v>8.5000000000000006E-2</v>
      </c>
      <c r="F133" s="31">
        <v>8.0000000000000004E-4</v>
      </c>
      <c r="G133" s="26">
        <v>159.19999999999999</v>
      </c>
      <c r="H133" s="26">
        <v>170.6</v>
      </c>
      <c r="I133" s="26">
        <v>188.6</v>
      </c>
      <c r="J133" s="26">
        <v>221.4</v>
      </c>
      <c r="K133" s="26">
        <v>245.7</v>
      </c>
      <c r="L133" s="26">
        <v>44</v>
      </c>
      <c r="M133" s="26">
        <v>790.5</v>
      </c>
      <c r="N133" s="26">
        <v>-54.5</v>
      </c>
      <c r="O133" s="24">
        <v>3.4390000000000001</v>
      </c>
      <c r="P133" s="26">
        <v>25</v>
      </c>
      <c r="Q133" s="22"/>
      <c r="R133" s="26">
        <v>43.319000000000003</v>
      </c>
      <c r="S133" s="22">
        <v>1</v>
      </c>
      <c r="T133" s="22">
        <v>80</v>
      </c>
      <c r="U133" s="32"/>
      <c r="V133" s="22"/>
      <c r="W133" s="22"/>
      <c r="X133" s="1"/>
      <c r="Y133" s="1"/>
      <c r="Z133" s="1"/>
      <c r="AA133" s="1"/>
      <c r="AB133" s="26"/>
      <c r="AC133" s="26"/>
      <c r="AD133" s="26"/>
      <c r="AE133" s="26"/>
      <c r="AF133" s="26"/>
      <c r="AG133" s="26"/>
      <c r="AH133" s="1">
        <v>18</v>
      </c>
      <c r="AI133" s="1">
        <v>50.800000000000011</v>
      </c>
    </row>
    <row r="134" spans="1:35" x14ac:dyDescent="0.25">
      <c r="A134" s="1">
        <v>133</v>
      </c>
      <c r="B134" s="1">
        <v>24</v>
      </c>
      <c r="C134" s="23">
        <v>2E-3</v>
      </c>
      <c r="D134" s="26">
        <v>16.5</v>
      </c>
      <c r="E134" s="22">
        <v>8.5000000000000006E-2</v>
      </c>
      <c r="F134" s="31">
        <v>8.9999999999999998E-4</v>
      </c>
      <c r="G134" s="26">
        <v>157.69999999999999</v>
      </c>
      <c r="H134" s="26">
        <v>169.7</v>
      </c>
      <c r="I134" s="26">
        <v>188</v>
      </c>
      <c r="J134" s="26">
        <v>223.3</v>
      </c>
      <c r="K134" s="26">
        <v>245.6</v>
      </c>
      <c r="L134" s="26">
        <v>44.5</v>
      </c>
      <c r="M134" s="26">
        <v>790.5</v>
      </c>
      <c r="N134" s="26">
        <v>-55</v>
      </c>
      <c r="O134" s="24">
        <v>3.4119999999999999</v>
      </c>
      <c r="P134" s="26">
        <v>27</v>
      </c>
      <c r="Q134" s="22"/>
      <c r="R134" s="26">
        <v>43.329000000000001</v>
      </c>
      <c r="S134" s="22">
        <v>2</v>
      </c>
      <c r="T134" s="22">
        <v>75</v>
      </c>
      <c r="U134" s="32"/>
      <c r="V134" s="22"/>
      <c r="W134" s="22"/>
      <c r="X134" s="1"/>
      <c r="Y134" s="1"/>
      <c r="Z134" s="1"/>
      <c r="AA134" s="1"/>
      <c r="AB134" s="26"/>
      <c r="AC134" s="26"/>
      <c r="AD134" s="26"/>
      <c r="AE134" s="26"/>
      <c r="AF134" s="26"/>
      <c r="AG134" s="26"/>
      <c r="AH134" s="1">
        <v>18.300000000000011</v>
      </c>
      <c r="AI134" s="1">
        <v>53.600000000000023</v>
      </c>
    </row>
    <row r="135" spans="1:35" x14ac:dyDescent="0.25">
      <c r="A135" s="1">
        <v>134</v>
      </c>
      <c r="B135" s="1">
        <v>21</v>
      </c>
      <c r="C135" s="1">
        <v>1E-3</v>
      </c>
      <c r="D135" s="25">
        <v>16.899999999999999</v>
      </c>
      <c r="E135" s="23">
        <v>0.16</v>
      </c>
      <c r="F135" s="29">
        <v>1.2999999999999999E-3</v>
      </c>
      <c r="G135" s="25">
        <v>144.69999999999999</v>
      </c>
      <c r="H135" s="25">
        <v>167.5</v>
      </c>
      <c r="I135" s="25">
        <v>196.5</v>
      </c>
      <c r="J135" s="25">
        <v>241.4</v>
      </c>
      <c r="K135" s="25">
        <v>265.7</v>
      </c>
      <c r="L135" s="25">
        <v>40.5</v>
      </c>
      <c r="M135" s="25">
        <v>790.5</v>
      </c>
      <c r="N135" s="25">
        <v>-49.5</v>
      </c>
      <c r="O135" s="23">
        <v>3.6040000000000001</v>
      </c>
      <c r="P135" s="25">
        <v>26</v>
      </c>
      <c r="Q135" s="20"/>
      <c r="R135" s="23">
        <v>43.390999999999998</v>
      </c>
      <c r="S135" s="33">
        <v>1</v>
      </c>
      <c r="T135" s="1">
        <v>98</v>
      </c>
      <c r="U135" s="25">
        <v>0.3</v>
      </c>
      <c r="V135" s="25">
        <v>17</v>
      </c>
      <c r="W135" s="20">
        <v>14</v>
      </c>
      <c r="X135" s="1">
        <v>7</v>
      </c>
      <c r="Y135" s="1">
        <v>7</v>
      </c>
      <c r="Z135" s="1">
        <v>7</v>
      </c>
      <c r="AA135" s="1">
        <v>7</v>
      </c>
      <c r="AB135" s="20"/>
      <c r="AC135" s="20"/>
      <c r="AD135" s="20"/>
      <c r="AE135" s="20"/>
      <c r="AF135" s="20"/>
      <c r="AG135" s="20"/>
      <c r="AH135" s="1">
        <v>29</v>
      </c>
      <c r="AI135" s="1">
        <v>73.900000000000006</v>
      </c>
    </row>
    <row r="136" spans="1:35" x14ac:dyDescent="0.25">
      <c r="A136" s="1">
        <v>135</v>
      </c>
      <c r="B136" s="1">
        <v>29</v>
      </c>
      <c r="C136" s="1">
        <v>2E-3</v>
      </c>
      <c r="D136" s="25">
        <v>15.4</v>
      </c>
      <c r="E136" s="23">
        <v>5.7000000000000002E-2</v>
      </c>
      <c r="F136" s="29">
        <v>1E-4</v>
      </c>
      <c r="G136" s="25">
        <v>150</v>
      </c>
      <c r="H136" s="25">
        <v>169.7</v>
      </c>
      <c r="I136" s="25">
        <v>194.6</v>
      </c>
      <c r="J136" s="25">
        <v>233.7</v>
      </c>
      <c r="K136" s="25">
        <v>262</v>
      </c>
      <c r="L136" s="25">
        <v>41</v>
      </c>
      <c r="M136" s="25">
        <v>790.5</v>
      </c>
      <c r="N136" s="25">
        <v>-55</v>
      </c>
      <c r="O136" s="23">
        <v>3.544</v>
      </c>
      <c r="P136" s="25">
        <v>26</v>
      </c>
      <c r="Q136" s="20"/>
      <c r="R136" s="23">
        <v>43.402999999999999</v>
      </c>
      <c r="S136" s="33">
        <v>1</v>
      </c>
      <c r="T136" s="1">
        <v>99</v>
      </c>
      <c r="U136" s="25">
        <v>0.1</v>
      </c>
      <c r="V136" s="25">
        <v>15</v>
      </c>
      <c r="W136" s="20">
        <v>14</v>
      </c>
      <c r="X136" s="1">
        <v>7</v>
      </c>
      <c r="Y136" s="1">
        <v>7</v>
      </c>
      <c r="Z136" s="1">
        <v>7</v>
      </c>
      <c r="AA136" s="1">
        <v>7</v>
      </c>
      <c r="AB136" s="20"/>
      <c r="AC136" s="20"/>
      <c r="AD136" s="20"/>
      <c r="AE136" s="20"/>
      <c r="AF136" s="20"/>
      <c r="AG136" s="20"/>
      <c r="AH136" s="1">
        <v>24.900000000000006</v>
      </c>
      <c r="AI136" s="1">
        <v>64</v>
      </c>
    </row>
    <row r="137" spans="1:35" x14ac:dyDescent="0.25">
      <c r="A137" s="1">
        <v>136</v>
      </c>
      <c r="B137" s="1">
        <v>30</v>
      </c>
      <c r="C137" s="23">
        <v>7.0000000000000001E-3</v>
      </c>
      <c r="D137" s="1">
        <v>19.399999999999999</v>
      </c>
      <c r="E137" s="1">
        <v>0.159</v>
      </c>
      <c r="F137" s="29">
        <v>1.4E-3</v>
      </c>
      <c r="G137" s="1">
        <v>147.30000000000001</v>
      </c>
      <c r="H137" s="1">
        <v>163.5</v>
      </c>
      <c r="I137" s="1">
        <v>193.2</v>
      </c>
      <c r="J137" s="1">
        <v>238.8</v>
      </c>
      <c r="K137" s="1">
        <v>261.89999999999998</v>
      </c>
      <c r="L137" s="1">
        <v>38.5</v>
      </c>
      <c r="M137" s="1">
        <v>790.6</v>
      </c>
      <c r="N137" s="1">
        <v>-48.7</v>
      </c>
      <c r="O137" s="1">
        <v>4.0490000000000004</v>
      </c>
      <c r="P137" s="1">
        <v>25</v>
      </c>
      <c r="Q137" s="1"/>
      <c r="R137" s="1">
        <v>43.277000000000001</v>
      </c>
      <c r="S137" s="21">
        <v>1</v>
      </c>
      <c r="T137" s="1">
        <v>90</v>
      </c>
      <c r="U137" s="1"/>
      <c r="V137" s="1"/>
      <c r="W137" s="1"/>
      <c r="X137" s="1"/>
      <c r="Y137" s="1"/>
      <c r="Z137" s="1"/>
      <c r="AA137" s="1"/>
      <c r="AB137" s="1"/>
      <c r="AC137" s="1"/>
      <c r="AD137" s="1"/>
      <c r="AE137" s="1"/>
      <c r="AF137" s="1"/>
      <c r="AG137" s="1"/>
      <c r="AH137" s="1">
        <v>29.699999999999989</v>
      </c>
      <c r="AI137" s="1">
        <v>75.300000000000011</v>
      </c>
    </row>
    <row r="138" spans="1:35" x14ac:dyDescent="0.25">
      <c r="A138" s="1">
        <v>137</v>
      </c>
      <c r="B138" s="1">
        <v>29</v>
      </c>
      <c r="C138" s="23">
        <v>4.0000000000000001E-3</v>
      </c>
      <c r="D138" s="1">
        <v>18.899999999999999</v>
      </c>
      <c r="E138" s="1">
        <v>0.104</v>
      </c>
      <c r="F138" s="29">
        <v>1.1000000000000001E-3</v>
      </c>
      <c r="G138" s="1">
        <v>146.69999999999999</v>
      </c>
      <c r="H138" s="1">
        <v>161.5</v>
      </c>
      <c r="I138" s="1">
        <v>189.9</v>
      </c>
      <c r="J138" s="1">
        <v>240.1</v>
      </c>
      <c r="K138" s="1">
        <v>268.5</v>
      </c>
      <c r="L138" s="1">
        <v>39</v>
      </c>
      <c r="M138" s="1">
        <v>790.6</v>
      </c>
      <c r="N138" s="1">
        <v>-49.7</v>
      </c>
      <c r="O138" s="1">
        <v>3.4689999999999999</v>
      </c>
      <c r="P138" s="1">
        <v>25</v>
      </c>
      <c r="Q138" s="1"/>
      <c r="R138" s="1">
        <v>43.295999999999999</v>
      </c>
      <c r="S138" s="21">
        <v>1</v>
      </c>
      <c r="T138" s="1">
        <v>78</v>
      </c>
      <c r="U138" s="1"/>
      <c r="V138" s="1"/>
      <c r="W138" s="1"/>
      <c r="X138" s="1"/>
      <c r="Y138" s="1"/>
      <c r="Z138" s="1"/>
      <c r="AA138" s="1"/>
      <c r="AB138" s="1"/>
      <c r="AC138" s="1"/>
      <c r="AD138" s="1"/>
      <c r="AE138" s="1"/>
      <c r="AF138" s="1"/>
      <c r="AG138" s="1"/>
      <c r="AH138" s="1">
        <v>28.400000000000006</v>
      </c>
      <c r="AI138" s="1">
        <v>78.599999999999994</v>
      </c>
    </row>
    <row r="139" spans="1:35" x14ac:dyDescent="0.25">
      <c r="A139" s="1">
        <v>138</v>
      </c>
      <c r="B139" s="1">
        <v>30</v>
      </c>
      <c r="C139" s="23">
        <v>1E-3</v>
      </c>
      <c r="D139" s="25">
        <v>18.100000000000001</v>
      </c>
      <c r="E139" s="1">
        <v>6.8000000000000005E-2</v>
      </c>
      <c r="F139" s="29">
        <v>1E-3</v>
      </c>
      <c r="G139" s="1">
        <v>146.9</v>
      </c>
      <c r="H139" s="1">
        <v>161.1</v>
      </c>
      <c r="I139" s="1">
        <v>186.7</v>
      </c>
      <c r="J139" s="1">
        <v>240.5</v>
      </c>
      <c r="K139" s="1">
        <v>272.5</v>
      </c>
      <c r="L139" s="1">
        <v>39.5</v>
      </c>
      <c r="M139" s="1">
        <v>790.6</v>
      </c>
      <c r="N139" s="1">
        <v>-51.2</v>
      </c>
      <c r="O139" s="1">
        <v>3.589</v>
      </c>
      <c r="P139" s="1">
        <v>25</v>
      </c>
      <c r="Q139" s="1"/>
      <c r="R139" s="1">
        <v>43.317</v>
      </c>
      <c r="S139" s="1">
        <v>1</v>
      </c>
      <c r="T139" s="1">
        <v>88</v>
      </c>
      <c r="U139" s="1"/>
      <c r="V139" s="1"/>
      <c r="W139" s="1"/>
      <c r="X139" s="1"/>
      <c r="Y139" s="1"/>
      <c r="Z139" s="1"/>
      <c r="AA139" s="1"/>
      <c r="AB139" s="1"/>
      <c r="AC139" s="1"/>
      <c r="AD139" s="1"/>
      <c r="AE139" s="1"/>
      <c r="AF139" s="1"/>
      <c r="AG139" s="1"/>
      <c r="AH139" s="1">
        <v>25.599999999999994</v>
      </c>
      <c r="AI139" s="1">
        <v>79.400000000000006</v>
      </c>
    </row>
    <row r="140" spans="1:35" x14ac:dyDescent="0.25">
      <c r="A140" s="1">
        <v>139</v>
      </c>
      <c r="B140" s="1">
        <v>26</v>
      </c>
      <c r="C140" s="1">
        <v>3.0000000000000001E-3</v>
      </c>
      <c r="D140" s="25">
        <v>16</v>
      </c>
      <c r="E140" s="27">
        <v>0.04</v>
      </c>
      <c r="F140" s="29">
        <v>1E-3</v>
      </c>
      <c r="G140" s="25">
        <v>148.30000000000001</v>
      </c>
      <c r="H140" s="25">
        <v>163</v>
      </c>
      <c r="I140" s="25">
        <v>185.6</v>
      </c>
      <c r="J140" s="25">
        <v>233</v>
      </c>
      <c r="K140" s="25">
        <v>267.2</v>
      </c>
      <c r="L140" s="25">
        <v>41.5</v>
      </c>
      <c r="M140" s="25">
        <v>790.6</v>
      </c>
      <c r="N140" s="25">
        <v>-56.1</v>
      </c>
      <c r="O140" s="23">
        <v>3.177</v>
      </c>
      <c r="P140" s="25">
        <v>25</v>
      </c>
      <c r="Q140" s="32"/>
      <c r="R140" s="27">
        <v>43.36</v>
      </c>
      <c r="S140" s="33">
        <v>1</v>
      </c>
      <c r="T140" s="1">
        <v>98</v>
      </c>
      <c r="U140" s="25">
        <v>0.1</v>
      </c>
      <c r="V140" s="25">
        <v>18</v>
      </c>
      <c r="W140" s="22">
        <v>17</v>
      </c>
      <c r="X140" s="1">
        <v>7</v>
      </c>
      <c r="Y140" s="1">
        <v>7</v>
      </c>
      <c r="Z140" s="1">
        <v>7</v>
      </c>
      <c r="AA140" s="1">
        <v>7</v>
      </c>
      <c r="AB140" s="26"/>
      <c r="AC140" s="26"/>
      <c r="AD140" s="26"/>
      <c r="AE140" s="26"/>
      <c r="AF140" s="26"/>
      <c r="AG140" s="26"/>
      <c r="AH140" s="1">
        <v>22.599999999999994</v>
      </c>
      <c r="AI140" s="1">
        <v>70</v>
      </c>
    </row>
    <row r="141" spans="1:35" x14ac:dyDescent="0.25">
      <c r="A141" s="1">
        <v>140</v>
      </c>
      <c r="B141" s="1">
        <v>20</v>
      </c>
      <c r="C141" s="1">
        <v>8.0000000000000002E-3</v>
      </c>
      <c r="D141" s="1">
        <v>18.3</v>
      </c>
      <c r="E141" s="23">
        <v>0.19</v>
      </c>
      <c r="F141" s="29">
        <v>2.5999999999999999E-3</v>
      </c>
      <c r="G141" s="1">
        <v>144.80000000000001</v>
      </c>
      <c r="H141" s="1">
        <v>170.8</v>
      </c>
      <c r="I141" s="1">
        <v>197.4</v>
      </c>
      <c r="J141" s="25">
        <v>235.2</v>
      </c>
      <c r="K141" s="1">
        <v>262.3</v>
      </c>
      <c r="L141" s="25">
        <v>40</v>
      </c>
      <c r="M141" s="1">
        <v>790.6</v>
      </c>
      <c r="N141" s="25">
        <v>-50</v>
      </c>
      <c r="O141" s="1">
        <v>3.649</v>
      </c>
      <c r="P141" s="25">
        <v>26</v>
      </c>
      <c r="Q141" s="20"/>
      <c r="R141" s="1">
        <v>43.362000000000002</v>
      </c>
      <c r="S141" s="1">
        <v>2</v>
      </c>
      <c r="T141" s="1">
        <v>98</v>
      </c>
      <c r="U141" s="1">
        <v>0.4</v>
      </c>
      <c r="V141" s="1">
        <v>18</v>
      </c>
      <c r="W141" s="20">
        <v>15</v>
      </c>
      <c r="X141" s="1">
        <v>7</v>
      </c>
      <c r="Y141" s="1">
        <v>7</v>
      </c>
      <c r="Z141" s="1">
        <v>7</v>
      </c>
      <c r="AA141" s="1">
        <v>7</v>
      </c>
      <c r="AB141" s="20"/>
      <c r="AC141" s="20"/>
      <c r="AD141" s="20"/>
      <c r="AE141" s="20"/>
      <c r="AF141" s="20"/>
      <c r="AG141" s="20"/>
      <c r="AH141" s="1">
        <v>26.599999999999994</v>
      </c>
      <c r="AI141" s="1">
        <v>64.399999999999977</v>
      </c>
    </row>
    <row r="142" spans="1:35" x14ac:dyDescent="0.25">
      <c r="A142" s="1">
        <v>141</v>
      </c>
      <c r="B142" s="1">
        <v>18</v>
      </c>
      <c r="C142" s="1">
        <v>4.0000000000000001E-3</v>
      </c>
      <c r="D142" s="25">
        <v>18.600000000000001</v>
      </c>
      <c r="E142" s="23">
        <v>0.18</v>
      </c>
      <c r="F142" s="29">
        <v>1.6000000000000001E-3</v>
      </c>
      <c r="G142" s="25">
        <v>143.80000000000001</v>
      </c>
      <c r="H142" s="25">
        <v>162.19999999999999</v>
      </c>
      <c r="I142" s="25">
        <v>197.2</v>
      </c>
      <c r="J142" s="25">
        <v>240</v>
      </c>
      <c r="K142" s="25">
        <v>258.8</v>
      </c>
      <c r="L142" s="25">
        <v>40</v>
      </c>
      <c r="M142" s="25">
        <v>790.6</v>
      </c>
      <c r="N142" s="25">
        <v>-47.8</v>
      </c>
      <c r="O142" s="23">
        <v>3.5960000000000001</v>
      </c>
      <c r="P142" s="25">
        <v>26</v>
      </c>
      <c r="Q142" s="20"/>
      <c r="R142" s="23">
        <v>43.359000000000002</v>
      </c>
      <c r="S142" s="33">
        <v>2</v>
      </c>
      <c r="T142" s="1">
        <v>98</v>
      </c>
      <c r="U142" s="25">
        <v>0.5</v>
      </c>
      <c r="V142" s="25">
        <v>21</v>
      </c>
      <c r="W142" s="20">
        <v>19</v>
      </c>
      <c r="X142" s="1">
        <v>7</v>
      </c>
      <c r="Y142" s="1">
        <v>7</v>
      </c>
      <c r="Z142" s="1">
        <v>7</v>
      </c>
      <c r="AA142" s="1">
        <v>7</v>
      </c>
      <c r="AB142" s="20"/>
      <c r="AC142" s="20"/>
      <c r="AD142" s="20"/>
      <c r="AE142" s="20"/>
      <c r="AF142" s="20"/>
      <c r="AG142" s="20"/>
      <c r="AH142" s="1">
        <v>35</v>
      </c>
      <c r="AI142" s="1">
        <v>77.800000000000011</v>
      </c>
    </row>
    <row r="143" spans="1:35" x14ac:dyDescent="0.25">
      <c r="A143" s="1">
        <v>142</v>
      </c>
      <c r="B143" s="1">
        <v>30</v>
      </c>
      <c r="C143" s="1">
        <v>8.0000000000000002E-3</v>
      </c>
      <c r="D143" s="25">
        <v>15.2</v>
      </c>
      <c r="E143" s="23">
        <v>0.01</v>
      </c>
      <c r="F143" s="29">
        <v>1E-4</v>
      </c>
      <c r="G143" s="25">
        <v>150</v>
      </c>
      <c r="H143" s="25">
        <v>171.9</v>
      </c>
      <c r="I143" s="25">
        <v>196.3</v>
      </c>
      <c r="J143" s="25">
        <v>231.3</v>
      </c>
      <c r="K143" s="25">
        <v>253.7</v>
      </c>
      <c r="L143" s="25">
        <v>43</v>
      </c>
      <c r="M143" s="25">
        <v>790.6</v>
      </c>
      <c r="N143" s="25">
        <v>-52.8</v>
      </c>
      <c r="O143" s="23">
        <v>3.6389999999999998</v>
      </c>
      <c r="P143" s="25">
        <v>26</v>
      </c>
      <c r="Q143" s="20"/>
      <c r="R143" s="23">
        <v>43.408000000000001</v>
      </c>
      <c r="S143" s="33">
        <v>1</v>
      </c>
      <c r="T143" s="1">
        <v>88</v>
      </c>
      <c r="U143" s="25">
        <v>0.4</v>
      </c>
      <c r="V143" s="25">
        <v>19</v>
      </c>
      <c r="W143" s="20">
        <v>17</v>
      </c>
      <c r="X143" s="1">
        <v>7</v>
      </c>
      <c r="Y143" s="1">
        <v>7</v>
      </c>
      <c r="Z143" s="1">
        <v>7</v>
      </c>
      <c r="AA143" s="1">
        <v>7</v>
      </c>
      <c r="AB143" s="20"/>
      <c r="AC143" s="20"/>
      <c r="AD143" s="20"/>
      <c r="AE143" s="20"/>
      <c r="AF143" s="20"/>
      <c r="AG143" s="20"/>
      <c r="AH143" s="1">
        <v>24.400000000000006</v>
      </c>
      <c r="AI143" s="1">
        <v>59.400000000000006</v>
      </c>
    </row>
    <row r="144" spans="1:35" x14ac:dyDescent="0.25">
      <c r="A144" s="1">
        <v>143</v>
      </c>
      <c r="B144" s="1">
        <v>30</v>
      </c>
      <c r="C144" s="1">
        <v>8.9999999999999993E-3</v>
      </c>
      <c r="D144" s="1">
        <v>11.2</v>
      </c>
      <c r="E144" s="1">
        <v>0.01</v>
      </c>
      <c r="F144" s="29"/>
      <c r="G144" s="1">
        <v>152.19999999999999</v>
      </c>
      <c r="H144" s="1">
        <v>167</v>
      </c>
      <c r="I144" s="1">
        <v>192</v>
      </c>
      <c r="J144" s="1">
        <v>236.3</v>
      </c>
      <c r="K144" s="1">
        <v>259.5</v>
      </c>
      <c r="L144" s="1">
        <v>43</v>
      </c>
      <c r="M144" s="1">
        <v>790.69999999999993</v>
      </c>
      <c r="N144" s="1">
        <v>-52.5</v>
      </c>
      <c r="O144" s="1">
        <v>3.63</v>
      </c>
      <c r="P144" s="1">
        <v>25</v>
      </c>
      <c r="Q144" s="1">
        <v>1.07</v>
      </c>
      <c r="R144" s="1">
        <v>43.48</v>
      </c>
      <c r="S144" s="21">
        <v>1</v>
      </c>
      <c r="T144" s="1">
        <v>94</v>
      </c>
      <c r="U144" s="1">
        <v>0.15</v>
      </c>
      <c r="V144" s="1">
        <v>22</v>
      </c>
      <c r="W144" s="1">
        <v>19</v>
      </c>
      <c r="X144" s="1">
        <v>10</v>
      </c>
      <c r="Y144" s="1">
        <v>7</v>
      </c>
      <c r="Z144" s="1">
        <v>7</v>
      </c>
      <c r="AA144" s="1">
        <v>7</v>
      </c>
      <c r="AB144" s="1">
        <v>24825</v>
      </c>
      <c r="AC144" s="1">
        <v>4156</v>
      </c>
      <c r="AD144" s="1">
        <v>6</v>
      </c>
      <c r="AE144" s="1">
        <v>1</v>
      </c>
      <c r="AF144" s="1" t="s">
        <v>66</v>
      </c>
      <c r="AG144" s="1" t="s">
        <v>66</v>
      </c>
      <c r="AH144" s="1">
        <v>25</v>
      </c>
      <c r="AI144" s="1">
        <v>69.300000000000011</v>
      </c>
    </row>
    <row r="145" spans="1:35" x14ac:dyDescent="0.25">
      <c r="A145" s="1">
        <v>144</v>
      </c>
      <c r="B145" s="1">
        <v>27</v>
      </c>
      <c r="C145" s="23">
        <v>2E-3</v>
      </c>
      <c r="D145" s="1">
        <v>18.2</v>
      </c>
      <c r="E145" s="1">
        <v>4.7E-2</v>
      </c>
      <c r="F145" s="29">
        <v>8.0000000000000004E-4</v>
      </c>
      <c r="G145" s="1">
        <v>146.5</v>
      </c>
      <c r="H145" s="1">
        <v>160</v>
      </c>
      <c r="I145" s="1">
        <v>186.8</v>
      </c>
      <c r="J145" s="1">
        <v>241.2</v>
      </c>
      <c r="K145" s="1">
        <v>272.39999999999998</v>
      </c>
      <c r="L145" s="1">
        <v>39.5</v>
      </c>
      <c r="M145" s="1">
        <v>790.7</v>
      </c>
      <c r="N145" s="1">
        <v>-50.6</v>
      </c>
      <c r="O145" s="1">
        <v>3.45</v>
      </c>
      <c r="P145" s="1">
        <v>25</v>
      </c>
      <c r="Q145" s="1"/>
      <c r="R145" s="1">
        <v>43.32</v>
      </c>
      <c r="S145" s="21">
        <v>1</v>
      </c>
      <c r="T145" s="1">
        <v>92</v>
      </c>
      <c r="U145" s="1"/>
      <c r="V145" s="1"/>
      <c r="W145" s="1"/>
      <c r="X145" s="1"/>
      <c r="Y145" s="1"/>
      <c r="Z145" s="1"/>
      <c r="AA145" s="1"/>
      <c r="AB145" s="1"/>
      <c r="AC145" s="1"/>
      <c r="AD145" s="1"/>
      <c r="AE145" s="1"/>
      <c r="AF145" s="1"/>
      <c r="AG145" s="1"/>
      <c r="AH145" s="1">
        <v>26.800000000000011</v>
      </c>
      <c r="AI145" s="1">
        <v>81.199999999999989</v>
      </c>
    </row>
    <row r="146" spans="1:35" x14ac:dyDescent="0.25">
      <c r="A146" s="1">
        <v>145</v>
      </c>
      <c r="B146" s="1">
        <v>27</v>
      </c>
      <c r="C146" s="23">
        <v>4.0000000000000001E-3</v>
      </c>
      <c r="D146" s="1">
        <v>18.7</v>
      </c>
      <c r="E146" s="1">
        <v>4.3999999999999997E-2</v>
      </c>
      <c r="F146" s="29">
        <v>8.0000000000000004E-4</v>
      </c>
      <c r="G146" s="1">
        <v>144.6</v>
      </c>
      <c r="H146" s="1">
        <v>160.9</v>
      </c>
      <c r="I146" s="1">
        <v>187.8</v>
      </c>
      <c r="J146" s="1">
        <v>240.3</v>
      </c>
      <c r="K146" s="1">
        <v>273.8</v>
      </c>
      <c r="L146" s="1">
        <v>39</v>
      </c>
      <c r="M146" s="1">
        <v>790.7</v>
      </c>
      <c r="N146" s="1">
        <v>-50.6</v>
      </c>
      <c r="O146" s="1">
        <v>3.37</v>
      </c>
      <c r="P146" s="1">
        <v>26</v>
      </c>
      <c r="Q146" s="1"/>
      <c r="R146" s="1">
        <v>43.314</v>
      </c>
      <c r="S146" s="21">
        <v>1</v>
      </c>
      <c r="T146" s="1">
        <v>81</v>
      </c>
      <c r="U146" s="1"/>
      <c r="V146" s="1"/>
      <c r="W146" s="1"/>
      <c r="X146" s="1"/>
      <c r="Y146" s="1"/>
      <c r="Z146" s="1"/>
      <c r="AA146" s="1"/>
      <c r="AB146" s="1"/>
      <c r="AC146" s="1"/>
      <c r="AD146" s="1"/>
      <c r="AE146" s="1"/>
      <c r="AF146" s="1"/>
      <c r="AG146" s="1"/>
      <c r="AH146" s="1">
        <v>26.900000000000006</v>
      </c>
      <c r="AI146" s="1">
        <v>79.400000000000006</v>
      </c>
    </row>
    <row r="147" spans="1:35" x14ac:dyDescent="0.25">
      <c r="A147" s="1">
        <v>146</v>
      </c>
      <c r="B147" s="1">
        <v>29</v>
      </c>
      <c r="C147" s="23">
        <v>6.0000000000000001E-3</v>
      </c>
      <c r="D147" s="1">
        <v>18.899999999999999</v>
      </c>
      <c r="E147" s="1">
        <v>0.16</v>
      </c>
      <c r="F147" s="29">
        <v>1.4E-3</v>
      </c>
      <c r="G147" s="1">
        <v>147.69999999999999</v>
      </c>
      <c r="H147" s="1">
        <v>164</v>
      </c>
      <c r="I147" s="1">
        <v>193.2</v>
      </c>
      <c r="J147" s="1">
        <v>238.4</v>
      </c>
      <c r="K147" s="1">
        <v>262.89999999999998</v>
      </c>
      <c r="L147" s="1">
        <v>38.5</v>
      </c>
      <c r="M147" s="1">
        <v>790.7</v>
      </c>
      <c r="N147" s="1">
        <v>-48.4</v>
      </c>
      <c r="O147" s="1">
        <v>3.78</v>
      </c>
      <c r="P147" s="1">
        <v>25</v>
      </c>
      <c r="Q147" s="1"/>
      <c r="R147" s="1">
        <v>43.283999999999999</v>
      </c>
      <c r="S147" s="21">
        <v>1</v>
      </c>
      <c r="T147" s="1">
        <v>83</v>
      </c>
      <c r="U147" s="1"/>
      <c r="V147" s="1"/>
      <c r="W147" s="1"/>
      <c r="X147" s="1"/>
      <c r="Y147" s="1"/>
      <c r="Z147" s="1"/>
      <c r="AA147" s="1"/>
      <c r="AB147" s="1"/>
      <c r="AC147" s="1"/>
      <c r="AD147" s="1"/>
      <c r="AE147" s="1"/>
      <c r="AF147" s="1"/>
      <c r="AG147" s="1"/>
      <c r="AH147" s="1">
        <v>29.199999999999989</v>
      </c>
      <c r="AI147" s="1">
        <v>74.400000000000006</v>
      </c>
    </row>
    <row r="148" spans="1:35" x14ac:dyDescent="0.25">
      <c r="A148" s="1">
        <v>147</v>
      </c>
      <c r="B148" s="1">
        <v>30</v>
      </c>
      <c r="C148" s="23">
        <v>6.0000000000000001E-3</v>
      </c>
      <c r="D148" s="1">
        <v>19</v>
      </c>
      <c r="E148" s="1">
        <v>0.161</v>
      </c>
      <c r="F148" s="29">
        <v>1.2999999999999999E-3</v>
      </c>
      <c r="G148" s="1">
        <v>146.1</v>
      </c>
      <c r="H148" s="1">
        <v>163</v>
      </c>
      <c r="I148" s="1">
        <v>192.9</v>
      </c>
      <c r="J148" s="1">
        <v>238.1</v>
      </c>
      <c r="K148" s="1">
        <v>261.7</v>
      </c>
      <c r="L148" s="1">
        <v>39</v>
      </c>
      <c r="M148" s="1">
        <v>790.7</v>
      </c>
      <c r="N148" s="1">
        <v>-48.4</v>
      </c>
      <c r="O148" s="1">
        <v>3.5459999999999998</v>
      </c>
      <c r="P148" s="1">
        <v>25</v>
      </c>
      <c r="Q148" s="1"/>
      <c r="R148" s="1">
        <v>43.279000000000003</v>
      </c>
      <c r="S148" s="21">
        <v>1</v>
      </c>
      <c r="T148" s="1">
        <v>95</v>
      </c>
      <c r="U148" s="1"/>
      <c r="V148" s="1"/>
      <c r="W148" s="1"/>
      <c r="X148" s="1"/>
      <c r="Y148" s="1"/>
      <c r="Z148" s="1"/>
      <c r="AA148" s="1"/>
      <c r="AB148" s="1"/>
      <c r="AC148" s="1"/>
      <c r="AD148" s="1"/>
      <c r="AE148" s="1"/>
      <c r="AF148" s="1"/>
      <c r="AG148" s="1"/>
      <c r="AH148" s="1">
        <v>29.900000000000006</v>
      </c>
      <c r="AI148" s="1">
        <v>75.099999999999994</v>
      </c>
    </row>
    <row r="149" spans="1:35" x14ac:dyDescent="0.25">
      <c r="A149" s="1">
        <v>148</v>
      </c>
      <c r="B149" s="1">
        <v>30</v>
      </c>
      <c r="C149" s="1">
        <v>2E-3</v>
      </c>
      <c r="D149" s="25">
        <v>17</v>
      </c>
      <c r="E149" s="23">
        <v>6.0999999999999999E-2</v>
      </c>
      <c r="F149" s="29">
        <v>1E-4</v>
      </c>
      <c r="G149" s="25">
        <v>148.1</v>
      </c>
      <c r="H149" s="25">
        <v>169.7</v>
      </c>
      <c r="I149" s="25">
        <v>194</v>
      </c>
      <c r="J149" s="25">
        <v>233.4</v>
      </c>
      <c r="K149" s="25">
        <v>260.60000000000002</v>
      </c>
      <c r="L149" s="25">
        <v>44</v>
      </c>
      <c r="M149" s="25">
        <v>790.7</v>
      </c>
      <c r="N149" s="25">
        <v>-55.3</v>
      </c>
      <c r="O149" s="23">
        <v>3.5710000000000002</v>
      </c>
      <c r="P149" s="25">
        <v>26</v>
      </c>
      <c r="Q149" s="20"/>
      <c r="R149" s="23">
        <v>43.372</v>
      </c>
      <c r="S149" s="33">
        <v>1</v>
      </c>
      <c r="T149" s="1">
        <v>99</v>
      </c>
      <c r="U149" s="25">
        <v>0</v>
      </c>
      <c r="V149" s="25">
        <v>16</v>
      </c>
      <c r="W149" s="20">
        <v>14</v>
      </c>
      <c r="X149" s="1">
        <v>7</v>
      </c>
      <c r="Y149" s="1">
        <v>7</v>
      </c>
      <c r="Z149" s="1">
        <v>7</v>
      </c>
      <c r="AA149" s="1">
        <v>7</v>
      </c>
      <c r="AB149" s="20"/>
      <c r="AC149" s="20"/>
      <c r="AD149" s="20"/>
      <c r="AE149" s="20"/>
      <c r="AF149" s="20"/>
      <c r="AG149" s="20"/>
      <c r="AH149" s="1">
        <v>24.300000000000011</v>
      </c>
      <c r="AI149" s="1">
        <v>63.700000000000017</v>
      </c>
    </row>
    <row r="150" spans="1:35" x14ac:dyDescent="0.25">
      <c r="A150" s="1">
        <v>149</v>
      </c>
      <c r="B150" s="1">
        <v>30</v>
      </c>
      <c r="C150" s="23">
        <v>7.0000000000000001E-3</v>
      </c>
      <c r="D150" s="1">
        <v>19.3</v>
      </c>
      <c r="E150" s="1">
        <v>0.151</v>
      </c>
      <c r="F150" s="29">
        <v>1.2999999999999999E-3</v>
      </c>
      <c r="G150" s="1">
        <v>145.80000000000001</v>
      </c>
      <c r="H150" s="1">
        <v>163.80000000000001</v>
      </c>
      <c r="I150" s="1">
        <v>193.6</v>
      </c>
      <c r="J150" s="1">
        <v>239.1</v>
      </c>
      <c r="K150" s="1">
        <v>263.2</v>
      </c>
      <c r="L150" s="1">
        <v>39</v>
      </c>
      <c r="M150" s="1">
        <v>790.8</v>
      </c>
      <c r="N150" s="1">
        <v>-48.6</v>
      </c>
      <c r="O150" s="1">
        <v>3.8919999999999999</v>
      </c>
      <c r="P150" s="1">
        <v>25</v>
      </c>
      <c r="Q150" s="1"/>
      <c r="R150" s="1">
        <v>43.280999999999999</v>
      </c>
      <c r="S150" s="21">
        <v>1</v>
      </c>
      <c r="T150" s="1">
        <v>83</v>
      </c>
      <c r="U150" s="1"/>
      <c r="V150" s="1"/>
      <c r="W150" s="1"/>
      <c r="X150" s="1"/>
      <c r="Y150" s="1"/>
      <c r="Z150" s="1"/>
      <c r="AA150" s="1"/>
      <c r="AB150" s="1"/>
      <c r="AC150" s="1"/>
      <c r="AD150" s="1"/>
      <c r="AE150" s="1"/>
      <c r="AF150" s="1"/>
      <c r="AG150" s="1"/>
      <c r="AH150" s="1">
        <v>29.799999999999983</v>
      </c>
      <c r="AI150" s="1">
        <v>75.299999999999983</v>
      </c>
    </row>
    <row r="151" spans="1:35" x14ac:dyDescent="0.25">
      <c r="A151" s="1">
        <v>150</v>
      </c>
      <c r="B151" s="1">
        <v>29</v>
      </c>
      <c r="C151" s="23">
        <v>6.0000000000000001E-3</v>
      </c>
      <c r="D151" s="1">
        <v>18.5</v>
      </c>
      <c r="E151" s="1">
        <v>0.158</v>
      </c>
      <c r="F151" s="29">
        <v>1.4E-3</v>
      </c>
      <c r="G151" s="1">
        <v>145.9</v>
      </c>
      <c r="H151" s="1">
        <v>163.80000000000001</v>
      </c>
      <c r="I151" s="1">
        <v>193.8</v>
      </c>
      <c r="J151" s="1">
        <v>239.3</v>
      </c>
      <c r="K151" s="1">
        <v>263.2</v>
      </c>
      <c r="L151" s="1">
        <v>39</v>
      </c>
      <c r="M151" s="1">
        <v>790.8</v>
      </c>
      <c r="N151" s="1">
        <v>-48.5</v>
      </c>
      <c r="O151" s="1">
        <v>3.5289999999999999</v>
      </c>
      <c r="P151" s="1">
        <v>25</v>
      </c>
      <c r="Q151" s="1"/>
      <c r="R151" s="1">
        <v>43.292999999999999</v>
      </c>
      <c r="S151" s="21">
        <v>1</v>
      </c>
      <c r="T151" s="1">
        <v>88</v>
      </c>
      <c r="U151" s="1"/>
      <c r="V151" s="1"/>
      <c r="W151" s="1"/>
      <c r="X151" s="1"/>
      <c r="Y151" s="1"/>
      <c r="Z151" s="1"/>
      <c r="AA151" s="1"/>
      <c r="AB151" s="1"/>
      <c r="AC151" s="1"/>
      <c r="AD151" s="1"/>
      <c r="AE151" s="1"/>
      <c r="AF151" s="1"/>
      <c r="AG151" s="1"/>
      <c r="AH151" s="1">
        <v>30</v>
      </c>
      <c r="AI151" s="1">
        <v>75.5</v>
      </c>
    </row>
    <row r="152" spans="1:35" x14ac:dyDescent="0.25">
      <c r="A152" s="1">
        <v>151</v>
      </c>
      <c r="B152" s="1">
        <v>27</v>
      </c>
      <c r="C152" s="23">
        <v>5.0000000000000001E-3</v>
      </c>
      <c r="D152" s="1">
        <v>18.7</v>
      </c>
      <c r="E152" s="1">
        <v>0.157</v>
      </c>
      <c r="F152" s="29">
        <v>1.4E-3</v>
      </c>
      <c r="G152" s="1">
        <v>143.6</v>
      </c>
      <c r="H152" s="1">
        <v>162.9</v>
      </c>
      <c r="I152" s="1">
        <v>192.8</v>
      </c>
      <c r="J152" s="1">
        <v>238.8</v>
      </c>
      <c r="K152" s="1">
        <v>261.60000000000002</v>
      </c>
      <c r="L152" s="1">
        <v>38.5</v>
      </c>
      <c r="M152" s="1">
        <v>790.8</v>
      </c>
      <c r="N152" s="1">
        <v>-48.4</v>
      </c>
      <c r="O152" s="1">
        <v>3.64</v>
      </c>
      <c r="P152" s="1">
        <v>25</v>
      </c>
      <c r="Q152" s="1"/>
      <c r="R152" s="1">
        <v>43.284999999999997</v>
      </c>
      <c r="S152" s="21">
        <v>1</v>
      </c>
      <c r="T152" s="1">
        <v>83</v>
      </c>
      <c r="U152" s="1"/>
      <c r="V152" s="1"/>
      <c r="W152" s="1"/>
      <c r="X152" s="1"/>
      <c r="Y152" s="1"/>
      <c r="Z152" s="1"/>
      <c r="AA152" s="1"/>
      <c r="AB152" s="1"/>
      <c r="AC152" s="1"/>
      <c r="AD152" s="1"/>
      <c r="AE152" s="1"/>
      <c r="AF152" s="1"/>
      <c r="AG152" s="1"/>
      <c r="AH152" s="1">
        <v>29.900000000000006</v>
      </c>
      <c r="AI152" s="1">
        <v>75.900000000000006</v>
      </c>
    </row>
    <row r="153" spans="1:35" x14ac:dyDescent="0.25">
      <c r="A153" s="1">
        <v>152</v>
      </c>
      <c r="B153" s="1">
        <v>28</v>
      </c>
      <c r="C153" s="23">
        <v>6.0000000000000001E-3</v>
      </c>
      <c r="D153" s="1">
        <v>19.100000000000001</v>
      </c>
      <c r="E153" s="1">
        <v>0.153</v>
      </c>
      <c r="F153" s="29">
        <v>1.4E-3</v>
      </c>
      <c r="G153" s="1">
        <v>144.5</v>
      </c>
      <c r="H153" s="1">
        <v>162.1</v>
      </c>
      <c r="I153" s="1">
        <v>192.5</v>
      </c>
      <c r="J153" s="1">
        <v>238.2</v>
      </c>
      <c r="K153" s="1">
        <v>260.39999999999998</v>
      </c>
      <c r="L153" s="1">
        <v>38.5</v>
      </c>
      <c r="M153" s="1">
        <v>790.8</v>
      </c>
      <c r="N153" s="1">
        <v>-48.5</v>
      </c>
      <c r="O153" s="1">
        <v>3.6219999999999999</v>
      </c>
      <c r="P153" s="1">
        <v>25</v>
      </c>
      <c r="Q153" s="1"/>
      <c r="R153" s="1">
        <v>43.277000000000001</v>
      </c>
      <c r="S153" s="21">
        <v>1</v>
      </c>
      <c r="T153" s="1">
        <v>82</v>
      </c>
      <c r="U153" s="1"/>
      <c r="V153" s="1"/>
      <c r="W153" s="1"/>
      <c r="X153" s="1"/>
      <c r="Y153" s="1"/>
      <c r="Z153" s="1"/>
      <c r="AA153" s="1"/>
      <c r="AB153" s="1"/>
      <c r="AC153" s="1"/>
      <c r="AD153" s="1"/>
      <c r="AE153" s="1"/>
      <c r="AF153" s="1"/>
      <c r="AG153" s="1"/>
      <c r="AH153" s="1">
        <v>30.400000000000006</v>
      </c>
      <c r="AI153" s="1">
        <v>76.099999999999994</v>
      </c>
    </row>
    <row r="154" spans="1:35" x14ac:dyDescent="0.25">
      <c r="A154" s="1">
        <v>153</v>
      </c>
      <c r="B154" s="1">
        <v>30</v>
      </c>
      <c r="C154" s="23">
        <v>7.0000000000000001E-3</v>
      </c>
      <c r="D154" s="25">
        <v>18.2</v>
      </c>
      <c r="E154" s="1">
        <v>1.2999999999999999E-2</v>
      </c>
      <c r="F154" s="29">
        <v>2.9999999999999997E-4</v>
      </c>
      <c r="G154" s="1">
        <v>153.19999999999999</v>
      </c>
      <c r="H154" s="1">
        <v>166.9</v>
      </c>
      <c r="I154" s="1">
        <v>192.7</v>
      </c>
      <c r="J154" s="1">
        <v>233</v>
      </c>
      <c r="K154" s="1">
        <v>257.7</v>
      </c>
      <c r="L154" s="1">
        <v>42.5</v>
      </c>
      <c r="M154" s="1">
        <v>790.8</v>
      </c>
      <c r="N154" s="1">
        <v>-51.6</v>
      </c>
      <c r="O154" s="1">
        <v>3.5880000000000001</v>
      </c>
      <c r="P154" s="1">
        <v>25</v>
      </c>
      <c r="Q154" s="1"/>
      <c r="R154" s="1">
        <v>43.338000000000001</v>
      </c>
      <c r="S154" s="21">
        <v>1</v>
      </c>
      <c r="T154" s="1">
        <v>75</v>
      </c>
      <c r="U154" s="1"/>
      <c r="V154" s="1"/>
      <c r="W154" s="1"/>
      <c r="X154" s="1"/>
      <c r="Y154" s="1"/>
      <c r="Z154" s="1"/>
      <c r="AA154" s="1"/>
      <c r="AB154" s="1"/>
      <c r="AC154" s="1"/>
      <c r="AD154" s="1"/>
      <c r="AE154" s="1"/>
      <c r="AF154" s="1"/>
      <c r="AG154" s="1"/>
      <c r="AH154" s="1">
        <v>25.799999999999983</v>
      </c>
      <c r="AI154" s="1">
        <v>66.099999999999994</v>
      </c>
    </row>
    <row r="155" spans="1:35" x14ac:dyDescent="0.25">
      <c r="A155" s="1">
        <v>154</v>
      </c>
      <c r="B155" s="1">
        <v>30</v>
      </c>
      <c r="C155" s="23">
        <v>4.0000000000000001E-3</v>
      </c>
      <c r="D155" s="25">
        <v>17.899999999999999</v>
      </c>
      <c r="E155" s="1">
        <v>1.4E-2</v>
      </c>
      <c r="F155" s="29"/>
      <c r="G155" s="1">
        <v>150.9</v>
      </c>
      <c r="H155" s="1">
        <v>166.9</v>
      </c>
      <c r="I155" s="1">
        <v>192.7</v>
      </c>
      <c r="J155" s="1">
        <v>233.5</v>
      </c>
      <c r="K155" s="1">
        <v>257.5</v>
      </c>
      <c r="L155" s="1">
        <v>42</v>
      </c>
      <c r="M155" s="1">
        <v>790.8</v>
      </c>
      <c r="N155" s="1">
        <v>-51.4</v>
      </c>
      <c r="O155" s="1">
        <v>3.1019999999999999</v>
      </c>
      <c r="P155" s="1">
        <v>25</v>
      </c>
      <c r="Q155" s="1"/>
      <c r="R155" s="1">
        <v>43.344000000000001</v>
      </c>
      <c r="S155" s="21">
        <v>1</v>
      </c>
      <c r="T155" s="1">
        <v>85</v>
      </c>
      <c r="U155" s="1"/>
      <c r="V155" s="1"/>
      <c r="W155" s="1"/>
      <c r="X155" s="1"/>
      <c r="Y155" s="1"/>
      <c r="Z155" s="1"/>
      <c r="AA155" s="1"/>
      <c r="AB155" s="1"/>
      <c r="AC155" s="1"/>
      <c r="AD155" s="1"/>
      <c r="AE155" s="1"/>
      <c r="AF155" s="1"/>
      <c r="AG155" s="1"/>
      <c r="AH155" s="1">
        <v>25.799999999999983</v>
      </c>
      <c r="AI155" s="1">
        <v>66.599999999999994</v>
      </c>
    </row>
    <row r="156" spans="1:35" x14ac:dyDescent="0.25">
      <c r="A156" s="1">
        <v>155</v>
      </c>
      <c r="B156" s="1">
        <v>23</v>
      </c>
      <c r="C156" s="23">
        <v>2E-3</v>
      </c>
      <c r="D156" s="26">
        <v>17.2</v>
      </c>
      <c r="E156" s="24">
        <v>9.1999999999999998E-2</v>
      </c>
      <c r="F156" s="31">
        <v>8.0000000000000004E-4</v>
      </c>
      <c r="G156" s="26">
        <v>157.1</v>
      </c>
      <c r="H156" s="26">
        <v>168.7</v>
      </c>
      <c r="I156" s="26">
        <v>188.6</v>
      </c>
      <c r="J156" s="26">
        <v>223.8</v>
      </c>
      <c r="K156" s="26">
        <v>249.1</v>
      </c>
      <c r="L156" s="26">
        <v>43.5</v>
      </c>
      <c r="M156" s="26">
        <v>790.8</v>
      </c>
      <c r="N156" s="26">
        <v>-54.8</v>
      </c>
      <c r="O156" s="24">
        <v>3.431</v>
      </c>
      <c r="P156" s="26">
        <v>25</v>
      </c>
      <c r="Q156" s="32"/>
      <c r="R156" s="26">
        <v>43.307000000000002</v>
      </c>
      <c r="S156" s="21">
        <v>1</v>
      </c>
      <c r="T156" s="22">
        <v>78</v>
      </c>
      <c r="U156" s="32"/>
      <c r="V156" s="22"/>
      <c r="W156" s="22"/>
      <c r="X156" s="1"/>
      <c r="Y156" s="1"/>
      <c r="Z156" s="1"/>
      <c r="AA156" s="1"/>
      <c r="AB156" s="26"/>
      <c r="AC156" s="26"/>
      <c r="AD156" s="26"/>
      <c r="AE156" s="26"/>
      <c r="AF156" s="26"/>
      <c r="AG156" s="26"/>
      <c r="AH156" s="1">
        <v>19.900000000000006</v>
      </c>
      <c r="AI156" s="1">
        <v>55.100000000000023</v>
      </c>
    </row>
    <row r="157" spans="1:35" x14ac:dyDescent="0.25">
      <c r="A157" s="1">
        <v>156</v>
      </c>
      <c r="B157" s="1">
        <v>25</v>
      </c>
      <c r="C157" s="1">
        <v>5.0000000000000001E-3</v>
      </c>
      <c r="D157" s="25">
        <v>16.2</v>
      </c>
      <c r="E157" s="27">
        <v>0.04</v>
      </c>
      <c r="F157" s="29">
        <v>1.2999999999999999E-3</v>
      </c>
      <c r="G157" s="25">
        <v>145.69999999999999</v>
      </c>
      <c r="H157" s="25">
        <v>162.30000000000001</v>
      </c>
      <c r="I157" s="25">
        <v>185.1</v>
      </c>
      <c r="J157" s="25">
        <v>232</v>
      </c>
      <c r="K157" s="25">
        <v>266.3</v>
      </c>
      <c r="L157" s="25">
        <v>40.5</v>
      </c>
      <c r="M157" s="25">
        <v>790.8</v>
      </c>
      <c r="N157" s="25">
        <v>-56.4</v>
      </c>
      <c r="O157" s="23">
        <v>3.1829999999999998</v>
      </c>
      <c r="P157" s="25">
        <v>26</v>
      </c>
      <c r="Q157" s="32"/>
      <c r="R157" s="27">
        <v>43.35</v>
      </c>
      <c r="S157" s="33">
        <v>1</v>
      </c>
      <c r="T157" s="1">
        <v>96</v>
      </c>
      <c r="U157" s="25">
        <v>0.1</v>
      </c>
      <c r="V157" s="25">
        <v>16</v>
      </c>
      <c r="W157" s="22">
        <v>14</v>
      </c>
      <c r="X157" s="1">
        <v>7</v>
      </c>
      <c r="Y157" s="1">
        <v>7</v>
      </c>
      <c r="Z157" s="1">
        <v>7</v>
      </c>
      <c r="AA157" s="1">
        <v>7</v>
      </c>
      <c r="AB157" s="26"/>
      <c r="AC157" s="26"/>
      <c r="AD157" s="26"/>
      <c r="AE157" s="26"/>
      <c r="AF157" s="26"/>
      <c r="AG157" s="26"/>
      <c r="AH157" s="1">
        <v>22.799999999999983</v>
      </c>
      <c r="AI157" s="1">
        <v>69.699999999999989</v>
      </c>
    </row>
    <row r="158" spans="1:35" x14ac:dyDescent="0.25">
      <c r="A158" s="1">
        <v>157</v>
      </c>
      <c r="B158" s="20">
        <v>23</v>
      </c>
      <c r="C158" s="20">
        <v>8.9999999999999993E-3</v>
      </c>
      <c r="D158" s="20">
        <v>18</v>
      </c>
      <c r="E158" s="20">
        <v>5.0299999999999997E-2</v>
      </c>
      <c r="F158" s="28">
        <v>1.1000000000000001E-3</v>
      </c>
      <c r="G158" s="20">
        <v>146.30000000000001</v>
      </c>
      <c r="H158" s="20">
        <v>161.19999999999999</v>
      </c>
      <c r="I158" s="20">
        <v>188.4</v>
      </c>
      <c r="J158" s="20">
        <v>246.9</v>
      </c>
      <c r="K158" s="20">
        <v>282.2</v>
      </c>
      <c r="L158" s="20">
        <v>41.5</v>
      </c>
      <c r="M158" s="20">
        <v>790.8</v>
      </c>
      <c r="N158" s="20">
        <v>-51</v>
      </c>
      <c r="O158" s="20">
        <v>3.4420000000000002</v>
      </c>
      <c r="P158" s="20">
        <v>23.5</v>
      </c>
      <c r="Q158" s="20">
        <v>1.1299999999999999</v>
      </c>
      <c r="R158" s="20">
        <v>43.33</v>
      </c>
      <c r="S158" s="20">
        <v>1</v>
      </c>
      <c r="T158" s="20">
        <v>99</v>
      </c>
      <c r="U158" s="20">
        <v>1</v>
      </c>
      <c r="V158" s="20">
        <v>20</v>
      </c>
      <c r="W158" s="20">
        <v>18</v>
      </c>
      <c r="X158" s="1">
        <v>13</v>
      </c>
      <c r="Y158" s="1">
        <v>10</v>
      </c>
      <c r="Z158" s="1">
        <v>8</v>
      </c>
      <c r="AA158" s="1">
        <v>7</v>
      </c>
      <c r="AB158" s="20">
        <v>6869</v>
      </c>
      <c r="AC158" s="20">
        <v>1683.5</v>
      </c>
      <c r="AD158" s="20">
        <v>43.1</v>
      </c>
      <c r="AE158" s="20">
        <v>7.1</v>
      </c>
      <c r="AF158" s="20">
        <v>2.4</v>
      </c>
      <c r="AG158" s="20">
        <v>0.5</v>
      </c>
      <c r="AH158" s="1">
        <v>27.200000000000017</v>
      </c>
      <c r="AI158" s="1">
        <v>85.700000000000017</v>
      </c>
    </row>
    <row r="159" spans="1:35" x14ac:dyDescent="0.25">
      <c r="A159" s="1">
        <v>158</v>
      </c>
      <c r="B159" s="20">
        <v>25</v>
      </c>
      <c r="C159" s="20">
        <v>3.0000000000000001E-3</v>
      </c>
      <c r="D159" s="20">
        <v>18.8</v>
      </c>
      <c r="E159" s="20">
        <v>4.2599999999999999E-2</v>
      </c>
      <c r="F159" s="28">
        <v>6.9999999999999999E-4</v>
      </c>
      <c r="G159" s="20">
        <v>146</v>
      </c>
      <c r="H159" s="20">
        <v>161.5</v>
      </c>
      <c r="I159" s="20">
        <v>187.6</v>
      </c>
      <c r="J159" s="20">
        <v>242.4</v>
      </c>
      <c r="K159" s="20">
        <v>276.7</v>
      </c>
      <c r="L159" s="20">
        <v>40.1</v>
      </c>
      <c r="M159" s="20">
        <v>790.8</v>
      </c>
      <c r="N159" s="20">
        <v>-51.7</v>
      </c>
      <c r="O159" s="20">
        <v>3.351</v>
      </c>
      <c r="P159" s="20">
        <v>22</v>
      </c>
      <c r="Q159" s="20">
        <v>1.28</v>
      </c>
      <c r="R159" s="20">
        <v>43.32</v>
      </c>
      <c r="S159" s="20">
        <v>1</v>
      </c>
      <c r="T159" s="20">
        <v>99</v>
      </c>
      <c r="U159" s="20">
        <v>0.16</v>
      </c>
      <c r="V159" s="20">
        <v>16</v>
      </c>
      <c r="W159" s="20">
        <v>14</v>
      </c>
      <c r="X159" s="1">
        <v>10</v>
      </c>
      <c r="Y159" s="1">
        <v>8</v>
      </c>
      <c r="Z159" s="1">
        <v>7</v>
      </c>
      <c r="AA159" s="1">
        <v>7</v>
      </c>
      <c r="AB159" s="20">
        <v>43.3</v>
      </c>
      <c r="AC159" s="20">
        <v>115.3</v>
      </c>
      <c r="AD159" s="20">
        <v>7.2</v>
      </c>
      <c r="AE159" s="20">
        <v>1.9</v>
      </c>
      <c r="AF159" s="20">
        <v>0.9</v>
      </c>
      <c r="AG159" s="20">
        <v>0.2</v>
      </c>
      <c r="AH159" s="1">
        <v>26.099999999999994</v>
      </c>
      <c r="AI159" s="1">
        <v>80.900000000000006</v>
      </c>
    </row>
    <row r="160" spans="1:35" x14ac:dyDescent="0.25">
      <c r="A160" s="1">
        <v>159</v>
      </c>
      <c r="B160" s="1">
        <v>28</v>
      </c>
      <c r="C160" s="23">
        <v>5.0000000000000001E-3</v>
      </c>
      <c r="D160" s="1">
        <v>18.899999999999999</v>
      </c>
      <c r="E160" s="1">
        <v>0.14799999999999999</v>
      </c>
      <c r="F160" s="29">
        <v>1.2999999999999999E-3</v>
      </c>
      <c r="G160" s="1">
        <v>145.69999999999999</v>
      </c>
      <c r="H160" s="1">
        <v>163.80000000000001</v>
      </c>
      <c r="I160" s="1">
        <v>193.7</v>
      </c>
      <c r="J160" s="1">
        <v>239.4</v>
      </c>
      <c r="K160" s="1">
        <v>263.10000000000002</v>
      </c>
      <c r="L160" s="1">
        <v>39</v>
      </c>
      <c r="M160" s="1">
        <v>790.9</v>
      </c>
      <c r="N160" s="1">
        <v>-48.5</v>
      </c>
      <c r="O160" s="1">
        <v>3.5819999999999999</v>
      </c>
      <c r="P160" s="1">
        <v>25</v>
      </c>
      <c r="Q160" s="1"/>
      <c r="R160" s="1">
        <v>43.287999999999997</v>
      </c>
      <c r="S160" s="21">
        <v>1</v>
      </c>
      <c r="T160" s="1">
        <v>85</v>
      </c>
      <c r="U160" s="1"/>
      <c r="V160" s="1"/>
      <c r="W160" s="1"/>
      <c r="X160" s="1"/>
      <c r="Y160" s="1"/>
      <c r="Z160" s="1"/>
      <c r="AA160" s="1"/>
      <c r="AB160" s="1"/>
      <c r="AC160" s="1"/>
      <c r="AD160" s="1"/>
      <c r="AE160" s="1"/>
      <c r="AF160" s="1"/>
      <c r="AG160" s="1"/>
      <c r="AH160" s="1">
        <v>29.899999999999977</v>
      </c>
      <c r="AI160" s="1">
        <v>75.599999999999994</v>
      </c>
    </row>
    <row r="161" spans="1:35" x14ac:dyDescent="0.25">
      <c r="A161" s="1">
        <v>160</v>
      </c>
      <c r="B161" s="1">
        <v>27</v>
      </c>
      <c r="C161" s="23">
        <v>4.0000000000000001E-3</v>
      </c>
      <c r="D161" s="1">
        <v>20</v>
      </c>
      <c r="E161" s="1">
        <v>0.18</v>
      </c>
      <c r="F161" s="29">
        <v>1.4E-3</v>
      </c>
      <c r="G161" s="1">
        <v>146.19999999999999</v>
      </c>
      <c r="H161" s="1">
        <v>163.6</v>
      </c>
      <c r="I161" s="1">
        <v>192</v>
      </c>
      <c r="J161" s="1">
        <v>236.2</v>
      </c>
      <c r="K161" s="1">
        <v>261.60000000000002</v>
      </c>
      <c r="L161" s="1">
        <v>40</v>
      </c>
      <c r="M161" s="1">
        <v>790.9</v>
      </c>
      <c r="N161" s="1">
        <v>-48.4</v>
      </c>
      <c r="O161" s="1">
        <v>3.5640000000000001</v>
      </c>
      <c r="P161" s="1">
        <v>26</v>
      </c>
      <c r="Q161" s="1"/>
      <c r="R161" s="1">
        <v>43.25</v>
      </c>
      <c r="S161" s="1">
        <v>2</v>
      </c>
      <c r="T161" s="1">
        <v>96</v>
      </c>
      <c r="U161" s="1"/>
      <c r="V161" s="1"/>
      <c r="W161" s="1"/>
      <c r="X161" s="1"/>
      <c r="Y161" s="1"/>
      <c r="Z161" s="1"/>
      <c r="AA161" s="1"/>
      <c r="AB161" s="1"/>
      <c r="AC161" s="1"/>
      <c r="AD161" s="1"/>
      <c r="AE161" s="1"/>
      <c r="AF161" s="1"/>
      <c r="AG161" s="1"/>
      <c r="AH161" s="1">
        <v>28.400000000000006</v>
      </c>
      <c r="AI161" s="1">
        <v>72.599999999999994</v>
      </c>
    </row>
    <row r="162" spans="1:35" x14ac:dyDescent="0.25">
      <c r="A162" s="1">
        <v>161</v>
      </c>
      <c r="B162" s="1">
        <v>30</v>
      </c>
      <c r="C162" s="23">
        <v>5.0000000000000001E-3</v>
      </c>
      <c r="D162" s="25">
        <v>18.399999999999999</v>
      </c>
      <c r="E162" s="1">
        <v>1.2999999999999999E-2</v>
      </c>
      <c r="F162" s="29">
        <v>2.9999999999999997E-4</v>
      </c>
      <c r="G162" s="1">
        <v>152.1</v>
      </c>
      <c r="H162" s="1">
        <v>167.2</v>
      </c>
      <c r="I162" s="1">
        <v>192.4</v>
      </c>
      <c r="J162" s="1">
        <v>232.5</v>
      </c>
      <c r="K162" s="1">
        <v>257.7</v>
      </c>
      <c r="L162" s="1">
        <v>42</v>
      </c>
      <c r="M162" s="1">
        <v>790.9</v>
      </c>
      <c r="N162" s="1">
        <v>-51.7</v>
      </c>
      <c r="O162" s="1">
        <v>3.5259999999999998</v>
      </c>
      <c r="P162" s="1">
        <v>25</v>
      </c>
      <c r="Q162" s="1"/>
      <c r="R162" s="1">
        <v>43.332999999999998</v>
      </c>
      <c r="S162" s="21">
        <v>1</v>
      </c>
      <c r="T162" s="1">
        <v>70</v>
      </c>
      <c r="U162" s="1"/>
      <c r="V162" s="1"/>
      <c r="W162" s="1"/>
      <c r="X162" s="1"/>
      <c r="Y162" s="1"/>
      <c r="Z162" s="1"/>
      <c r="AA162" s="1"/>
      <c r="AB162" s="1"/>
      <c r="AC162" s="1"/>
      <c r="AD162" s="1"/>
      <c r="AE162" s="1"/>
      <c r="AF162" s="1"/>
      <c r="AG162" s="1"/>
      <c r="AH162" s="1">
        <v>25.200000000000017</v>
      </c>
      <c r="AI162" s="1">
        <v>65.300000000000011</v>
      </c>
    </row>
    <row r="163" spans="1:35" x14ac:dyDescent="0.25">
      <c r="A163" s="1">
        <v>162</v>
      </c>
      <c r="B163" s="1">
        <v>30</v>
      </c>
      <c r="C163" s="23">
        <v>6.0000000000000001E-3</v>
      </c>
      <c r="D163" s="25">
        <v>18.2</v>
      </c>
      <c r="E163" s="1">
        <v>1.2E-2</v>
      </c>
      <c r="F163" s="29">
        <v>2.9999999999999997E-4</v>
      </c>
      <c r="G163" s="1">
        <v>153.69999999999999</v>
      </c>
      <c r="H163" s="1">
        <v>167.3</v>
      </c>
      <c r="I163" s="1">
        <v>192.9</v>
      </c>
      <c r="J163" s="1">
        <v>232.9</v>
      </c>
      <c r="K163" s="1">
        <v>257.39999999999998</v>
      </c>
      <c r="L163" s="1">
        <v>41.5</v>
      </c>
      <c r="M163" s="1">
        <v>790.9</v>
      </c>
      <c r="N163" s="1">
        <v>-51.6</v>
      </c>
      <c r="O163" s="1">
        <v>3.5</v>
      </c>
      <c r="P163" s="1">
        <v>25</v>
      </c>
      <c r="Q163" s="1"/>
      <c r="R163" s="1">
        <v>43.338999999999999</v>
      </c>
      <c r="S163" s="21">
        <v>1</v>
      </c>
      <c r="T163" s="1">
        <v>70</v>
      </c>
      <c r="U163" s="1"/>
      <c r="V163" s="1"/>
      <c r="W163" s="1"/>
      <c r="X163" s="1"/>
      <c r="Y163" s="1"/>
      <c r="Z163" s="1"/>
      <c r="AA163" s="1"/>
      <c r="AB163" s="1"/>
      <c r="AC163" s="1"/>
      <c r="AD163" s="1"/>
      <c r="AE163" s="1"/>
      <c r="AF163" s="1"/>
      <c r="AG163" s="1"/>
      <c r="AH163" s="1">
        <v>25.599999999999994</v>
      </c>
      <c r="AI163" s="1">
        <v>65.599999999999994</v>
      </c>
    </row>
    <row r="164" spans="1:35" x14ac:dyDescent="0.25">
      <c r="A164" s="1">
        <v>163</v>
      </c>
      <c r="B164" s="1">
        <v>30</v>
      </c>
      <c r="C164" s="23">
        <v>3.0000000000000001E-3</v>
      </c>
      <c r="D164" s="25">
        <v>18.600000000000001</v>
      </c>
      <c r="E164" s="1">
        <v>1.2999999999999999E-2</v>
      </c>
      <c r="F164" s="29"/>
      <c r="G164" s="1">
        <v>153.19999999999999</v>
      </c>
      <c r="H164" s="1">
        <v>166.9</v>
      </c>
      <c r="I164" s="1">
        <v>192.6</v>
      </c>
      <c r="J164" s="1">
        <v>233</v>
      </c>
      <c r="K164" s="1">
        <v>257.39999999999998</v>
      </c>
      <c r="L164" s="1">
        <v>41.5</v>
      </c>
      <c r="M164" s="1">
        <v>790.9</v>
      </c>
      <c r="N164" s="1">
        <v>-51.5</v>
      </c>
      <c r="O164" s="1">
        <v>3.3610000000000002</v>
      </c>
      <c r="P164" s="1">
        <v>25</v>
      </c>
      <c r="Q164" s="1"/>
      <c r="R164" s="1">
        <v>43.33</v>
      </c>
      <c r="S164" s="21">
        <v>1</v>
      </c>
      <c r="T164" s="1">
        <v>80</v>
      </c>
      <c r="U164" s="1"/>
      <c r="V164" s="1"/>
      <c r="W164" s="1"/>
      <c r="X164" s="1"/>
      <c r="Y164" s="1"/>
      <c r="Z164" s="1"/>
      <c r="AA164" s="1"/>
      <c r="AB164" s="1"/>
      <c r="AC164" s="1"/>
      <c r="AD164" s="1"/>
      <c r="AE164" s="1"/>
      <c r="AF164" s="1"/>
      <c r="AG164" s="1"/>
      <c r="AH164" s="1">
        <v>25.699999999999989</v>
      </c>
      <c r="AI164" s="1">
        <v>66.099999999999994</v>
      </c>
    </row>
    <row r="165" spans="1:35" x14ac:dyDescent="0.25">
      <c r="A165" s="1">
        <v>164</v>
      </c>
      <c r="B165" s="1">
        <v>25</v>
      </c>
      <c r="C165" s="1">
        <v>0.01</v>
      </c>
      <c r="D165" s="1">
        <v>18.7</v>
      </c>
      <c r="E165" s="1">
        <v>0.05</v>
      </c>
      <c r="F165" s="29"/>
      <c r="G165" s="1">
        <v>149.9</v>
      </c>
      <c r="H165" s="1">
        <v>164</v>
      </c>
      <c r="I165" s="1">
        <v>187.5</v>
      </c>
      <c r="J165" s="1">
        <v>238.7</v>
      </c>
      <c r="K165" s="1">
        <v>276</v>
      </c>
      <c r="L165" s="1">
        <v>41</v>
      </c>
      <c r="M165" s="1">
        <v>791</v>
      </c>
      <c r="N165" s="1">
        <v>-55.9</v>
      </c>
      <c r="O165" s="1">
        <v>3.3220000000000001</v>
      </c>
      <c r="P165" s="1">
        <v>24.1</v>
      </c>
      <c r="Q165" s="1">
        <v>1.05</v>
      </c>
      <c r="R165" s="1">
        <v>43.311999999999998</v>
      </c>
      <c r="S165" s="1">
        <v>1</v>
      </c>
      <c r="T165" s="1">
        <v>89</v>
      </c>
      <c r="U165" s="1">
        <v>0.22</v>
      </c>
      <c r="V165" s="1">
        <v>18</v>
      </c>
      <c r="W165" s="1">
        <v>16</v>
      </c>
      <c r="X165" s="1">
        <v>10</v>
      </c>
      <c r="Y165" s="1">
        <v>7</v>
      </c>
      <c r="Z165" s="1">
        <v>7</v>
      </c>
      <c r="AA165" s="1">
        <v>7</v>
      </c>
      <c r="AB165" s="20"/>
      <c r="AC165" s="20"/>
      <c r="AD165" s="20"/>
      <c r="AE165" s="20"/>
      <c r="AF165" s="20"/>
      <c r="AG165" s="20"/>
      <c r="AH165" s="1">
        <v>23.5</v>
      </c>
      <c r="AI165" s="1">
        <v>74.699999999999989</v>
      </c>
    </row>
    <row r="166" spans="1:35" x14ac:dyDescent="0.25">
      <c r="A166" s="1">
        <v>165</v>
      </c>
      <c r="B166" s="1">
        <v>25</v>
      </c>
      <c r="C166" s="23">
        <v>3.0000000000000001E-3</v>
      </c>
      <c r="D166" s="26">
        <v>17.899999999999999</v>
      </c>
      <c r="E166" s="22">
        <v>9.1999999999999998E-2</v>
      </c>
      <c r="F166" s="31">
        <v>8.9999999999999998E-4</v>
      </c>
      <c r="G166" s="26">
        <v>160.1</v>
      </c>
      <c r="H166" s="26">
        <v>170.7</v>
      </c>
      <c r="I166" s="26">
        <v>189.1</v>
      </c>
      <c r="J166" s="26">
        <v>223.5</v>
      </c>
      <c r="K166" s="26">
        <v>247</v>
      </c>
      <c r="L166" s="26">
        <v>44.5</v>
      </c>
      <c r="M166" s="26">
        <v>791.1</v>
      </c>
      <c r="N166" s="26">
        <v>-54.8</v>
      </c>
      <c r="O166" s="24">
        <v>3.6819999999999999</v>
      </c>
      <c r="P166" s="26">
        <v>25</v>
      </c>
      <c r="Q166" s="22"/>
      <c r="R166" s="26">
        <v>43.296999999999997</v>
      </c>
      <c r="S166" s="22">
        <v>3</v>
      </c>
      <c r="T166" s="22">
        <v>80</v>
      </c>
      <c r="U166" s="32"/>
      <c r="V166" s="22"/>
      <c r="W166" s="22"/>
      <c r="X166" s="1"/>
      <c r="Y166" s="1"/>
      <c r="Z166" s="1"/>
      <c r="AA166" s="1"/>
      <c r="AB166" s="26"/>
      <c r="AC166" s="26"/>
      <c r="AD166" s="26"/>
      <c r="AE166" s="26"/>
      <c r="AF166" s="26"/>
      <c r="AG166" s="26"/>
      <c r="AH166" s="1">
        <v>18.400000000000006</v>
      </c>
      <c r="AI166" s="1">
        <v>52.800000000000011</v>
      </c>
    </row>
    <row r="167" spans="1:35" x14ac:dyDescent="0.25">
      <c r="A167" s="1">
        <v>166</v>
      </c>
      <c r="B167" s="20">
        <v>26</v>
      </c>
      <c r="C167" s="20">
        <v>5.0000000000000001E-3</v>
      </c>
      <c r="D167" s="20">
        <v>19.8</v>
      </c>
      <c r="E167" s="20">
        <v>3.9699999999999999E-2</v>
      </c>
      <c r="F167" s="28">
        <v>6.9999999999999999E-4</v>
      </c>
      <c r="G167" s="20">
        <v>142.69999999999999</v>
      </c>
      <c r="H167" s="20">
        <v>159.80000000000001</v>
      </c>
      <c r="I167" s="20">
        <v>187.6</v>
      </c>
      <c r="J167" s="20">
        <v>242.3</v>
      </c>
      <c r="K167" s="20">
        <v>276.7</v>
      </c>
      <c r="L167" s="20">
        <v>40.799999999999997</v>
      </c>
      <c r="M167" s="20">
        <v>791.1</v>
      </c>
      <c r="N167" s="20">
        <v>-51.5</v>
      </c>
      <c r="O167" s="20">
        <v>3.3580000000000001</v>
      </c>
      <c r="P167" s="20">
        <v>22</v>
      </c>
      <c r="Q167" s="20">
        <v>1.29</v>
      </c>
      <c r="R167" s="20">
        <v>43.29</v>
      </c>
      <c r="S167" s="20">
        <v>1</v>
      </c>
      <c r="T167" s="20">
        <v>98</v>
      </c>
      <c r="U167" s="20">
        <v>0.27</v>
      </c>
      <c r="V167" s="20">
        <v>16</v>
      </c>
      <c r="W167" s="20">
        <v>14</v>
      </c>
      <c r="X167" s="1">
        <v>10</v>
      </c>
      <c r="Y167" s="1">
        <v>7</v>
      </c>
      <c r="Z167" s="1">
        <v>7</v>
      </c>
      <c r="AA167" s="1">
        <v>7</v>
      </c>
      <c r="AB167" s="20">
        <v>429.4</v>
      </c>
      <c r="AC167" s="20">
        <v>108.6</v>
      </c>
      <c r="AD167" s="20">
        <v>5.3</v>
      </c>
      <c r="AE167" s="20">
        <v>0.8</v>
      </c>
      <c r="AF167" s="20">
        <v>0.3</v>
      </c>
      <c r="AG167" s="20">
        <v>0</v>
      </c>
      <c r="AH167" s="1">
        <v>27.799999999999983</v>
      </c>
      <c r="AI167" s="1">
        <v>82.5</v>
      </c>
    </row>
    <row r="168" spans="1:35" x14ac:dyDescent="0.25">
      <c r="A168" s="1">
        <v>167</v>
      </c>
      <c r="B168" s="1">
        <v>28</v>
      </c>
      <c r="C168" s="23">
        <v>1E-3</v>
      </c>
      <c r="D168" s="1">
        <v>18.600000000000001</v>
      </c>
      <c r="E168" s="1">
        <v>4.3999999999999997E-2</v>
      </c>
      <c r="F168" s="29">
        <v>5.9999999999999995E-4</v>
      </c>
      <c r="G168" s="1">
        <v>147.1</v>
      </c>
      <c r="H168" s="1">
        <v>162.1</v>
      </c>
      <c r="I168" s="1">
        <v>188.4</v>
      </c>
      <c r="J168" s="1">
        <v>242.4</v>
      </c>
      <c r="K168" s="1">
        <v>277.8</v>
      </c>
      <c r="L168" s="1">
        <v>39.5</v>
      </c>
      <c r="M168" s="1">
        <v>791.2</v>
      </c>
      <c r="N168" s="1">
        <v>-51.1</v>
      </c>
      <c r="O168" s="1">
        <v>3.4009999999999998</v>
      </c>
      <c r="P168" s="1">
        <v>25</v>
      </c>
      <c r="Q168" s="1"/>
      <c r="R168" s="1">
        <v>43.317</v>
      </c>
      <c r="S168" s="21">
        <v>1</v>
      </c>
      <c r="T168" s="1">
        <v>82</v>
      </c>
      <c r="U168" s="1"/>
      <c r="V168" s="1"/>
      <c r="W168" s="1"/>
      <c r="X168" s="1"/>
      <c r="Y168" s="1"/>
      <c r="Z168" s="1"/>
      <c r="AA168" s="1"/>
      <c r="AB168" s="1"/>
      <c r="AC168" s="1"/>
      <c r="AD168" s="1"/>
      <c r="AE168" s="1"/>
      <c r="AF168" s="1"/>
      <c r="AG168" s="1"/>
      <c r="AH168" s="1">
        <v>26.300000000000011</v>
      </c>
      <c r="AI168" s="1">
        <v>80.300000000000011</v>
      </c>
    </row>
    <row r="169" spans="1:35" x14ac:dyDescent="0.25">
      <c r="A169" s="1">
        <v>168</v>
      </c>
      <c r="B169" s="1">
        <v>25</v>
      </c>
      <c r="C169" s="23">
        <v>3.0000000000000001E-3</v>
      </c>
      <c r="D169" s="26">
        <v>17.100000000000001</v>
      </c>
      <c r="E169" s="22">
        <v>9.2999999999999999E-2</v>
      </c>
      <c r="F169" s="31">
        <v>8.9999999999999998E-4</v>
      </c>
      <c r="G169" s="26">
        <v>158.9</v>
      </c>
      <c r="H169" s="26">
        <v>171</v>
      </c>
      <c r="I169" s="26">
        <v>189.1</v>
      </c>
      <c r="J169" s="26">
        <v>222.6</v>
      </c>
      <c r="K169" s="26">
        <v>246.7</v>
      </c>
      <c r="L169" s="26">
        <v>44.5</v>
      </c>
      <c r="M169" s="26">
        <v>791.2</v>
      </c>
      <c r="N169" s="26">
        <v>-54.9</v>
      </c>
      <c r="O169" s="24">
        <v>3.4529999999999998</v>
      </c>
      <c r="P169" s="26">
        <v>25</v>
      </c>
      <c r="Q169" s="22"/>
      <c r="R169" s="26">
        <v>43.31</v>
      </c>
      <c r="S169" s="22">
        <v>3</v>
      </c>
      <c r="T169" s="22">
        <v>87</v>
      </c>
      <c r="U169" s="32"/>
      <c r="V169" s="22"/>
      <c r="W169" s="22"/>
      <c r="X169" s="1"/>
      <c r="Y169" s="1"/>
      <c r="Z169" s="1"/>
      <c r="AA169" s="1"/>
      <c r="AB169" s="26"/>
      <c r="AC169" s="26"/>
      <c r="AD169" s="26"/>
      <c r="AE169" s="26"/>
      <c r="AF169" s="26"/>
      <c r="AG169" s="26"/>
      <c r="AH169" s="1">
        <v>18.099999999999994</v>
      </c>
      <c r="AI169" s="1">
        <v>51.599999999999994</v>
      </c>
    </row>
    <row r="170" spans="1:35" x14ac:dyDescent="0.25">
      <c r="A170" s="1">
        <v>169</v>
      </c>
      <c r="B170" s="1">
        <v>28</v>
      </c>
      <c r="C170" s="1">
        <v>3.0000000000000001E-3</v>
      </c>
      <c r="D170" s="25">
        <v>15.3</v>
      </c>
      <c r="E170" s="23">
        <v>2.1999999999999999E-2</v>
      </c>
      <c r="F170" s="29">
        <v>5.9999999999999995E-4</v>
      </c>
      <c r="G170" s="25">
        <v>153.5</v>
      </c>
      <c r="H170" s="25">
        <v>171.8</v>
      </c>
      <c r="I170" s="25">
        <v>196</v>
      </c>
      <c r="J170" s="25">
        <v>231.1</v>
      </c>
      <c r="K170" s="25">
        <v>252.5</v>
      </c>
      <c r="L170" s="25">
        <v>43.5</v>
      </c>
      <c r="M170" s="25">
        <v>791.2</v>
      </c>
      <c r="N170" s="25">
        <v>-52.9</v>
      </c>
      <c r="O170" s="23">
        <v>3.6930000000000001</v>
      </c>
      <c r="P170" s="25">
        <v>26</v>
      </c>
      <c r="Q170" s="20"/>
      <c r="R170" s="23">
        <v>43.396999999999998</v>
      </c>
      <c r="S170" s="33">
        <v>1</v>
      </c>
      <c r="T170" s="1">
        <v>88</v>
      </c>
      <c r="U170" s="25">
        <v>0.2</v>
      </c>
      <c r="V170" s="25">
        <v>15</v>
      </c>
      <c r="W170" s="20">
        <v>12</v>
      </c>
      <c r="X170" s="1">
        <v>7</v>
      </c>
      <c r="Y170" s="1">
        <v>7</v>
      </c>
      <c r="Z170" s="1">
        <v>7</v>
      </c>
      <c r="AA170" s="1">
        <v>7</v>
      </c>
      <c r="AB170" s="20"/>
      <c r="AC170" s="20"/>
      <c r="AD170" s="20"/>
      <c r="AE170" s="20"/>
      <c r="AF170" s="20"/>
      <c r="AG170" s="20"/>
      <c r="AH170" s="1">
        <v>24.199999999999989</v>
      </c>
      <c r="AI170" s="1">
        <v>59.299999999999983</v>
      </c>
    </row>
    <row r="171" spans="1:35" x14ac:dyDescent="0.25">
      <c r="A171" s="1">
        <v>170</v>
      </c>
      <c r="B171" s="1">
        <v>30</v>
      </c>
      <c r="C171" s="1">
        <v>5.0000000000000001E-3</v>
      </c>
      <c r="D171" s="1">
        <v>15.5</v>
      </c>
      <c r="E171" s="1">
        <v>0.02</v>
      </c>
      <c r="F171" s="29"/>
      <c r="G171" s="1">
        <v>154.19999999999999</v>
      </c>
      <c r="H171" s="1">
        <v>164.8</v>
      </c>
      <c r="I171" s="1">
        <v>185.6</v>
      </c>
      <c r="J171" s="1">
        <v>227.3</v>
      </c>
      <c r="K171" s="1">
        <v>246.1</v>
      </c>
      <c r="L171" s="1">
        <v>42</v>
      </c>
      <c r="M171" s="1">
        <v>791.2</v>
      </c>
      <c r="N171" s="1">
        <v>-59</v>
      </c>
      <c r="O171" s="1">
        <v>3.262</v>
      </c>
      <c r="P171" s="1">
        <v>26.3</v>
      </c>
      <c r="Q171" s="1">
        <v>0.85</v>
      </c>
      <c r="R171" s="1">
        <v>43.353999999999999</v>
      </c>
      <c r="S171" s="1">
        <v>1</v>
      </c>
      <c r="T171" s="1">
        <v>98</v>
      </c>
      <c r="U171" s="1">
        <v>0.16</v>
      </c>
      <c r="V171" s="1">
        <v>14</v>
      </c>
      <c r="W171" s="1">
        <v>12</v>
      </c>
      <c r="X171" s="1">
        <v>7</v>
      </c>
      <c r="Y171" s="1">
        <v>7</v>
      </c>
      <c r="Z171" s="1">
        <v>7</v>
      </c>
      <c r="AA171" s="1">
        <v>7</v>
      </c>
      <c r="AB171" s="1"/>
      <c r="AC171" s="1"/>
      <c r="AD171" s="1"/>
      <c r="AE171" s="1"/>
      <c r="AF171" s="1"/>
      <c r="AG171" s="1"/>
      <c r="AH171" s="1">
        <v>20.799999999999983</v>
      </c>
      <c r="AI171" s="1">
        <v>62.5</v>
      </c>
    </row>
    <row r="172" spans="1:35" x14ac:dyDescent="0.25">
      <c r="A172" s="1">
        <v>171</v>
      </c>
      <c r="B172" s="20">
        <v>21</v>
      </c>
      <c r="C172" s="20">
        <v>4.0000000000000001E-3</v>
      </c>
      <c r="D172" s="20">
        <v>17.600000000000001</v>
      </c>
      <c r="E172" s="20">
        <v>5.57E-2</v>
      </c>
      <c r="F172" s="28">
        <v>1.1000000000000001E-3</v>
      </c>
      <c r="G172" s="20">
        <v>146.9</v>
      </c>
      <c r="H172" s="20">
        <v>161</v>
      </c>
      <c r="I172" s="20">
        <v>189.1</v>
      </c>
      <c r="J172" s="20">
        <v>244.7</v>
      </c>
      <c r="K172" s="20">
        <v>281.39999999999998</v>
      </c>
      <c r="L172" s="20">
        <v>40.1</v>
      </c>
      <c r="M172" s="20">
        <v>791.2</v>
      </c>
      <c r="N172" s="20">
        <v>-51.2</v>
      </c>
      <c r="O172" s="20">
        <v>3.4529999999999998</v>
      </c>
      <c r="P172" s="20">
        <v>21.5</v>
      </c>
      <c r="Q172" s="20">
        <v>2.75</v>
      </c>
      <c r="R172" s="20">
        <v>43.33</v>
      </c>
      <c r="S172" s="20">
        <v>1</v>
      </c>
      <c r="T172" s="20">
        <v>99</v>
      </c>
      <c r="U172" s="20">
        <v>0.68</v>
      </c>
      <c r="V172" s="20">
        <v>20</v>
      </c>
      <c r="W172" s="20">
        <v>18</v>
      </c>
      <c r="X172" s="1">
        <v>13</v>
      </c>
      <c r="Y172" s="1">
        <v>10</v>
      </c>
      <c r="Z172" s="1">
        <v>8</v>
      </c>
      <c r="AA172" s="1">
        <v>7</v>
      </c>
      <c r="AB172" s="20">
        <v>7090</v>
      </c>
      <c r="AC172" s="20">
        <v>1817.7</v>
      </c>
      <c r="AD172" s="20">
        <v>45.9</v>
      </c>
      <c r="AE172" s="20">
        <v>6.3</v>
      </c>
      <c r="AF172" s="20">
        <v>2.1</v>
      </c>
      <c r="AG172" s="20">
        <v>0.7</v>
      </c>
      <c r="AH172" s="1">
        <v>28.099999999999994</v>
      </c>
      <c r="AI172" s="1">
        <v>83.699999999999989</v>
      </c>
    </row>
    <row r="173" spans="1:35" x14ac:dyDescent="0.25">
      <c r="A173" s="1">
        <v>172</v>
      </c>
      <c r="B173" s="20">
        <v>24</v>
      </c>
      <c r="C173" s="20">
        <v>1E-3</v>
      </c>
      <c r="D173" s="20">
        <v>16.899999999999999</v>
      </c>
      <c r="E173" s="20">
        <v>0.16889999999999999</v>
      </c>
      <c r="F173" s="28">
        <v>4.0000000000000002E-4</v>
      </c>
      <c r="G173" s="20">
        <v>146.4</v>
      </c>
      <c r="H173" s="20">
        <v>165.2</v>
      </c>
      <c r="I173" s="20">
        <v>194.2</v>
      </c>
      <c r="J173" s="20">
        <v>240.4</v>
      </c>
      <c r="K173" s="20">
        <v>264.60000000000002</v>
      </c>
      <c r="L173" s="20">
        <v>41.2</v>
      </c>
      <c r="M173" s="20">
        <v>791.2</v>
      </c>
      <c r="N173" s="20">
        <v>-50.6</v>
      </c>
      <c r="O173" s="20">
        <v>3.5449999999999999</v>
      </c>
      <c r="P173" s="20">
        <v>22.5</v>
      </c>
      <c r="Q173" s="20">
        <v>2.58</v>
      </c>
      <c r="R173" s="20">
        <v>43.32</v>
      </c>
      <c r="S173" s="20">
        <v>2</v>
      </c>
      <c r="T173" s="20">
        <v>94</v>
      </c>
      <c r="U173" s="20">
        <v>0.67</v>
      </c>
      <c r="V173" s="20">
        <v>16</v>
      </c>
      <c r="W173" s="20">
        <v>14</v>
      </c>
      <c r="X173" s="1">
        <v>10</v>
      </c>
      <c r="Y173" s="1">
        <v>8</v>
      </c>
      <c r="Z173" s="1">
        <v>7</v>
      </c>
      <c r="AA173" s="1">
        <v>7</v>
      </c>
      <c r="AB173" s="20">
        <v>556.79999999999995</v>
      </c>
      <c r="AC173" s="20">
        <v>124.3</v>
      </c>
      <c r="AD173" s="20">
        <v>7.2</v>
      </c>
      <c r="AE173" s="20">
        <v>1.5</v>
      </c>
      <c r="AF173" s="20">
        <v>0.7</v>
      </c>
      <c r="AG173" s="20">
        <v>0.3</v>
      </c>
      <c r="AH173" s="1">
        <v>29</v>
      </c>
      <c r="AI173" s="1">
        <v>75.200000000000017</v>
      </c>
    </row>
    <row r="174" spans="1:35" x14ac:dyDescent="0.25">
      <c r="A174" s="1">
        <v>173</v>
      </c>
      <c r="B174" s="1">
        <v>21</v>
      </c>
      <c r="C174" s="1">
        <v>2E-3</v>
      </c>
      <c r="D174" s="1">
        <v>14.2</v>
      </c>
      <c r="E174" s="27">
        <v>0.05</v>
      </c>
      <c r="F174" s="29">
        <v>5.9999999999999995E-4</v>
      </c>
      <c r="G174" s="25">
        <v>148</v>
      </c>
      <c r="H174" s="1">
        <v>164.3</v>
      </c>
      <c r="I174" s="1">
        <v>185.4</v>
      </c>
      <c r="J174" s="25">
        <v>229</v>
      </c>
      <c r="K174" s="1">
        <v>262.5</v>
      </c>
      <c r="L174" s="25">
        <v>41</v>
      </c>
      <c r="M174" s="1">
        <v>791.3</v>
      </c>
      <c r="N174" s="1">
        <v>-59.5</v>
      </c>
      <c r="O174" s="1">
        <v>3.3010000000000002</v>
      </c>
      <c r="P174" s="25">
        <v>26</v>
      </c>
      <c r="Q174" s="32"/>
      <c r="R174" s="1">
        <v>43.38</v>
      </c>
      <c r="S174" s="1">
        <v>1</v>
      </c>
      <c r="T174" s="1">
        <v>99</v>
      </c>
      <c r="U174" s="1">
        <v>0.1</v>
      </c>
      <c r="V174" s="1">
        <v>17</v>
      </c>
      <c r="W174" s="22">
        <v>14</v>
      </c>
      <c r="X174" s="1">
        <v>7</v>
      </c>
      <c r="Y174" s="1">
        <v>7</v>
      </c>
      <c r="Z174" s="1">
        <v>7</v>
      </c>
      <c r="AA174" s="1">
        <v>7</v>
      </c>
      <c r="AB174" s="26"/>
      <c r="AC174" s="26"/>
      <c r="AD174" s="26"/>
      <c r="AE174" s="26"/>
      <c r="AF174" s="26"/>
      <c r="AG174" s="26"/>
      <c r="AH174" s="1">
        <v>21.099999999999994</v>
      </c>
      <c r="AI174" s="1">
        <v>64.699999999999989</v>
      </c>
    </row>
    <row r="175" spans="1:35" x14ac:dyDescent="0.25">
      <c r="A175" s="1">
        <v>174</v>
      </c>
      <c r="B175" s="20">
        <v>23</v>
      </c>
      <c r="C175" s="20">
        <v>8.0000000000000002E-3</v>
      </c>
      <c r="D175" s="20">
        <v>18.3</v>
      </c>
      <c r="E175" s="20">
        <v>0.1734</v>
      </c>
      <c r="F175" s="28">
        <v>4.0000000000000002E-4</v>
      </c>
      <c r="G175" s="20">
        <v>147.6</v>
      </c>
      <c r="H175" s="20">
        <v>165.2</v>
      </c>
      <c r="I175" s="20">
        <v>193.4</v>
      </c>
      <c r="J175" s="20">
        <v>238.8</v>
      </c>
      <c r="K175" s="20">
        <v>267.60000000000002</v>
      </c>
      <c r="L175" s="20">
        <v>42</v>
      </c>
      <c r="M175" s="20">
        <v>791.3</v>
      </c>
      <c r="N175" s="20">
        <v>-50.3</v>
      </c>
      <c r="O175" s="20">
        <v>3.5590000000000002</v>
      </c>
      <c r="P175" s="20">
        <v>24.5</v>
      </c>
      <c r="Q175" s="20">
        <v>1.49</v>
      </c>
      <c r="R175" s="20">
        <v>43.28</v>
      </c>
      <c r="S175" s="20">
        <v>1</v>
      </c>
      <c r="T175" s="20">
        <v>90</v>
      </c>
      <c r="U175" s="20">
        <v>0.35</v>
      </c>
      <c r="V175" s="20">
        <v>17</v>
      </c>
      <c r="W175" s="20">
        <v>14</v>
      </c>
      <c r="X175" s="1">
        <v>10</v>
      </c>
      <c r="Y175" s="1">
        <v>8</v>
      </c>
      <c r="Z175" s="1">
        <v>7</v>
      </c>
      <c r="AA175" s="1">
        <v>7</v>
      </c>
      <c r="AB175" s="20">
        <v>662.5</v>
      </c>
      <c r="AC175" s="20">
        <v>160</v>
      </c>
      <c r="AD175" s="20">
        <v>10</v>
      </c>
      <c r="AE175" s="20">
        <v>2.2000000000000002</v>
      </c>
      <c r="AF175" s="20">
        <v>1</v>
      </c>
      <c r="AG175" s="20">
        <v>0.2</v>
      </c>
      <c r="AH175" s="1">
        <v>28.200000000000017</v>
      </c>
      <c r="AI175" s="1">
        <v>73.600000000000023</v>
      </c>
    </row>
    <row r="176" spans="1:35" x14ac:dyDescent="0.25">
      <c r="A176" s="1">
        <v>175</v>
      </c>
      <c r="B176" s="20">
        <v>30</v>
      </c>
      <c r="C176" s="20">
        <v>2E-3</v>
      </c>
      <c r="D176" s="20">
        <v>18</v>
      </c>
      <c r="E176" s="20">
        <v>7.9000000000000008E-3</v>
      </c>
      <c r="F176" s="28">
        <v>4.0000000000000002E-4</v>
      </c>
      <c r="G176" s="20">
        <v>148.9</v>
      </c>
      <c r="H176" s="20">
        <v>167.6</v>
      </c>
      <c r="I176" s="20">
        <v>192.7</v>
      </c>
      <c r="J176" s="20">
        <v>233.2</v>
      </c>
      <c r="K176" s="20">
        <v>255.7</v>
      </c>
      <c r="L176" s="20">
        <v>41.1</v>
      </c>
      <c r="M176" s="20">
        <v>791.3</v>
      </c>
      <c r="N176" s="20">
        <v>-53.4</v>
      </c>
      <c r="O176" s="20">
        <v>3.5009999999999999</v>
      </c>
      <c r="P176" s="20">
        <v>23.5</v>
      </c>
      <c r="Q176" s="20">
        <v>0.84</v>
      </c>
      <c r="R176" s="20">
        <v>43.34</v>
      </c>
      <c r="S176" s="33">
        <v>1</v>
      </c>
      <c r="T176" s="20">
        <v>91</v>
      </c>
      <c r="U176" s="20">
        <v>0.87</v>
      </c>
      <c r="V176" s="20">
        <v>18</v>
      </c>
      <c r="W176" s="20">
        <v>16</v>
      </c>
      <c r="X176" s="1">
        <v>13</v>
      </c>
      <c r="Y176" s="1">
        <v>12</v>
      </c>
      <c r="Z176" s="1">
        <v>11</v>
      </c>
      <c r="AA176" s="1">
        <v>7</v>
      </c>
      <c r="AB176" s="20">
        <v>1392.1</v>
      </c>
      <c r="AC176" s="20">
        <v>396.3</v>
      </c>
      <c r="AD176" s="20">
        <v>53.2</v>
      </c>
      <c r="AE176" s="20">
        <v>20.9</v>
      </c>
      <c r="AF176" s="20">
        <v>11.3</v>
      </c>
      <c r="AG176" s="20">
        <v>9</v>
      </c>
      <c r="AH176" s="1">
        <v>25.099999999999994</v>
      </c>
      <c r="AI176" s="1">
        <v>65.599999999999994</v>
      </c>
    </row>
    <row r="177" spans="1:35" x14ac:dyDescent="0.25">
      <c r="A177" s="1">
        <v>176</v>
      </c>
      <c r="B177" s="1">
        <v>21</v>
      </c>
      <c r="C177" s="1">
        <v>3.0000000000000001E-3</v>
      </c>
      <c r="D177" s="1">
        <v>14.2</v>
      </c>
      <c r="E177" s="27">
        <v>0.04</v>
      </c>
      <c r="F177" s="29">
        <v>5.0000000000000001E-4</v>
      </c>
      <c r="G177" s="1">
        <v>148.30000000000001</v>
      </c>
      <c r="H177" s="25">
        <v>164</v>
      </c>
      <c r="I177" s="1">
        <v>185.4</v>
      </c>
      <c r="J177" s="1">
        <v>229.4</v>
      </c>
      <c r="K177" s="1">
        <v>262.39999999999998</v>
      </c>
      <c r="L177" s="25">
        <v>40</v>
      </c>
      <c r="M177" s="1">
        <v>791.4</v>
      </c>
      <c r="N177" s="1">
        <v>-59.7</v>
      </c>
      <c r="O177" s="1">
        <v>3.3050000000000002</v>
      </c>
      <c r="P177" s="25">
        <v>27</v>
      </c>
      <c r="Q177" s="32"/>
      <c r="R177" s="1">
        <v>43.38</v>
      </c>
      <c r="S177" s="1">
        <v>1</v>
      </c>
      <c r="T177" s="1">
        <v>99</v>
      </c>
      <c r="U177" s="1">
        <v>0.1</v>
      </c>
      <c r="V177" s="1">
        <v>17</v>
      </c>
      <c r="W177" s="22">
        <v>15</v>
      </c>
      <c r="X177" s="1">
        <v>7</v>
      </c>
      <c r="Y177" s="1">
        <v>7</v>
      </c>
      <c r="Z177" s="1">
        <v>7</v>
      </c>
      <c r="AA177" s="1">
        <v>7</v>
      </c>
      <c r="AB177" s="26"/>
      <c r="AC177" s="26"/>
      <c r="AD177" s="26"/>
      <c r="AE177" s="26"/>
      <c r="AF177" s="26"/>
      <c r="AG177" s="26"/>
      <c r="AH177" s="1">
        <v>21.400000000000006</v>
      </c>
      <c r="AI177" s="1">
        <v>65.400000000000006</v>
      </c>
    </row>
    <row r="178" spans="1:35" x14ac:dyDescent="0.25">
      <c r="A178" s="1">
        <v>177</v>
      </c>
      <c r="B178" s="1">
        <v>30</v>
      </c>
      <c r="C178" s="1">
        <v>5.0000000000000001E-3</v>
      </c>
      <c r="D178" s="1">
        <v>16.3</v>
      </c>
      <c r="E178" s="1">
        <v>0.01</v>
      </c>
      <c r="F178" s="29"/>
      <c r="G178" s="1">
        <v>149.6</v>
      </c>
      <c r="H178" s="1">
        <v>163.1</v>
      </c>
      <c r="I178" s="1">
        <v>185.5</v>
      </c>
      <c r="J178" s="1">
        <v>228.3</v>
      </c>
      <c r="K178" s="1">
        <v>248</v>
      </c>
      <c r="L178" s="1">
        <v>40.5</v>
      </c>
      <c r="M178" s="1">
        <v>791.6</v>
      </c>
      <c r="N178" s="1">
        <v>-60.2</v>
      </c>
      <c r="O178" s="1">
        <v>3.278</v>
      </c>
      <c r="P178" s="1">
        <v>25.9</v>
      </c>
      <c r="Q178" s="1">
        <v>1.07</v>
      </c>
      <c r="R178" s="1">
        <v>43.338000000000001</v>
      </c>
      <c r="S178" s="1">
        <v>1</v>
      </c>
      <c r="T178" s="1">
        <v>99</v>
      </c>
      <c r="U178" s="1">
        <v>0.1</v>
      </c>
      <c r="V178" s="1">
        <v>13</v>
      </c>
      <c r="W178" s="1">
        <v>11</v>
      </c>
      <c r="X178" s="1">
        <v>8</v>
      </c>
      <c r="Y178" s="1">
        <v>7</v>
      </c>
      <c r="Z178" s="1">
        <v>7</v>
      </c>
      <c r="AA178" s="1">
        <v>7</v>
      </c>
      <c r="AB178" s="20"/>
      <c r="AC178" s="20"/>
      <c r="AD178" s="20"/>
      <c r="AE178" s="20"/>
      <c r="AF178" s="20"/>
      <c r="AG178" s="20"/>
      <c r="AH178" s="1">
        <v>22.400000000000006</v>
      </c>
      <c r="AI178" s="1">
        <v>65.200000000000017</v>
      </c>
    </row>
    <row r="179" spans="1:35" x14ac:dyDescent="0.25">
      <c r="A179" s="1">
        <v>178</v>
      </c>
      <c r="B179" s="1">
        <v>30</v>
      </c>
      <c r="C179" s="1">
        <v>7.0000000000000001E-3</v>
      </c>
      <c r="D179" s="1">
        <v>15.5</v>
      </c>
      <c r="E179" s="1">
        <v>0.02</v>
      </c>
      <c r="F179" s="29"/>
      <c r="G179" s="1">
        <v>150.69999999999999</v>
      </c>
      <c r="H179" s="1">
        <v>162.69999999999999</v>
      </c>
      <c r="I179" s="1">
        <v>184.8</v>
      </c>
      <c r="J179" s="1">
        <v>227.7</v>
      </c>
      <c r="K179" s="1">
        <v>247.6</v>
      </c>
      <c r="L179" s="1">
        <v>40.5</v>
      </c>
      <c r="M179" s="1">
        <v>791.6</v>
      </c>
      <c r="N179" s="1">
        <v>-58.7</v>
      </c>
      <c r="O179" s="1">
        <v>3.2719999999999998</v>
      </c>
      <c r="P179" s="1">
        <v>26.3</v>
      </c>
      <c r="Q179" s="1">
        <v>1.3</v>
      </c>
      <c r="R179" s="1">
        <v>43.344999999999999</v>
      </c>
      <c r="S179" s="1">
        <v>1</v>
      </c>
      <c r="T179" s="1">
        <v>95</v>
      </c>
      <c r="U179" s="1">
        <v>0.14000000000000001</v>
      </c>
      <c r="V179" s="1">
        <v>15</v>
      </c>
      <c r="W179" s="1">
        <v>14</v>
      </c>
      <c r="X179" s="1">
        <v>10</v>
      </c>
      <c r="Y179" s="1">
        <v>8</v>
      </c>
      <c r="Z179" s="1">
        <v>8</v>
      </c>
      <c r="AA179" s="1">
        <v>7</v>
      </c>
      <c r="AB179" s="1"/>
      <c r="AC179" s="1"/>
      <c r="AD179" s="1"/>
      <c r="AE179" s="1"/>
      <c r="AF179" s="1"/>
      <c r="AG179" s="1"/>
      <c r="AH179" s="1">
        <v>22.100000000000023</v>
      </c>
      <c r="AI179" s="1">
        <v>65</v>
      </c>
    </row>
    <row r="180" spans="1:35" x14ac:dyDescent="0.25">
      <c r="A180" s="1">
        <v>179</v>
      </c>
      <c r="B180" s="20">
        <v>30</v>
      </c>
      <c r="C180" s="20">
        <v>1E-3</v>
      </c>
      <c r="D180" s="20">
        <v>19.100000000000001</v>
      </c>
      <c r="E180" s="20">
        <v>2.7000000000000001E-3</v>
      </c>
      <c r="F180" s="28">
        <v>1E-4</v>
      </c>
      <c r="G180" s="20">
        <v>150.80000000000001</v>
      </c>
      <c r="H180" s="20">
        <v>166.9</v>
      </c>
      <c r="I180" s="20">
        <v>191.6</v>
      </c>
      <c r="J180" s="20">
        <v>229.9</v>
      </c>
      <c r="K180" s="20">
        <v>252.8</v>
      </c>
      <c r="L180" s="20">
        <v>41.6</v>
      </c>
      <c r="M180" s="20">
        <v>791.6</v>
      </c>
      <c r="N180" s="20">
        <v>-55.2</v>
      </c>
      <c r="O180" s="20">
        <v>3.3839999999999999</v>
      </c>
      <c r="P180" s="20">
        <v>23</v>
      </c>
      <c r="Q180" s="20">
        <v>0.48</v>
      </c>
      <c r="R180" s="20">
        <v>43.31</v>
      </c>
      <c r="S180" s="20">
        <v>2</v>
      </c>
      <c r="T180" s="20">
        <v>94</v>
      </c>
      <c r="U180" s="20">
        <v>0.45</v>
      </c>
      <c r="V180" s="20">
        <v>16</v>
      </c>
      <c r="W180" s="20">
        <v>14</v>
      </c>
      <c r="X180" s="1">
        <v>10</v>
      </c>
      <c r="Y180" s="1">
        <v>7</v>
      </c>
      <c r="Z180" s="1">
        <v>7</v>
      </c>
      <c r="AA180" s="1">
        <v>7</v>
      </c>
      <c r="AB180" s="20">
        <v>504.5</v>
      </c>
      <c r="AC180" s="20">
        <v>123.4</v>
      </c>
      <c r="AD180" s="20">
        <v>6.4</v>
      </c>
      <c r="AE180" s="20">
        <v>1.2</v>
      </c>
      <c r="AF180" s="20">
        <v>0.5</v>
      </c>
      <c r="AG180" s="20">
        <v>0.1</v>
      </c>
      <c r="AH180" s="1">
        <v>24.699999999999989</v>
      </c>
      <c r="AI180" s="1">
        <v>63</v>
      </c>
    </row>
    <row r="181" spans="1:35" x14ac:dyDescent="0.25">
      <c r="A181" s="1">
        <v>180</v>
      </c>
      <c r="B181" s="20">
        <v>30</v>
      </c>
      <c r="C181" s="20">
        <v>4.0000000000000001E-3</v>
      </c>
      <c r="D181" s="20">
        <v>18</v>
      </c>
      <c r="E181" s="20">
        <v>7.6E-3</v>
      </c>
      <c r="F181" s="28">
        <v>2.0000000000000001E-4</v>
      </c>
      <c r="G181" s="20">
        <v>149.80000000000001</v>
      </c>
      <c r="H181" s="20">
        <v>166.7</v>
      </c>
      <c r="I181" s="20">
        <v>192</v>
      </c>
      <c r="J181" s="20">
        <v>231.8</v>
      </c>
      <c r="K181" s="20">
        <v>255.4</v>
      </c>
      <c r="L181" s="20">
        <v>43.4</v>
      </c>
      <c r="M181" s="20">
        <v>791.6</v>
      </c>
      <c r="N181" s="20">
        <v>-53.9</v>
      </c>
      <c r="O181" s="20">
        <v>3.4609999999999999</v>
      </c>
      <c r="P181" s="20">
        <v>21.5</v>
      </c>
      <c r="Q181" s="1"/>
      <c r="R181" s="20">
        <v>43.33</v>
      </c>
      <c r="S181" s="20">
        <v>1</v>
      </c>
      <c r="T181" s="20">
        <v>91</v>
      </c>
      <c r="U181" s="20">
        <v>0.45</v>
      </c>
      <c r="V181" s="20">
        <v>17</v>
      </c>
      <c r="W181" s="20">
        <v>15</v>
      </c>
      <c r="X181" s="1">
        <v>11</v>
      </c>
      <c r="Y181" s="1">
        <v>9</v>
      </c>
      <c r="Z181" s="1">
        <v>8</v>
      </c>
      <c r="AA181" s="1">
        <v>7</v>
      </c>
      <c r="AB181" s="20">
        <v>934.1</v>
      </c>
      <c r="AC181" s="20">
        <v>236</v>
      </c>
      <c r="AD181" s="20">
        <v>17.5</v>
      </c>
      <c r="AE181" s="20">
        <v>4.3</v>
      </c>
      <c r="AF181" s="20">
        <v>1.6</v>
      </c>
      <c r="AG181" s="20">
        <v>0.6</v>
      </c>
      <c r="AH181" s="1">
        <v>25.300000000000011</v>
      </c>
      <c r="AI181" s="1">
        <v>65.100000000000023</v>
      </c>
    </row>
    <row r="182" spans="1:35" x14ac:dyDescent="0.25">
      <c r="A182" s="1">
        <v>181</v>
      </c>
      <c r="B182" s="20">
        <v>30</v>
      </c>
      <c r="C182" s="20">
        <v>1E-3</v>
      </c>
      <c r="D182" s="20">
        <v>17.899999999999999</v>
      </c>
      <c r="E182" s="20">
        <v>6.8999999999999999E-3</v>
      </c>
      <c r="F182" s="28">
        <v>2.0000000000000001E-4</v>
      </c>
      <c r="G182" s="20">
        <v>151.4</v>
      </c>
      <c r="H182" s="20">
        <v>168.7</v>
      </c>
      <c r="I182" s="20">
        <v>193.4</v>
      </c>
      <c r="J182" s="20">
        <v>233.7</v>
      </c>
      <c r="K182" s="20">
        <v>255.6</v>
      </c>
      <c r="L182" s="20">
        <v>42.6</v>
      </c>
      <c r="M182" s="20">
        <v>791.6</v>
      </c>
      <c r="N182" s="20">
        <v>-53.6</v>
      </c>
      <c r="O182" s="20">
        <v>3.5790000000000002</v>
      </c>
      <c r="P182" s="20">
        <v>23</v>
      </c>
      <c r="Q182" s="20">
        <v>0.42</v>
      </c>
      <c r="R182" s="20">
        <v>43.34</v>
      </c>
      <c r="S182" s="33">
        <v>1</v>
      </c>
      <c r="T182" s="20">
        <v>90</v>
      </c>
      <c r="U182" s="20">
        <v>0.26</v>
      </c>
      <c r="V182" s="20">
        <v>17</v>
      </c>
      <c r="W182" s="20">
        <v>15</v>
      </c>
      <c r="X182" s="1">
        <v>11</v>
      </c>
      <c r="Y182" s="1">
        <v>9</v>
      </c>
      <c r="Z182" s="1">
        <v>8</v>
      </c>
      <c r="AA182" s="1">
        <v>7</v>
      </c>
      <c r="AB182" s="20">
        <v>831.1</v>
      </c>
      <c r="AC182" s="20">
        <v>190.5</v>
      </c>
      <c r="AD182" s="20">
        <v>12</v>
      </c>
      <c r="AE182" s="20">
        <v>3.4</v>
      </c>
      <c r="AF182" s="20">
        <v>1.7</v>
      </c>
      <c r="AG182" s="20" t="s">
        <v>67</v>
      </c>
      <c r="AH182" s="1">
        <v>24.700000000000017</v>
      </c>
      <c r="AI182" s="1">
        <v>65</v>
      </c>
    </row>
    <row r="183" spans="1:35" x14ac:dyDescent="0.25">
      <c r="A183" s="1">
        <v>182</v>
      </c>
      <c r="B183" s="1">
        <v>30</v>
      </c>
      <c r="C183" s="1">
        <v>8.9999999999999993E-3</v>
      </c>
      <c r="D183" s="1">
        <v>12</v>
      </c>
      <c r="E183" s="1">
        <v>0.01</v>
      </c>
      <c r="F183" s="29"/>
      <c r="G183" s="1">
        <v>150.69999999999999</v>
      </c>
      <c r="H183" s="1">
        <v>167</v>
      </c>
      <c r="I183" s="1">
        <v>192.4</v>
      </c>
      <c r="J183" s="1">
        <v>235.4</v>
      </c>
      <c r="K183" s="1">
        <v>259.10000000000002</v>
      </c>
      <c r="L183" s="1">
        <v>42</v>
      </c>
      <c r="M183" s="1">
        <v>791.6</v>
      </c>
      <c r="N183" s="1">
        <v>-52.2</v>
      </c>
      <c r="O183" s="1">
        <v>3.629</v>
      </c>
      <c r="P183" s="1">
        <v>25.7</v>
      </c>
      <c r="Q183" s="1">
        <v>1.1299999999999999</v>
      </c>
      <c r="R183" s="1">
        <v>43.454999999999998</v>
      </c>
      <c r="S183" s="21">
        <v>1</v>
      </c>
      <c r="T183" s="1">
        <v>96</v>
      </c>
      <c r="U183" s="1">
        <v>0.13</v>
      </c>
      <c r="V183" s="1">
        <v>19</v>
      </c>
      <c r="W183" s="1">
        <v>17</v>
      </c>
      <c r="X183" s="1">
        <v>10</v>
      </c>
      <c r="Y183" s="1">
        <v>7</v>
      </c>
      <c r="Z183" s="1">
        <v>7</v>
      </c>
      <c r="AA183" s="1">
        <v>7</v>
      </c>
      <c r="AB183" s="1">
        <v>2771</v>
      </c>
      <c r="AC183" s="1">
        <v>677</v>
      </c>
      <c r="AD183" s="1">
        <v>6</v>
      </c>
      <c r="AE183" s="1" t="s">
        <v>66</v>
      </c>
      <c r="AF183" s="1" t="s">
        <v>66</v>
      </c>
      <c r="AG183" s="1" t="s">
        <v>66</v>
      </c>
      <c r="AH183" s="1">
        <v>25.400000000000006</v>
      </c>
      <c r="AI183" s="1">
        <v>68.400000000000006</v>
      </c>
    </row>
    <row r="184" spans="1:35" x14ac:dyDescent="0.25">
      <c r="A184" s="1">
        <v>183</v>
      </c>
      <c r="B184" s="1">
        <v>23</v>
      </c>
      <c r="C184" s="23">
        <v>4.0000000000000001E-3</v>
      </c>
      <c r="D184" s="25">
        <v>16.399999999999999</v>
      </c>
      <c r="E184" s="1">
        <v>0.06</v>
      </c>
      <c r="F184" s="29">
        <v>1.4E-3</v>
      </c>
      <c r="G184" s="1">
        <v>145.5</v>
      </c>
      <c r="H184" s="1">
        <v>162.9</v>
      </c>
      <c r="I184" s="1">
        <v>189.2</v>
      </c>
      <c r="J184" s="1">
        <v>231.5</v>
      </c>
      <c r="K184" s="1">
        <v>253.4</v>
      </c>
      <c r="L184" s="1">
        <v>39.5</v>
      </c>
      <c r="M184" s="1">
        <v>791.7</v>
      </c>
      <c r="N184" s="1">
        <v>-53.9</v>
      </c>
      <c r="O184" s="1">
        <v>3.39</v>
      </c>
      <c r="P184" s="1">
        <v>26</v>
      </c>
      <c r="Q184" s="1"/>
      <c r="R184" s="1">
        <v>43.328000000000003</v>
      </c>
      <c r="S184" s="21">
        <v>1</v>
      </c>
      <c r="T184" s="1">
        <v>86</v>
      </c>
      <c r="U184" s="1"/>
      <c r="V184" s="1"/>
      <c r="W184" s="1"/>
      <c r="X184" s="1"/>
      <c r="Y184" s="1"/>
      <c r="Z184" s="1"/>
      <c r="AA184" s="1"/>
      <c r="AB184" s="1"/>
      <c r="AC184" s="1"/>
      <c r="AD184" s="1"/>
      <c r="AE184" s="1"/>
      <c r="AF184" s="1"/>
      <c r="AG184" s="1"/>
      <c r="AH184" s="1">
        <v>26.299999999999983</v>
      </c>
      <c r="AI184" s="1">
        <v>68.599999999999994</v>
      </c>
    </row>
    <row r="185" spans="1:35" x14ac:dyDescent="0.25">
      <c r="A185" s="1">
        <v>184</v>
      </c>
      <c r="B185" s="1">
        <v>23</v>
      </c>
      <c r="C185" s="23">
        <v>3.0000000000000001E-3</v>
      </c>
      <c r="D185" s="25">
        <v>15.4</v>
      </c>
      <c r="E185" s="1">
        <v>0.06</v>
      </c>
      <c r="F185" s="29">
        <v>1.4E-3</v>
      </c>
      <c r="G185" s="1">
        <v>148.6</v>
      </c>
      <c r="H185" s="1">
        <v>162.4</v>
      </c>
      <c r="I185" s="1">
        <v>188.9</v>
      </c>
      <c r="J185" s="1">
        <v>230.6</v>
      </c>
      <c r="K185" s="1">
        <v>253.8</v>
      </c>
      <c r="L185" s="1">
        <v>39</v>
      </c>
      <c r="M185" s="1">
        <v>791.7</v>
      </c>
      <c r="N185" s="1">
        <v>-54.4</v>
      </c>
      <c r="O185" s="1">
        <v>3.38</v>
      </c>
      <c r="P185" s="1">
        <v>25</v>
      </c>
      <c r="Q185" s="1"/>
      <c r="R185" s="1">
        <v>43.341999999999999</v>
      </c>
      <c r="S185" s="1">
        <v>1</v>
      </c>
      <c r="T185" s="1">
        <v>89</v>
      </c>
      <c r="U185" s="1"/>
      <c r="V185" s="1"/>
      <c r="W185" s="1"/>
      <c r="X185" s="1"/>
      <c r="Y185" s="1"/>
      <c r="Z185" s="1"/>
      <c r="AA185" s="1"/>
      <c r="AB185" s="1"/>
      <c r="AC185" s="1"/>
      <c r="AD185" s="1"/>
      <c r="AE185" s="1"/>
      <c r="AF185" s="1"/>
      <c r="AG185" s="1"/>
      <c r="AH185" s="1">
        <v>26.5</v>
      </c>
      <c r="AI185" s="1">
        <v>68.199999999999989</v>
      </c>
    </row>
    <row r="186" spans="1:35" x14ac:dyDescent="0.25">
      <c r="A186" s="1">
        <v>185</v>
      </c>
      <c r="B186" s="1">
        <v>24</v>
      </c>
      <c r="C186" s="23">
        <v>3.0000000000000001E-3</v>
      </c>
      <c r="D186" s="25">
        <v>16.600000000000001</v>
      </c>
      <c r="E186" s="1">
        <v>0.06</v>
      </c>
      <c r="F186" s="29">
        <v>1.4E-3</v>
      </c>
      <c r="G186" s="1">
        <v>144.6</v>
      </c>
      <c r="H186" s="1">
        <v>162.9</v>
      </c>
      <c r="I186" s="1">
        <v>189.5</v>
      </c>
      <c r="J186" s="1">
        <v>231.8</v>
      </c>
      <c r="K186" s="1">
        <v>253.2</v>
      </c>
      <c r="L186" s="1">
        <v>39</v>
      </c>
      <c r="M186" s="1">
        <v>791.7</v>
      </c>
      <c r="N186" s="1">
        <v>-54.3</v>
      </c>
      <c r="O186" s="1">
        <v>3.456</v>
      </c>
      <c r="P186" s="1">
        <v>25</v>
      </c>
      <c r="Q186" s="1"/>
      <c r="R186" s="1">
        <v>43.326000000000001</v>
      </c>
      <c r="S186" s="1">
        <v>2</v>
      </c>
      <c r="T186" s="1">
        <v>84</v>
      </c>
      <c r="U186" s="1"/>
      <c r="V186" s="1"/>
      <c r="W186" s="1"/>
      <c r="X186" s="1"/>
      <c r="Y186" s="1"/>
      <c r="Z186" s="1"/>
      <c r="AA186" s="1"/>
      <c r="AB186" s="1"/>
      <c r="AC186" s="1"/>
      <c r="AD186" s="1"/>
      <c r="AE186" s="1"/>
      <c r="AF186" s="1"/>
      <c r="AG186" s="1"/>
      <c r="AH186" s="1">
        <v>26.599999999999994</v>
      </c>
      <c r="AI186" s="1">
        <v>68.900000000000006</v>
      </c>
    </row>
    <row r="187" spans="1:35" x14ac:dyDescent="0.25">
      <c r="A187" s="1">
        <v>186</v>
      </c>
      <c r="B187" s="1">
        <v>24</v>
      </c>
      <c r="C187" s="23">
        <v>6.0000000000000001E-3</v>
      </c>
      <c r="D187" s="25">
        <v>17</v>
      </c>
      <c r="E187" s="1">
        <v>5.3999999999999999E-2</v>
      </c>
      <c r="F187" s="29">
        <v>1.4E-3</v>
      </c>
      <c r="G187" s="1">
        <v>146.9</v>
      </c>
      <c r="H187" s="1">
        <v>163.19999999999999</v>
      </c>
      <c r="I187" s="1">
        <v>189.3</v>
      </c>
      <c r="J187" s="1">
        <v>231.1</v>
      </c>
      <c r="K187" s="1">
        <v>252.3</v>
      </c>
      <c r="L187" s="1">
        <v>39.5</v>
      </c>
      <c r="M187" s="1">
        <v>791.7</v>
      </c>
      <c r="N187" s="1">
        <v>-54.5</v>
      </c>
      <c r="O187" s="1">
        <v>3.6179999999999999</v>
      </c>
      <c r="P187" s="1">
        <v>25</v>
      </c>
      <c r="Q187" s="1"/>
      <c r="R187" s="1">
        <v>43.32</v>
      </c>
      <c r="S187" s="21">
        <v>1</v>
      </c>
      <c r="T187" s="1">
        <v>92</v>
      </c>
      <c r="U187" s="1"/>
      <c r="V187" s="1"/>
      <c r="W187" s="1"/>
      <c r="X187" s="1"/>
      <c r="Y187" s="1"/>
      <c r="Z187" s="1"/>
      <c r="AA187" s="1"/>
      <c r="AB187" s="1"/>
      <c r="AC187" s="1"/>
      <c r="AD187" s="1"/>
      <c r="AE187" s="1"/>
      <c r="AF187" s="1"/>
      <c r="AG187" s="1"/>
      <c r="AH187" s="1">
        <v>26.100000000000023</v>
      </c>
      <c r="AI187" s="1">
        <v>67.900000000000006</v>
      </c>
    </row>
    <row r="188" spans="1:35" x14ac:dyDescent="0.25">
      <c r="A188" s="1">
        <v>187</v>
      </c>
      <c r="B188" s="1">
        <v>22</v>
      </c>
      <c r="C188" s="23">
        <v>4.0000000000000001E-3</v>
      </c>
      <c r="D188" s="1">
        <v>16.600000000000001</v>
      </c>
      <c r="E188" s="1">
        <v>6.2E-2</v>
      </c>
      <c r="F188" s="29">
        <v>1.5E-3</v>
      </c>
      <c r="G188" s="1">
        <v>145.4</v>
      </c>
      <c r="H188" s="1">
        <v>162.80000000000001</v>
      </c>
      <c r="I188" s="1">
        <v>189.2</v>
      </c>
      <c r="J188" s="1">
        <v>231.6</v>
      </c>
      <c r="K188" s="1">
        <v>253.6</v>
      </c>
      <c r="L188" s="1">
        <v>39</v>
      </c>
      <c r="M188" s="1">
        <v>791.7</v>
      </c>
      <c r="N188" s="1">
        <v>-54.1</v>
      </c>
      <c r="O188" s="1">
        <v>3.472</v>
      </c>
      <c r="P188" s="1">
        <v>26</v>
      </c>
      <c r="Q188" s="1"/>
      <c r="R188" s="1">
        <v>43.323999999999998</v>
      </c>
      <c r="S188" s="21">
        <v>1</v>
      </c>
      <c r="T188" s="1">
        <v>88</v>
      </c>
      <c r="U188" s="1"/>
      <c r="V188" s="1"/>
      <c r="W188" s="1"/>
      <c r="X188" s="1"/>
      <c r="Y188" s="1"/>
      <c r="Z188" s="1"/>
      <c r="AA188" s="1"/>
      <c r="AB188" s="1"/>
      <c r="AC188" s="1"/>
      <c r="AD188" s="1"/>
      <c r="AE188" s="1"/>
      <c r="AF188" s="1"/>
      <c r="AG188" s="1"/>
      <c r="AH188" s="1">
        <v>26.399999999999977</v>
      </c>
      <c r="AI188" s="1">
        <v>68.799999999999983</v>
      </c>
    </row>
    <row r="189" spans="1:35" x14ac:dyDescent="0.25">
      <c r="A189" s="1">
        <v>188</v>
      </c>
      <c r="B189" s="1">
        <v>20</v>
      </c>
      <c r="C189" s="1">
        <v>2E-3</v>
      </c>
      <c r="D189" s="1">
        <v>14.1</v>
      </c>
      <c r="E189" s="27">
        <v>0.04</v>
      </c>
      <c r="F189" s="29">
        <v>5.0000000000000001E-4</v>
      </c>
      <c r="G189" s="1">
        <v>148.1</v>
      </c>
      <c r="H189" s="1">
        <v>164.7</v>
      </c>
      <c r="I189" s="1">
        <v>185.4</v>
      </c>
      <c r="J189" s="1">
        <v>229.1</v>
      </c>
      <c r="K189" s="1">
        <v>262.7</v>
      </c>
      <c r="L189" s="25">
        <v>40.5</v>
      </c>
      <c r="M189" s="1">
        <v>791.7</v>
      </c>
      <c r="N189" s="1">
        <v>-59.6</v>
      </c>
      <c r="O189" s="1">
        <v>3.3109999999999999</v>
      </c>
      <c r="P189" s="25">
        <v>27</v>
      </c>
      <c r="Q189" s="32"/>
      <c r="R189" s="1">
        <v>43.38</v>
      </c>
      <c r="S189" s="1">
        <v>1</v>
      </c>
      <c r="T189" s="1">
        <v>99</v>
      </c>
      <c r="U189" s="1">
        <v>0.3</v>
      </c>
      <c r="V189" s="1">
        <v>17</v>
      </c>
      <c r="W189" s="22">
        <v>15</v>
      </c>
      <c r="X189" s="1">
        <v>7</v>
      </c>
      <c r="Y189" s="1">
        <v>7</v>
      </c>
      <c r="Z189" s="1">
        <v>7</v>
      </c>
      <c r="AA189" s="1">
        <v>7</v>
      </c>
      <c r="AB189" s="26"/>
      <c r="AC189" s="26"/>
      <c r="AD189" s="26"/>
      <c r="AE189" s="26"/>
      <c r="AF189" s="26"/>
      <c r="AG189" s="26"/>
      <c r="AH189" s="1">
        <v>20.700000000000017</v>
      </c>
      <c r="AI189" s="1">
        <v>64.400000000000006</v>
      </c>
    </row>
    <row r="190" spans="1:35" x14ac:dyDescent="0.25">
      <c r="A190" s="1">
        <v>189</v>
      </c>
      <c r="B190" s="1">
        <v>30</v>
      </c>
      <c r="C190" s="23">
        <v>2E-3</v>
      </c>
      <c r="D190" s="1">
        <v>20.100000000000001</v>
      </c>
      <c r="E190" s="1">
        <v>0.01</v>
      </c>
      <c r="F190" s="29"/>
      <c r="G190" s="1">
        <v>154</v>
      </c>
      <c r="H190" s="1">
        <v>168.3</v>
      </c>
      <c r="I190" s="1">
        <v>191.8</v>
      </c>
      <c r="J190" s="1">
        <v>228.5</v>
      </c>
      <c r="K190" s="1">
        <v>249.8</v>
      </c>
      <c r="L190" s="1">
        <v>43.5</v>
      </c>
      <c r="M190" s="1">
        <v>791.8</v>
      </c>
      <c r="N190" s="1">
        <v>-51.6</v>
      </c>
      <c r="O190" s="1">
        <v>3.6240000000000001</v>
      </c>
      <c r="P190" s="1">
        <v>25</v>
      </c>
      <c r="Q190" s="1"/>
      <c r="R190" s="1">
        <v>43.283000000000001</v>
      </c>
      <c r="S190" s="21">
        <v>1</v>
      </c>
      <c r="T190" s="1">
        <v>91</v>
      </c>
      <c r="U190" s="1"/>
      <c r="V190" s="1"/>
      <c r="W190" s="1"/>
      <c r="X190" s="1"/>
      <c r="Y190" s="1"/>
      <c r="Z190" s="1"/>
      <c r="AA190" s="1"/>
      <c r="AB190" s="1"/>
      <c r="AC190" s="1"/>
      <c r="AD190" s="1"/>
      <c r="AE190" s="1"/>
      <c r="AF190" s="1"/>
      <c r="AG190" s="1"/>
      <c r="AH190" s="1">
        <v>23.5</v>
      </c>
      <c r="AI190" s="1">
        <v>60.199999999999989</v>
      </c>
    </row>
    <row r="191" spans="1:35" x14ac:dyDescent="0.25">
      <c r="A191" s="1">
        <v>190</v>
      </c>
      <c r="B191" s="1">
        <v>30</v>
      </c>
      <c r="C191" s="23">
        <v>3.0000000000000001E-3</v>
      </c>
      <c r="D191" s="25">
        <v>19.399999999999999</v>
      </c>
      <c r="E191" s="1">
        <v>1.0999999999999999E-2</v>
      </c>
      <c r="F191" s="29"/>
      <c r="G191" s="1">
        <v>152.80000000000001</v>
      </c>
      <c r="H191" s="1">
        <v>164.6</v>
      </c>
      <c r="I191" s="1">
        <v>189.1</v>
      </c>
      <c r="J191" s="1">
        <v>226</v>
      </c>
      <c r="K191" s="1">
        <v>245.3</v>
      </c>
      <c r="L191" s="1">
        <v>41</v>
      </c>
      <c r="M191" s="1">
        <v>791.8</v>
      </c>
      <c r="N191" s="1">
        <v>-55.2</v>
      </c>
      <c r="O191" s="1">
        <v>3.3330000000000002</v>
      </c>
      <c r="P191" s="1">
        <v>25</v>
      </c>
      <c r="Q191" s="1"/>
      <c r="R191" s="1">
        <v>43.283999999999999</v>
      </c>
      <c r="S191" s="21">
        <v>1</v>
      </c>
      <c r="T191" s="1">
        <v>94</v>
      </c>
      <c r="U191" s="1"/>
      <c r="V191" s="1"/>
      <c r="W191" s="1"/>
      <c r="X191" s="1"/>
      <c r="Y191" s="1"/>
      <c r="Z191" s="1"/>
      <c r="AA191" s="1"/>
      <c r="AB191" s="1"/>
      <c r="AC191" s="1"/>
      <c r="AD191" s="1"/>
      <c r="AE191" s="1"/>
      <c r="AF191" s="1"/>
      <c r="AG191" s="1"/>
      <c r="AH191" s="1">
        <v>24.5</v>
      </c>
      <c r="AI191" s="1">
        <v>61.400000000000006</v>
      </c>
    </row>
    <row r="192" spans="1:35" x14ac:dyDescent="0.25">
      <c r="A192" s="1">
        <v>191</v>
      </c>
      <c r="B192" s="1">
        <v>30</v>
      </c>
      <c r="C192" s="23">
        <v>2E-3</v>
      </c>
      <c r="D192" s="25">
        <v>19.100000000000001</v>
      </c>
      <c r="E192" s="1">
        <v>1.2E-2</v>
      </c>
      <c r="F192" s="29"/>
      <c r="G192" s="1">
        <v>152.1</v>
      </c>
      <c r="H192" s="1">
        <v>164.7</v>
      </c>
      <c r="I192" s="1">
        <v>188.9</v>
      </c>
      <c r="J192" s="1">
        <v>226.8</v>
      </c>
      <c r="K192" s="1">
        <v>245.3</v>
      </c>
      <c r="L192" s="1">
        <v>41</v>
      </c>
      <c r="M192" s="1">
        <v>791.8</v>
      </c>
      <c r="N192" s="1">
        <v>-55.1</v>
      </c>
      <c r="O192" s="1">
        <v>3.2970000000000002</v>
      </c>
      <c r="P192" s="1">
        <v>26</v>
      </c>
      <c r="Q192" s="1"/>
      <c r="R192" s="1">
        <v>43.343000000000004</v>
      </c>
      <c r="S192" s="21">
        <v>1</v>
      </c>
      <c r="T192" s="1">
        <v>90</v>
      </c>
      <c r="U192" s="1"/>
      <c r="V192" s="1"/>
      <c r="W192" s="1"/>
      <c r="X192" s="1"/>
      <c r="Y192" s="1"/>
      <c r="Z192" s="1"/>
      <c r="AA192" s="1"/>
      <c r="AB192" s="1"/>
      <c r="AC192" s="1"/>
      <c r="AD192" s="1"/>
      <c r="AE192" s="1"/>
      <c r="AF192" s="1"/>
      <c r="AG192" s="1"/>
      <c r="AH192" s="1">
        <v>24.200000000000017</v>
      </c>
      <c r="AI192" s="1">
        <v>62.100000000000023</v>
      </c>
    </row>
    <row r="193" spans="1:35" x14ac:dyDescent="0.25">
      <c r="A193" s="1">
        <v>192</v>
      </c>
      <c r="B193" s="1">
        <v>24</v>
      </c>
      <c r="C193" s="23">
        <v>4.0000000000000001E-3</v>
      </c>
      <c r="D193" s="25">
        <v>16.5</v>
      </c>
      <c r="E193" s="1">
        <v>6.0999999999999999E-2</v>
      </c>
      <c r="F193" s="29">
        <v>1.5E-3</v>
      </c>
      <c r="G193" s="1">
        <v>148.19999999999999</v>
      </c>
      <c r="H193" s="1">
        <v>162.4</v>
      </c>
      <c r="I193" s="1">
        <v>189.6</v>
      </c>
      <c r="J193" s="1">
        <v>231.9</v>
      </c>
      <c r="K193" s="1">
        <v>254.7</v>
      </c>
      <c r="L193" s="1">
        <v>39</v>
      </c>
      <c r="M193" s="1">
        <v>791.8</v>
      </c>
      <c r="N193" s="1">
        <v>-54.3</v>
      </c>
      <c r="O193" s="1">
        <v>3.3980000000000001</v>
      </c>
      <c r="P193" s="1">
        <v>25</v>
      </c>
      <c r="Q193" s="1"/>
      <c r="R193" s="1">
        <v>43.326000000000001</v>
      </c>
      <c r="S193" s="21">
        <v>1</v>
      </c>
      <c r="T193" s="1">
        <v>91</v>
      </c>
      <c r="U193" s="1"/>
      <c r="V193" s="1"/>
      <c r="W193" s="1"/>
      <c r="X193" s="1"/>
      <c r="Y193" s="1"/>
      <c r="Z193" s="1"/>
      <c r="AA193" s="1"/>
      <c r="AB193" s="1"/>
      <c r="AC193" s="1"/>
      <c r="AD193" s="1"/>
      <c r="AE193" s="1"/>
      <c r="AF193" s="1"/>
      <c r="AG193" s="1"/>
      <c r="AH193" s="1">
        <v>27.199999999999989</v>
      </c>
      <c r="AI193" s="1">
        <v>69.5</v>
      </c>
    </row>
    <row r="194" spans="1:35" x14ac:dyDescent="0.25">
      <c r="A194" s="1">
        <v>193</v>
      </c>
      <c r="B194" s="1">
        <v>24</v>
      </c>
      <c r="C194" s="23">
        <v>6.0000000000000001E-3</v>
      </c>
      <c r="D194" s="25">
        <v>16.600000000000001</v>
      </c>
      <c r="E194" s="1">
        <v>5.8999999999999997E-2</v>
      </c>
      <c r="F194" s="29">
        <v>1.5E-3</v>
      </c>
      <c r="G194" s="1">
        <v>145.1</v>
      </c>
      <c r="H194" s="1">
        <v>162.9</v>
      </c>
      <c r="I194" s="1">
        <v>189.4</v>
      </c>
      <c r="J194" s="1">
        <v>231.9</v>
      </c>
      <c r="K194" s="1">
        <v>253.4</v>
      </c>
      <c r="L194" s="1">
        <v>39</v>
      </c>
      <c r="M194" s="1">
        <v>791.8</v>
      </c>
      <c r="N194" s="1">
        <v>-54.5</v>
      </c>
      <c r="O194" s="1">
        <v>3.4260000000000002</v>
      </c>
      <c r="P194" s="1">
        <v>25</v>
      </c>
      <c r="Q194" s="1"/>
      <c r="R194" s="1">
        <v>43.325000000000003</v>
      </c>
      <c r="S194" s="1">
        <v>1</v>
      </c>
      <c r="T194" s="1">
        <v>85</v>
      </c>
      <c r="U194" s="1"/>
      <c r="V194" s="1"/>
      <c r="W194" s="1"/>
      <c r="X194" s="1"/>
      <c r="Y194" s="1"/>
      <c r="Z194" s="1"/>
      <c r="AA194" s="1"/>
      <c r="AB194" s="1"/>
      <c r="AC194" s="1"/>
      <c r="AD194" s="1"/>
      <c r="AE194" s="1"/>
      <c r="AF194" s="1"/>
      <c r="AG194" s="1"/>
      <c r="AH194" s="1">
        <v>26.5</v>
      </c>
      <c r="AI194" s="1">
        <v>69</v>
      </c>
    </row>
    <row r="195" spans="1:35" x14ac:dyDescent="0.25">
      <c r="A195" s="1">
        <v>194</v>
      </c>
      <c r="B195" s="1">
        <v>23</v>
      </c>
      <c r="C195" s="23">
        <v>2E-3</v>
      </c>
      <c r="D195" s="25">
        <v>16.3</v>
      </c>
      <c r="E195" s="1">
        <v>5.8000000000000003E-2</v>
      </c>
      <c r="F195" s="29">
        <v>1.2999999999999999E-3</v>
      </c>
      <c r="G195" s="1">
        <v>145.30000000000001</v>
      </c>
      <c r="H195" s="1">
        <v>163.1</v>
      </c>
      <c r="I195" s="1">
        <v>189.2</v>
      </c>
      <c r="J195" s="1">
        <v>231.2</v>
      </c>
      <c r="K195" s="1">
        <v>252.6</v>
      </c>
      <c r="L195" s="1">
        <v>39</v>
      </c>
      <c r="M195" s="1">
        <v>791.8</v>
      </c>
      <c r="N195" s="1">
        <v>-54.1</v>
      </c>
      <c r="O195" s="1">
        <v>3.387</v>
      </c>
      <c r="P195" s="1">
        <v>25</v>
      </c>
      <c r="Q195" s="1"/>
      <c r="R195" s="1">
        <v>43.329000000000001</v>
      </c>
      <c r="S195" s="21">
        <v>1</v>
      </c>
      <c r="T195" s="1">
        <v>92</v>
      </c>
      <c r="U195" s="1"/>
      <c r="V195" s="1"/>
      <c r="W195" s="1"/>
      <c r="X195" s="1"/>
      <c r="Y195" s="1"/>
      <c r="Z195" s="1"/>
      <c r="AA195" s="1"/>
      <c r="AB195" s="1"/>
      <c r="AC195" s="1"/>
      <c r="AD195" s="1"/>
      <c r="AE195" s="1"/>
      <c r="AF195" s="1"/>
      <c r="AG195" s="1"/>
      <c r="AH195" s="1">
        <v>26.099999999999994</v>
      </c>
      <c r="AI195" s="1">
        <v>68.099999999999994</v>
      </c>
    </row>
    <row r="196" spans="1:35" x14ac:dyDescent="0.25">
      <c r="A196" s="1">
        <v>195</v>
      </c>
      <c r="B196" s="1">
        <v>25</v>
      </c>
      <c r="C196" s="23">
        <v>3.0000000000000001E-3</v>
      </c>
      <c r="D196" s="25">
        <v>17.100000000000001</v>
      </c>
      <c r="E196" s="1">
        <v>0.06</v>
      </c>
      <c r="F196" s="29">
        <v>1.4E-3</v>
      </c>
      <c r="G196" s="1">
        <v>149.69999999999999</v>
      </c>
      <c r="H196" s="1">
        <v>162.9</v>
      </c>
      <c r="I196" s="1">
        <v>189.5</v>
      </c>
      <c r="J196" s="1">
        <v>232.4</v>
      </c>
      <c r="K196" s="1">
        <v>254</v>
      </c>
      <c r="L196" s="1">
        <v>39</v>
      </c>
      <c r="M196" s="1">
        <v>791.8</v>
      </c>
      <c r="N196" s="1">
        <v>-54.1</v>
      </c>
      <c r="O196" s="1">
        <v>3.3340000000000001</v>
      </c>
      <c r="P196" s="1">
        <v>25</v>
      </c>
      <c r="Q196" s="1"/>
      <c r="R196" s="1">
        <v>43.317</v>
      </c>
      <c r="S196" s="21">
        <v>1</v>
      </c>
      <c r="T196" s="1">
        <v>90</v>
      </c>
      <c r="U196" s="1"/>
      <c r="V196" s="1"/>
      <c r="W196" s="1"/>
      <c r="X196" s="1"/>
      <c r="Y196" s="1"/>
      <c r="Z196" s="1"/>
      <c r="AA196" s="1"/>
      <c r="AB196" s="1"/>
      <c r="AC196" s="1"/>
      <c r="AD196" s="1"/>
      <c r="AE196" s="1"/>
      <c r="AF196" s="1"/>
      <c r="AG196" s="1"/>
      <c r="AH196" s="1">
        <v>26.599999999999994</v>
      </c>
      <c r="AI196" s="1">
        <v>69.5</v>
      </c>
    </row>
    <row r="197" spans="1:35" x14ac:dyDescent="0.25">
      <c r="A197" s="1">
        <v>196</v>
      </c>
      <c r="B197" s="1">
        <v>23</v>
      </c>
      <c r="C197" s="23">
        <v>4.0000000000000001E-3</v>
      </c>
      <c r="D197" s="25">
        <v>15.8</v>
      </c>
      <c r="E197" s="1">
        <v>5.8999999999999997E-2</v>
      </c>
      <c r="F197" s="29">
        <v>1.2999999999999999E-3</v>
      </c>
      <c r="G197" s="1">
        <v>146.5</v>
      </c>
      <c r="H197" s="1">
        <v>162.9</v>
      </c>
      <c r="I197" s="1">
        <v>189.5</v>
      </c>
      <c r="J197" s="1">
        <v>231.6</v>
      </c>
      <c r="K197" s="1">
        <v>253.1</v>
      </c>
      <c r="L197" s="1">
        <v>39.5</v>
      </c>
      <c r="M197" s="1">
        <v>791.8</v>
      </c>
      <c r="N197" s="1">
        <v>-53.8</v>
      </c>
      <c r="O197" s="1">
        <v>3.4689999999999999</v>
      </c>
      <c r="P197" s="1">
        <v>25</v>
      </c>
      <c r="Q197" s="1"/>
      <c r="R197" s="1">
        <v>43.338999999999999</v>
      </c>
      <c r="S197" s="21">
        <v>1</v>
      </c>
      <c r="T197" s="1">
        <v>83</v>
      </c>
      <c r="U197" s="1"/>
      <c r="V197" s="1"/>
      <c r="W197" s="1"/>
      <c r="X197" s="1"/>
      <c r="Y197" s="1"/>
      <c r="Z197" s="1"/>
      <c r="AA197" s="1"/>
      <c r="AB197" s="1"/>
      <c r="AC197" s="1"/>
      <c r="AD197" s="1"/>
      <c r="AE197" s="1"/>
      <c r="AF197" s="1"/>
      <c r="AG197" s="1"/>
      <c r="AH197" s="1">
        <v>26.599999999999994</v>
      </c>
      <c r="AI197" s="1">
        <v>68.699999999999989</v>
      </c>
    </row>
    <row r="198" spans="1:35" x14ac:dyDescent="0.25">
      <c r="A198" s="1">
        <v>197</v>
      </c>
      <c r="B198" s="1">
        <v>24</v>
      </c>
      <c r="C198" s="23">
        <v>5.0000000000000001E-3</v>
      </c>
      <c r="D198" s="1">
        <v>17.2</v>
      </c>
      <c r="E198" s="1">
        <v>0.06</v>
      </c>
      <c r="F198" s="29">
        <v>1.2999999999999999E-3</v>
      </c>
      <c r="G198" s="1">
        <v>145.6</v>
      </c>
      <c r="H198" s="1">
        <v>163</v>
      </c>
      <c r="I198" s="1">
        <v>189.5</v>
      </c>
      <c r="J198" s="1">
        <v>231.8</v>
      </c>
      <c r="K198" s="1">
        <v>252.8</v>
      </c>
      <c r="L198" s="1">
        <v>39.5</v>
      </c>
      <c r="M198" s="1">
        <v>791.8</v>
      </c>
      <c r="N198" s="1">
        <v>-54.1</v>
      </c>
      <c r="O198" s="1">
        <v>3.3109999999999999</v>
      </c>
      <c r="P198" s="1">
        <v>26</v>
      </c>
      <c r="Q198" s="1"/>
      <c r="R198" s="1">
        <v>43.314999999999998</v>
      </c>
      <c r="S198" s="21">
        <v>1</v>
      </c>
      <c r="T198" s="1">
        <v>83</v>
      </c>
      <c r="U198" s="1"/>
      <c r="V198" s="1"/>
      <c r="W198" s="1"/>
      <c r="X198" s="1"/>
      <c r="Y198" s="1"/>
      <c r="Z198" s="1"/>
      <c r="AA198" s="1"/>
      <c r="AB198" s="1"/>
      <c r="AC198" s="1"/>
      <c r="AD198" s="1"/>
      <c r="AE198" s="1"/>
      <c r="AF198" s="1"/>
      <c r="AG198" s="1"/>
      <c r="AH198" s="1">
        <v>26.5</v>
      </c>
      <c r="AI198" s="1">
        <v>68.800000000000011</v>
      </c>
    </row>
    <row r="199" spans="1:35" x14ac:dyDescent="0.25">
      <c r="A199" s="1">
        <v>198</v>
      </c>
      <c r="B199" s="1">
        <v>23</v>
      </c>
      <c r="C199" s="23">
        <v>6.0000000000000001E-3</v>
      </c>
      <c r="D199" s="1">
        <v>15.7</v>
      </c>
      <c r="E199" s="1">
        <v>0.06</v>
      </c>
      <c r="F199" s="29">
        <v>1.4E-3</v>
      </c>
      <c r="G199" s="1">
        <v>146.5</v>
      </c>
      <c r="H199" s="1">
        <v>163.19999999999999</v>
      </c>
      <c r="I199" s="1">
        <v>189.4</v>
      </c>
      <c r="J199" s="1">
        <v>232.1</v>
      </c>
      <c r="K199" s="1">
        <v>253.5</v>
      </c>
      <c r="L199" s="1">
        <v>38.5</v>
      </c>
      <c r="M199" s="1">
        <v>791.8</v>
      </c>
      <c r="N199" s="1">
        <v>-54.3</v>
      </c>
      <c r="O199" s="1">
        <v>3.3919999999999999</v>
      </c>
      <c r="P199" s="1">
        <v>26</v>
      </c>
      <c r="Q199" s="1"/>
      <c r="R199" s="1">
        <v>43.341000000000001</v>
      </c>
      <c r="S199" s="21">
        <v>1</v>
      </c>
      <c r="T199" s="1">
        <v>97</v>
      </c>
      <c r="U199" s="1"/>
      <c r="V199" s="1"/>
      <c r="W199" s="1"/>
      <c r="X199" s="1"/>
      <c r="Y199" s="1"/>
      <c r="Z199" s="1"/>
      <c r="AA199" s="1"/>
      <c r="AB199" s="1"/>
      <c r="AC199" s="1"/>
      <c r="AD199" s="1"/>
      <c r="AE199" s="1"/>
      <c r="AF199" s="1"/>
      <c r="AG199" s="1"/>
      <c r="AH199" s="1">
        <v>26.200000000000017</v>
      </c>
      <c r="AI199" s="1">
        <v>68.900000000000006</v>
      </c>
    </row>
    <row r="200" spans="1:35" x14ac:dyDescent="0.25">
      <c r="A200" s="1">
        <v>199</v>
      </c>
      <c r="B200" s="1">
        <v>24</v>
      </c>
      <c r="C200" s="23">
        <v>5.0000000000000001E-3</v>
      </c>
      <c r="D200" s="1">
        <v>13.3</v>
      </c>
      <c r="E200" s="1">
        <v>0.06</v>
      </c>
      <c r="F200" s="29">
        <v>1.4E-3</v>
      </c>
      <c r="G200" s="1">
        <v>145.30000000000001</v>
      </c>
      <c r="H200" s="1">
        <v>163.19999999999999</v>
      </c>
      <c r="I200" s="1">
        <v>189.6</v>
      </c>
      <c r="J200" s="1">
        <v>232.1</v>
      </c>
      <c r="K200" s="1">
        <v>253</v>
      </c>
      <c r="L200" s="1">
        <v>39</v>
      </c>
      <c r="M200" s="1">
        <v>791.8</v>
      </c>
      <c r="N200" s="1">
        <v>-54.3</v>
      </c>
      <c r="O200" s="1">
        <v>3.383</v>
      </c>
      <c r="P200" s="1">
        <v>25</v>
      </c>
      <c r="Q200" s="1"/>
      <c r="R200" s="1">
        <v>43.354999999999997</v>
      </c>
      <c r="S200" s="21">
        <v>1</v>
      </c>
      <c r="T200" s="1">
        <v>93</v>
      </c>
      <c r="U200" s="1"/>
      <c r="V200" s="1"/>
      <c r="W200" s="1"/>
      <c r="X200" s="1"/>
      <c r="Y200" s="1"/>
      <c r="Z200" s="1"/>
      <c r="AA200" s="1"/>
      <c r="AB200" s="1"/>
      <c r="AC200" s="1"/>
      <c r="AD200" s="1"/>
      <c r="AE200" s="1"/>
      <c r="AF200" s="1"/>
      <c r="AG200" s="1"/>
      <c r="AH200" s="1">
        <v>26.400000000000006</v>
      </c>
      <c r="AI200" s="1">
        <v>68.900000000000006</v>
      </c>
    </row>
    <row r="201" spans="1:35" x14ac:dyDescent="0.25">
      <c r="A201" s="1">
        <v>200</v>
      </c>
      <c r="B201" s="1">
        <v>25</v>
      </c>
      <c r="C201" s="23">
        <v>3.0000000000000001E-3</v>
      </c>
      <c r="D201" s="25">
        <v>18</v>
      </c>
      <c r="E201" s="23">
        <v>0.17</v>
      </c>
      <c r="F201" s="29">
        <v>5.0000000000000001E-4</v>
      </c>
      <c r="G201" s="25">
        <v>145.9</v>
      </c>
      <c r="H201" s="25">
        <v>167.1</v>
      </c>
      <c r="I201" s="25">
        <v>196.1</v>
      </c>
      <c r="J201" s="25">
        <v>242.6</v>
      </c>
      <c r="K201" s="25">
        <v>266.10000000000002</v>
      </c>
      <c r="L201" s="25">
        <v>42</v>
      </c>
      <c r="M201" s="25">
        <v>791.8</v>
      </c>
      <c r="N201" s="25">
        <v>-49.5</v>
      </c>
      <c r="O201" s="23">
        <v>3.5960000000000001</v>
      </c>
      <c r="P201" s="25">
        <v>26</v>
      </c>
      <c r="Q201" s="20"/>
      <c r="R201" s="23">
        <v>43.357999999999997</v>
      </c>
      <c r="S201" s="33">
        <v>1</v>
      </c>
      <c r="T201" s="1">
        <v>98</v>
      </c>
      <c r="U201" s="25">
        <v>0.2</v>
      </c>
      <c r="V201" s="25">
        <v>17</v>
      </c>
      <c r="W201" s="20">
        <v>15</v>
      </c>
      <c r="X201" s="1">
        <v>7</v>
      </c>
      <c r="Y201" s="1">
        <v>7</v>
      </c>
      <c r="Z201" s="1">
        <v>7</v>
      </c>
      <c r="AA201" s="1">
        <v>7</v>
      </c>
      <c r="AB201" s="20"/>
      <c r="AC201" s="20"/>
      <c r="AD201" s="20"/>
      <c r="AE201" s="20"/>
      <c r="AF201" s="20"/>
      <c r="AG201" s="20"/>
      <c r="AH201" s="1">
        <v>29</v>
      </c>
      <c r="AI201" s="1">
        <v>75.5</v>
      </c>
    </row>
    <row r="202" spans="1:35" x14ac:dyDescent="0.25">
      <c r="A202" s="1">
        <v>201</v>
      </c>
      <c r="B202" s="1">
        <v>30</v>
      </c>
      <c r="C202" s="1">
        <v>3.0000000000000001E-3</v>
      </c>
      <c r="D202" s="25">
        <v>15.1</v>
      </c>
      <c r="E202" s="23">
        <v>6.7000000000000004E-2</v>
      </c>
      <c r="F202" s="29">
        <v>1E-4</v>
      </c>
      <c r="G202" s="25">
        <v>148.1</v>
      </c>
      <c r="H202" s="25">
        <v>166.6</v>
      </c>
      <c r="I202" s="25">
        <v>195.8</v>
      </c>
      <c r="J202" s="25">
        <v>245.9</v>
      </c>
      <c r="K202" s="25">
        <v>276.5</v>
      </c>
      <c r="L202" s="25">
        <v>40.5</v>
      </c>
      <c r="M202" s="25">
        <v>791.8</v>
      </c>
      <c r="N202" s="25">
        <v>-57.1</v>
      </c>
      <c r="O202" s="23">
        <v>3.7149999999999999</v>
      </c>
      <c r="P202" s="25">
        <v>26</v>
      </c>
      <c r="Q202" s="20"/>
      <c r="R202" s="23">
        <v>43.411000000000001</v>
      </c>
      <c r="S202" s="33">
        <v>1</v>
      </c>
      <c r="T202" s="1">
        <v>99</v>
      </c>
      <c r="U202" s="25">
        <v>0.3</v>
      </c>
      <c r="V202" s="25">
        <v>17</v>
      </c>
      <c r="W202" s="20">
        <v>14</v>
      </c>
      <c r="X202" s="1">
        <v>7</v>
      </c>
      <c r="Y202" s="1">
        <v>7</v>
      </c>
      <c r="Z202" s="1">
        <v>7</v>
      </c>
      <c r="AA202" s="1">
        <v>7</v>
      </c>
      <c r="AB202" s="20"/>
      <c r="AC202" s="20"/>
      <c r="AD202" s="20"/>
      <c r="AE202" s="20"/>
      <c r="AF202" s="20"/>
      <c r="AG202" s="20"/>
      <c r="AH202" s="1">
        <v>29.200000000000017</v>
      </c>
      <c r="AI202" s="1">
        <v>79.300000000000011</v>
      </c>
    </row>
    <row r="203" spans="1:35" x14ac:dyDescent="0.25">
      <c r="A203" s="1">
        <v>202</v>
      </c>
      <c r="B203" s="1">
        <v>23</v>
      </c>
      <c r="C203" s="23">
        <v>5.0000000000000001E-3</v>
      </c>
      <c r="D203" s="1">
        <v>16.600000000000001</v>
      </c>
      <c r="E203" s="1">
        <v>6.3E-2</v>
      </c>
      <c r="F203" s="29">
        <v>1.4E-3</v>
      </c>
      <c r="G203" s="1">
        <v>145.19999999999999</v>
      </c>
      <c r="H203" s="1">
        <v>163.69999999999999</v>
      </c>
      <c r="I203" s="1">
        <v>189.5</v>
      </c>
      <c r="J203" s="1">
        <v>232.3</v>
      </c>
      <c r="K203" s="1">
        <v>253.2</v>
      </c>
      <c r="L203" s="1">
        <v>39</v>
      </c>
      <c r="M203" s="1">
        <v>791.9</v>
      </c>
      <c r="N203" s="1">
        <v>-54.2</v>
      </c>
      <c r="O203" s="1">
        <v>3.323</v>
      </c>
      <c r="P203" s="1">
        <v>26</v>
      </c>
      <c r="Q203" s="1"/>
      <c r="R203" s="1">
        <v>43.325000000000003</v>
      </c>
      <c r="S203" s="21">
        <v>1</v>
      </c>
      <c r="T203" s="1">
        <v>96</v>
      </c>
      <c r="U203" s="1"/>
      <c r="V203" s="1"/>
      <c r="W203" s="1"/>
      <c r="X203" s="1"/>
      <c r="Y203" s="1"/>
      <c r="Z203" s="1"/>
      <c r="AA203" s="1"/>
      <c r="AB203" s="1"/>
      <c r="AC203" s="1"/>
      <c r="AD203" s="1"/>
      <c r="AE203" s="1"/>
      <c r="AF203" s="1"/>
      <c r="AG203" s="1"/>
      <c r="AH203" s="1">
        <v>25.800000000000011</v>
      </c>
      <c r="AI203" s="1">
        <v>68.600000000000023</v>
      </c>
    </row>
    <row r="204" spans="1:35" x14ac:dyDescent="0.25">
      <c r="A204" s="1">
        <v>203</v>
      </c>
      <c r="B204" s="1">
        <v>24</v>
      </c>
      <c r="C204" s="23">
        <v>7.0000000000000001E-3</v>
      </c>
      <c r="D204" s="1">
        <v>17</v>
      </c>
      <c r="E204" s="1">
        <v>5.8000000000000003E-2</v>
      </c>
      <c r="F204" s="29">
        <v>1.1999999999999999E-3</v>
      </c>
      <c r="G204" s="1">
        <v>145.1</v>
      </c>
      <c r="H204" s="1">
        <v>163.5</v>
      </c>
      <c r="I204" s="1">
        <v>189.6</v>
      </c>
      <c r="J204" s="1">
        <v>231.6</v>
      </c>
      <c r="K204" s="1">
        <v>252.7</v>
      </c>
      <c r="L204" s="1">
        <v>39</v>
      </c>
      <c r="M204" s="1">
        <v>791.9</v>
      </c>
      <c r="N204" s="1">
        <v>-54.4</v>
      </c>
      <c r="O204" s="1">
        <v>3.468</v>
      </c>
      <c r="P204" s="1">
        <v>26</v>
      </c>
      <c r="Q204" s="1"/>
      <c r="R204" s="1">
        <v>43.317999999999998</v>
      </c>
      <c r="S204" s="21">
        <v>1</v>
      </c>
      <c r="T204" s="1">
        <v>94</v>
      </c>
      <c r="U204" s="1"/>
      <c r="V204" s="1"/>
      <c r="W204" s="1"/>
      <c r="X204" s="1"/>
      <c r="Y204" s="1"/>
      <c r="Z204" s="1"/>
      <c r="AA204" s="1"/>
      <c r="AB204" s="1"/>
      <c r="AC204" s="1"/>
      <c r="AD204" s="1"/>
      <c r="AE204" s="1"/>
      <c r="AF204" s="1"/>
      <c r="AG204" s="1"/>
      <c r="AH204" s="1">
        <v>26.099999999999994</v>
      </c>
      <c r="AI204" s="1">
        <v>68.099999999999994</v>
      </c>
    </row>
    <row r="205" spans="1:35" x14ac:dyDescent="0.25">
      <c r="A205" s="1">
        <v>204</v>
      </c>
      <c r="B205" s="1">
        <v>30</v>
      </c>
      <c r="C205" s="1">
        <v>4.0000000000000001E-3</v>
      </c>
      <c r="D205" s="1">
        <v>16.100000000000001</v>
      </c>
      <c r="E205" s="27">
        <v>7.0000000000000007E-2</v>
      </c>
      <c r="F205" s="29">
        <v>8.9999999999999998E-4</v>
      </c>
      <c r="G205" s="1">
        <v>150.6</v>
      </c>
      <c r="H205" s="1">
        <v>167.6</v>
      </c>
      <c r="I205" s="1">
        <v>192.7</v>
      </c>
      <c r="J205" s="1">
        <v>237.8</v>
      </c>
      <c r="K205" s="1">
        <v>262.5</v>
      </c>
      <c r="L205" s="25">
        <v>42.5</v>
      </c>
      <c r="M205" s="1">
        <v>791.9</v>
      </c>
      <c r="N205" s="1">
        <v>-52.5</v>
      </c>
      <c r="O205" s="1">
        <v>3.5979999999999999</v>
      </c>
      <c r="P205" s="25">
        <v>26.5</v>
      </c>
      <c r="Q205" s="32"/>
      <c r="R205" s="1">
        <v>43.35</v>
      </c>
      <c r="S205" s="1">
        <v>1</v>
      </c>
      <c r="T205" s="1">
        <v>97</v>
      </c>
      <c r="U205" s="1">
        <v>0.3</v>
      </c>
      <c r="V205" s="1">
        <v>17</v>
      </c>
      <c r="W205" s="22">
        <v>15</v>
      </c>
      <c r="X205" s="1">
        <v>7</v>
      </c>
      <c r="Y205" s="1">
        <v>7</v>
      </c>
      <c r="Z205" s="1">
        <v>7</v>
      </c>
      <c r="AA205" s="1">
        <v>7</v>
      </c>
      <c r="AB205" s="26"/>
      <c r="AC205" s="26"/>
      <c r="AD205" s="26"/>
      <c r="AE205" s="26"/>
      <c r="AF205" s="26"/>
      <c r="AG205" s="26"/>
      <c r="AH205" s="1">
        <v>25.099999999999994</v>
      </c>
      <c r="AI205" s="1">
        <v>70.200000000000017</v>
      </c>
    </row>
    <row r="206" spans="1:35" x14ac:dyDescent="0.25">
      <c r="A206" s="1">
        <v>205</v>
      </c>
      <c r="B206" s="1">
        <v>30</v>
      </c>
      <c r="C206" s="1">
        <v>2E-3</v>
      </c>
      <c r="D206" s="25">
        <v>14.1</v>
      </c>
      <c r="E206" s="23">
        <v>6.4000000000000001E-2</v>
      </c>
      <c r="F206" s="29">
        <v>1E-4</v>
      </c>
      <c r="G206" s="25">
        <v>147.30000000000001</v>
      </c>
      <c r="H206" s="25">
        <v>167.3</v>
      </c>
      <c r="I206" s="25">
        <v>195.7</v>
      </c>
      <c r="J206" s="25">
        <v>246</v>
      </c>
      <c r="K206" s="25">
        <v>276.39999999999998</v>
      </c>
      <c r="L206" s="25">
        <v>41</v>
      </c>
      <c r="M206" s="25">
        <v>791.9</v>
      </c>
      <c r="N206" s="25">
        <v>-57.5</v>
      </c>
      <c r="O206" s="23">
        <v>3.88</v>
      </c>
      <c r="P206" s="25">
        <v>26</v>
      </c>
      <c r="Q206" s="20"/>
      <c r="R206" s="23">
        <v>43.427</v>
      </c>
      <c r="S206" s="33">
        <v>1</v>
      </c>
      <c r="T206" s="1">
        <v>99</v>
      </c>
      <c r="U206" s="25">
        <v>0.3</v>
      </c>
      <c r="V206" s="25">
        <v>17</v>
      </c>
      <c r="W206" s="20">
        <v>14</v>
      </c>
      <c r="X206" s="1">
        <v>7</v>
      </c>
      <c r="Y206" s="1">
        <v>7</v>
      </c>
      <c r="Z206" s="1">
        <v>7</v>
      </c>
      <c r="AA206" s="1">
        <v>7</v>
      </c>
      <c r="AB206" s="20"/>
      <c r="AC206" s="20"/>
      <c r="AD206" s="20"/>
      <c r="AE206" s="20"/>
      <c r="AF206" s="20"/>
      <c r="AG206" s="20"/>
      <c r="AH206" s="1">
        <v>28.399999999999977</v>
      </c>
      <c r="AI206" s="1">
        <v>78.699999999999989</v>
      </c>
    </row>
    <row r="207" spans="1:35" x14ac:dyDescent="0.25">
      <c r="A207" s="1">
        <v>206</v>
      </c>
      <c r="B207" s="1">
        <v>29</v>
      </c>
      <c r="C207" s="1">
        <v>6.0000000000000001E-3</v>
      </c>
      <c r="D207" s="25">
        <v>14.9</v>
      </c>
      <c r="E207" s="23">
        <v>4.7E-2</v>
      </c>
      <c r="F207" s="29">
        <v>1E-4</v>
      </c>
      <c r="G207" s="25">
        <v>146.9</v>
      </c>
      <c r="H207" s="25">
        <v>166.6</v>
      </c>
      <c r="I207" s="25">
        <v>195.8</v>
      </c>
      <c r="J207" s="25">
        <v>245</v>
      </c>
      <c r="K207" s="25">
        <v>275.60000000000002</v>
      </c>
      <c r="L207" s="25">
        <v>41.5</v>
      </c>
      <c r="M207" s="25">
        <v>791.9</v>
      </c>
      <c r="N207" s="25">
        <v>-57.6</v>
      </c>
      <c r="O207" s="23">
        <v>3.7440000000000002</v>
      </c>
      <c r="P207" s="25">
        <v>26</v>
      </c>
      <c r="Q207" s="20"/>
      <c r="R207" s="23">
        <v>43.411999999999999</v>
      </c>
      <c r="S207" s="33">
        <v>1</v>
      </c>
      <c r="T207" s="1">
        <v>99</v>
      </c>
      <c r="U207" s="25">
        <v>0.1</v>
      </c>
      <c r="V207" s="25">
        <v>17</v>
      </c>
      <c r="W207" s="20">
        <v>14</v>
      </c>
      <c r="X207" s="1">
        <v>7</v>
      </c>
      <c r="Y207" s="1">
        <v>7</v>
      </c>
      <c r="Z207" s="1">
        <v>7</v>
      </c>
      <c r="AA207" s="1">
        <v>7</v>
      </c>
      <c r="AB207" s="20"/>
      <c r="AC207" s="20"/>
      <c r="AD207" s="20"/>
      <c r="AE207" s="20"/>
      <c r="AF207" s="20"/>
      <c r="AG207" s="20"/>
      <c r="AH207" s="1">
        <v>29.200000000000017</v>
      </c>
      <c r="AI207" s="1">
        <v>78.400000000000006</v>
      </c>
    </row>
    <row r="208" spans="1:35" x14ac:dyDescent="0.25">
      <c r="A208" s="1">
        <v>207</v>
      </c>
      <c r="B208" s="1">
        <v>30</v>
      </c>
      <c r="C208" s="1">
        <v>3.0000000000000001E-3</v>
      </c>
      <c r="D208" s="25">
        <v>15.4</v>
      </c>
      <c r="E208" s="23">
        <v>4.5999999999999999E-2</v>
      </c>
      <c r="F208" s="29">
        <v>1E-4</v>
      </c>
      <c r="G208" s="25">
        <v>147.69999999999999</v>
      </c>
      <c r="H208" s="25">
        <v>167.3</v>
      </c>
      <c r="I208" s="25">
        <v>196.1</v>
      </c>
      <c r="J208" s="25">
        <v>245.7</v>
      </c>
      <c r="K208" s="25">
        <v>276.89999999999998</v>
      </c>
      <c r="L208" s="25">
        <v>41</v>
      </c>
      <c r="M208" s="25">
        <v>791.9</v>
      </c>
      <c r="N208" s="25">
        <v>-57.5</v>
      </c>
      <c r="O208" s="23">
        <v>3.75</v>
      </c>
      <c r="P208" s="25">
        <v>26</v>
      </c>
      <c r="Q208" s="20"/>
      <c r="R208" s="23">
        <v>43.405999999999999</v>
      </c>
      <c r="S208" s="33">
        <v>1</v>
      </c>
      <c r="T208" s="1">
        <v>99</v>
      </c>
      <c r="U208" s="25">
        <v>0.2</v>
      </c>
      <c r="V208" s="25">
        <v>18</v>
      </c>
      <c r="W208" s="20">
        <v>15</v>
      </c>
      <c r="X208" s="1">
        <v>7</v>
      </c>
      <c r="Y208" s="1">
        <v>7</v>
      </c>
      <c r="Z208" s="1">
        <v>7</v>
      </c>
      <c r="AA208" s="1">
        <v>7</v>
      </c>
      <c r="AB208" s="20"/>
      <c r="AC208" s="20"/>
      <c r="AD208" s="20"/>
      <c r="AE208" s="20"/>
      <c r="AF208" s="20"/>
      <c r="AG208" s="20"/>
      <c r="AH208" s="1">
        <v>28.799999999999983</v>
      </c>
      <c r="AI208" s="1">
        <v>78.399999999999977</v>
      </c>
    </row>
    <row r="209" spans="1:35" x14ac:dyDescent="0.25">
      <c r="A209" s="1">
        <v>208</v>
      </c>
      <c r="B209" s="1">
        <v>30</v>
      </c>
      <c r="C209" s="1">
        <v>1E-3</v>
      </c>
      <c r="D209" s="25">
        <v>15.8</v>
      </c>
      <c r="E209" s="23">
        <v>6.0999999999999999E-2</v>
      </c>
      <c r="F209" s="29">
        <v>4.0000000000000002E-4</v>
      </c>
      <c r="G209" s="25">
        <v>149.5</v>
      </c>
      <c r="H209" s="25">
        <v>169.7</v>
      </c>
      <c r="I209" s="25">
        <v>195.7</v>
      </c>
      <c r="J209" s="25">
        <v>236.2</v>
      </c>
      <c r="K209" s="25">
        <v>264.39999999999998</v>
      </c>
      <c r="L209" s="25">
        <v>42.5</v>
      </c>
      <c r="M209" s="25">
        <v>791.9</v>
      </c>
      <c r="N209" s="25">
        <v>-54.6</v>
      </c>
      <c r="O209" s="23">
        <v>3.6840000000000002</v>
      </c>
      <c r="P209" s="25">
        <v>26</v>
      </c>
      <c r="Q209" s="20"/>
      <c r="R209" s="23">
        <v>43.387</v>
      </c>
      <c r="S209" s="33">
        <v>1</v>
      </c>
      <c r="T209" s="1">
        <v>98</v>
      </c>
      <c r="U209" s="25">
        <v>0.2</v>
      </c>
      <c r="V209" s="25">
        <v>15</v>
      </c>
      <c r="W209" s="20">
        <v>13</v>
      </c>
      <c r="X209" s="1">
        <v>7</v>
      </c>
      <c r="Y209" s="1">
        <v>7</v>
      </c>
      <c r="Z209" s="1">
        <v>7</v>
      </c>
      <c r="AA209" s="1">
        <v>7</v>
      </c>
      <c r="AB209" s="20"/>
      <c r="AC209" s="20"/>
      <c r="AD209" s="20"/>
      <c r="AE209" s="20"/>
      <c r="AF209" s="20"/>
      <c r="AG209" s="20"/>
      <c r="AH209" s="1">
        <v>26</v>
      </c>
      <c r="AI209" s="1">
        <v>66.5</v>
      </c>
    </row>
    <row r="210" spans="1:35" x14ac:dyDescent="0.25">
      <c r="A210" s="1">
        <v>209</v>
      </c>
      <c r="B210" s="20">
        <v>22</v>
      </c>
      <c r="C210" s="20">
        <v>1E-3</v>
      </c>
      <c r="D210" s="20">
        <v>18.899999999999999</v>
      </c>
      <c r="E210" s="20">
        <v>4.1700000000000001E-2</v>
      </c>
      <c r="F210" s="28">
        <v>8.9999999999999998E-4</v>
      </c>
      <c r="G210" s="20">
        <v>148.30000000000001</v>
      </c>
      <c r="H210" s="20">
        <v>161.80000000000001</v>
      </c>
      <c r="I210" s="20">
        <v>188.9</v>
      </c>
      <c r="J210" s="20">
        <v>244.3</v>
      </c>
      <c r="K210" s="20">
        <v>281.7</v>
      </c>
      <c r="L210" s="20">
        <v>41</v>
      </c>
      <c r="M210" s="20">
        <v>791.9</v>
      </c>
      <c r="N210" s="20">
        <v>-51.2</v>
      </c>
      <c r="O210" s="20">
        <v>3.4569999999999999</v>
      </c>
      <c r="P210" s="20">
        <v>23</v>
      </c>
      <c r="Q210" s="20">
        <v>1.22</v>
      </c>
      <c r="R210" s="20">
        <v>43.31</v>
      </c>
      <c r="S210" s="20">
        <v>1</v>
      </c>
      <c r="T210" s="20">
        <v>94</v>
      </c>
      <c r="U210" s="20">
        <v>0.82</v>
      </c>
      <c r="V210" s="20">
        <v>19</v>
      </c>
      <c r="W210" s="20">
        <v>17</v>
      </c>
      <c r="X210" s="1">
        <v>13</v>
      </c>
      <c r="Y210" s="1">
        <v>10</v>
      </c>
      <c r="Z210" s="1">
        <v>8</v>
      </c>
      <c r="AA210" s="1">
        <v>7</v>
      </c>
      <c r="AB210" s="20">
        <v>3830.6</v>
      </c>
      <c r="AC210" s="20">
        <v>1227.2</v>
      </c>
      <c r="AD210" s="20">
        <v>50</v>
      </c>
      <c r="AE210" s="20">
        <v>6.4</v>
      </c>
      <c r="AF210" s="20">
        <v>1.3</v>
      </c>
      <c r="AG210" s="20">
        <v>0.2</v>
      </c>
      <c r="AH210" s="1">
        <v>27.099999999999994</v>
      </c>
      <c r="AI210" s="1">
        <v>82.5</v>
      </c>
    </row>
    <row r="211" spans="1:35" x14ac:dyDescent="0.25">
      <c r="A211" s="1">
        <v>210</v>
      </c>
      <c r="B211" s="1">
        <v>30</v>
      </c>
      <c r="C211" s="1">
        <v>5.0000000000000001E-3</v>
      </c>
      <c r="D211" s="25">
        <v>14.4</v>
      </c>
      <c r="E211" s="23">
        <v>4.7E-2</v>
      </c>
      <c r="F211" s="29">
        <v>1E-4</v>
      </c>
      <c r="G211" s="25">
        <v>147.4</v>
      </c>
      <c r="H211" s="25">
        <v>167.2</v>
      </c>
      <c r="I211" s="25">
        <v>196.2</v>
      </c>
      <c r="J211" s="25">
        <v>246.2</v>
      </c>
      <c r="K211" s="25">
        <v>277.2</v>
      </c>
      <c r="L211" s="25">
        <v>41</v>
      </c>
      <c r="M211" s="25">
        <v>792</v>
      </c>
      <c r="N211" s="25">
        <v>-57.8</v>
      </c>
      <c r="O211" s="23">
        <v>3.7669999999999999</v>
      </c>
      <c r="P211" s="25">
        <v>27</v>
      </c>
      <c r="Q211" s="20"/>
      <c r="R211" s="23">
        <v>43.423000000000002</v>
      </c>
      <c r="S211" s="33">
        <v>1</v>
      </c>
      <c r="T211" s="1">
        <v>100</v>
      </c>
      <c r="U211" s="25">
        <v>0.1</v>
      </c>
      <c r="V211" s="25">
        <v>19</v>
      </c>
      <c r="W211" s="20">
        <v>17</v>
      </c>
      <c r="X211" s="1">
        <v>7</v>
      </c>
      <c r="Y211" s="1">
        <v>7</v>
      </c>
      <c r="Z211" s="1">
        <v>7</v>
      </c>
      <c r="AA211" s="1">
        <v>7</v>
      </c>
      <c r="AB211" s="20"/>
      <c r="AC211" s="20"/>
      <c r="AD211" s="20"/>
      <c r="AE211" s="20"/>
      <c r="AF211" s="20"/>
      <c r="AG211" s="20"/>
      <c r="AH211" s="1">
        <v>29</v>
      </c>
      <c r="AI211" s="1">
        <v>79</v>
      </c>
    </row>
    <row r="212" spans="1:35" x14ac:dyDescent="0.25">
      <c r="A212" s="1">
        <v>211</v>
      </c>
      <c r="B212" s="1">
        <v>30</v>
      </c>
      <c r="C212" s="1">
        <v>4.0000000000000001E-3</v>
      </c>
      <c r="D212" s="25">
        <v>15.1</v>
      </c>
      <c r="E212" s="23">
        <v>4.3999999999999997E-2</v>
      </c>
      <c r="F212" s="29">
        <v>2.9999999999999997E-4</v>
      </c>
      <c r="G212" s="25">
        <v>146.9</v>
      </c>
      <c r="H212" s="25">
        <v>167.5</v>
      </c>
      <c r="I212" s="25">
        <v>195.9</v>
      </c>
      <c r="J212" s="25">
        <v>245.9</v>
      </c>
      <c r="K212" s="25">
        <v>275.89999999999998</v>
      </c>
      <c r="L212" s="25">
        <v>41.5</v>
      </c>
      <c r="M212" s="25">
        <v>792</v>
      </c>
      <c r="N212" s="25">
        <v>-57.6</v>
      </c>
      <c r="O212" s="23">
        <v>3.843</v>
      </c>
      <c r="P212" s="25">
        <v>26</v>
      </c>
      <c r="Q212" s="20"/>
      <c r="R212" s="23">
        <v>43.408999999999999</v>
      </c>
      <c r="S212" s="33">
        <v>1</v>
      </c>
      <c r="T212" s="1">
        <v>99</v>
      </c>
      <c r="U212" s="25">
        <v>0.2</v>
      </c>
      <c r="V212" s="25">
        <v>17</v>
      </c>
      <c r="W212" s="20">
        <v>15</v>
      </c>
      <c r="X212" s="1">
        <v>7</v>
      </c>
      <c r="Y212" s="1">
        <v>7</v>
      </c>
      <c r="Z212" s="1">
        <v>7</v>
      </c>
      <c r="AA212" s="1">
        <v>7</v>
      </c>
      <c r="AB212" s="20"/>
      <c r="AC212" s="20"/>
      <c r="AD212" s="20"/>
      <c r="AE212" s="20"/>
      <c r="AF212" s="20"/>
      <c r="AG212" s="20"/>
      <c r="AH212" s="1">
        <v>28.400000000000006</v>
      </c>
      <c r="AI212" s="1">
        <v>78.400000000000006</v>
      </c>
    </row>
    <row r="213" spans="1:35" x14ac:dyDescent="0.25">
      <c r="A213" s="1">
        <v>212</v>
      </c>
      <c r="B213" s="20">
        <v>30</v>
      </c>
      <c r="C213" s="20">
        <v>3.0000000000000001E-3</v>
      </c>
      <c r="D213" s="20">
        <v>17.8</v>
      </c>
      <c r="E213" s="20">
        <v>1.06E-2</v>
      </c>
      <c r="F213" s="28">
        <v>1E-4</v>
      </c>
      <c r="G213" s="20">
        <v>150.1</v>
      </c>
      <c r="H213" s="20">
        <v>167.3</v>
      </c>
      <c r="I213" s="20">
        <v>192.3</v>
      </c>
      <c r="J213" s="20">
        <v>232.6</v>
      </c>
      <c r="K213" s="20">
        <v>256.5</v>
      </c>
      <c r="L213" s="20">
        <v>43.4</v>
      </c>
      <c r="M213" s="20">
        <v>792</v>
      </c>
      <c r="N213" s="20">
        <v>-54</v>
      </c>
      <c r="O213" s="20">
        <v>3.476</v>
      </c>
      <c r="P213" s="20">
        <v>25</v>
      </c>
      <c r="Q213" s="20">
        <v>0.41</v>
      </c>
      <c r="R213" s="20">
        <v>43.33</v>
      </c>
      <c r="S213" s="20">
        <v>1</v>
      </c>
      <c r="T213" s="20">
        <v>82</v>
      </c>
      <c r="U213" s="20">
        <v>0.56000000000000005</v>
      </c>
      <c r="V213" s="20">
        <v>17</v>
      </c>
      <c r="W213" s="20">
        <v>15</v>
      </c>
      <c r="X213" s="1">
        <v>11</v>
      </c>
      <c r="Y213" s="1">
        <v>9</v>
      </c>
      <c r="Z213" s="1">
        <v>8</v>
      </c>
      <c r="AA213" s="1">
        <v>7</v>
      </c>
      <c r="AB213" s="20">
        <v>830.9</v>
      </c>
      <c r="AC213" s="20">
        <v>231.2</v>
      </c>
      <c r="AD213" s="20">
        <v>18.2</v>
      </c>
      <c r="AE213" s="20">
        <v>4.3</v>
      </c>
      <c r="AF213" s="20">
        <v>1.5</v>
      </c>
      <c r="AG213" s="20">
        <v>0.5</v>
      </c>
      <c r="AH213" s="1">
        <v>25</v>
      </c>
      <c r="AI213" s="1">
        <v>65.299999999999983</v>
      </c>
    </row>
    <row r="214" spans="1:35" x14ac:dyDescent="0.25">
      <c r="A214" s="1">
        <v>213</v>
      </c>
      <c r="B214" s="20">
        <v>30</v>
      </c>
      <c r="C214" s="20">
        <v>1E-3</v>
      </c>
      <c r="D214" s="20">
        <v>19</v>
      </c>
      <c r="E214" s="20">
        <v>6.7000000000000002E-3</v>
      </c>
      <c r="F214" s="28">
        <v>2.0000000000000001E-4</v>
      </c>
      <c r="G214" s="20">
        <v>149.6</v>
      </c>
      <c r="H214" s="20">
        <v>167.1</v>
      </c>
      <c r="I214" s="20">
        <v>193</v>
      </c>
      <c r="J214" s="20">
        <v>232.5</v>
      </c>
      <c r="K214" s="20">
        <v>257</v>
      </c>
      <c r="L214" s="20">
        <v>42.7</v>
      </c>
      <c r="M214" s="20">
        <v>792</v>
      </c>
      <c r="N214" s="20">
        <v>-51.6</v>
      </c>
      <c r="O214" s="20">
        <v>3.5680000000000001</v>
      </c>
      <c r="P214" s="20">
        <v>23</v>
      </c>
      <c r="Q214" s="20">
        <v>0.47</v>
      </c>
      <c r="R214" s="20">
        <v>43.31</v>
      </c>
      <c r="S214" s="33">
        <v>1</v>
      </c>
      <c r="T214" s="20">
        <v>89</v>
      </c>
      <c r="U214" s="20">
        <v>0.33</v>
      </c>
      <c r="V214" s="20">
        <v>17</v>
      </c>
      <c r="W214" s="20">
        <v>14</v>
      </c>
      <c r="X214" s="1">
        <v>10</v>
      </c>
      <c r="Y214" s="1">
        <v>8</v>
      </c>
      <c r="Z214" s="1">
        <v>7</v>
      </c>
      <c r="AA214" s="1">
        <v>7</v>
      </c>
      <c r="AB214" s="20">
        <v>742.8</v>
      </c>
      <c r="AC214" s="20">
        <v>126.6</v>
      </c>
      <c r="AD214" s="20">
        <v>7.2</v>
      </c>
      <c r="AE214" s="20">
        <v>2</v>
      </c>
      <c r="AF214" s="20">
        <v>0.9</v>
      </c>
      <c r="AG214" s="20" t="s">
        <v>67</v>
      </c>
      <c r="AH214" s="1">
        <v>25.900000000000006</v>
      </c>
      <c r="AI214" s="1">
        <v>65.400000000000006</v>
      </c>
    </row>
    <row r="215" spans="1:35" x14ac:dyDescent="0.25">
      <c r="A215" s="1">
        <v>214</v>
      </c>
      <c r="B215" s="1">
        <v>26</v>
      </c>
      <c r="C215" s="1">
        <v>4.0000000000000001E-3</v>
      </c>
      <c r="D215" s="25">
        <v>16.100000000000001</v>
      </c>
      <c r="E215" s="27">
        <v>7.0000000000000007E-2</v>
      </c>
      <c r="F215" s="29">
        <v>6.9999999999999999E-4</v>
      </c>
      <c r="G215" s="25">
        <v>147.4</v>
      </c>
      <c r="H215" s="25">
        <v>167.5</v>
      </c>
      <c r="I215" s="25">
        <v>195.3</v>
      </c>
      <c r="J215" s="25">
        <v>243.1</v>
      </c>
      <c r="K215" s="25">
        <v>272.8</v>
      </c>
      <c r="L215" s="25">
        <v>40</v>
      </c>
      <c r="M215" s="25">
        <v>792.1</v>
      </c>
      <c r="N215" s="25">
        <v>-56.2</v>
      </c>
      <c r="O215" s="23">
        <v>3.68</v>
      </c>
      <c r="P215" s="25">
        <v>26</v>
      </c>
      <c r="Q215" s="32"/>
      <c r="R215" s="27">
        <v>43.39</v>
      </c>
      <c r="S215" s="33">
        <v>1</v>
      </c>
      <c r="T215" s="1">
        <v>90</v>
      </c>
      <c r="U215" s="25">
        <v>0.6</v>
      </c>
      <c r="V215" s="25">
        <v>17</v>
      </c>
      <c r="W215" s="22">
        <v>14</v>
      </c>
      <c r="X215" s="1">
        <v>7</v>
      </c>
      <c r="Y215" s="1">
        <v>7</v>
      </c>
      <c r="Z215" s="1">
        <v>7</v>
      </c>
      <c r="AA215" s="1">
        <v>7</v>
      </c>
      <c r="AB215" s="26"/>
      <c r="AC215" s="26"/>
      <c r="AD215" s="26"/>
      <c r="AE215" s="26"/>
      <c r="AF215" s="26"/>
      <c r="AG215" s="26"/>
      <c r="AH215" s="1">
        <v>27.800000000000011</v>
      </c>
      <c r="AI215" s="1">
        <v>75.599999999999994</v>
      </c>
    </row>
    <row r="216" spans="1:35" x14ac:dyDescent="0.25">
      <c r="A216" s="1">
        <v>215</v>
      </c>
      <c r="B216" s="1">
        <v>29</v>
      </c>
      <c r="C216" s="1">
        <v>1E-3</v>
      </c>
      <c r="D216" s="25">
        <v>15.5</v>
      </c>
      <c r="E216" s="23">
        <v>6.8000000000000005E-2</v>
      </c>
      <c r="F216" s="29">
        <v>6.9999999999999999E-4</v>
      </c>
      <c r="G216" s="25">
        <v>146.9</v>
      </c>
      <c r="H216" s="25">
        <v>169.8</v>
      </c>
      <c r="I216" s="25">
        <v>196.7</v>
      </c>
      <c r="J216" s="25">
        <v>237.7</v>
      </c>
      <c r="K216" s="25">
        <v>265.39999999999998</v>
      </c>
      <c r="L216" s="25">
        <v>43</v>
      </c>
      <c r="M216" s="25">
        <v>792.1</v>
      </c>
      <c r="N216" s="25">
        <v>-54.1</v>
      </c>
      <c r="O216" s="23">
        <v>3.851</v>
      </c>
      <c r="P216" s="25">
        <v>26</v>
      </c>
      <c r="Q216" s="20"/>
      <c r="R216" s="23">
        <v>43.393999999999998</v>
      </c>
      <c r="S216" s="33">
        <v>1</v>
      </c>
      <c r="T216" s="1">
        <v>99</v>
      </c>
      <c r="U216" s="25">
        <v>0</v>
      </c>
      <c r="V216" s="25">
        <v>16</v>
      </c>
      <c r="W216" s="20">
        <v>15</v>
      </c>
      <c r="X216" s="1">
        <v>7</v>
      </c>
      <c r="Y216" s="1">
        <v>7</v>
      </c>
      <c r="Z216" s="1">
        <v>7</v>
      </c>
      <c r="AA216" s="1">
        <v>7</v>
      </c>
      <c r="AB216" s="20"/>
      <c r="AC216" s="20"/>
      <c r="AD216" s="20"/>
      <c r="AE216" s="20"/>
      <c r="AF216" s="20"/>
      <c r="AG216" s="20"/>
      <c r="AH216" s="1">
        <v>26.899999999999977</v>
      </c>
      <c r="AI216" s="1">
        <v>67.899999999999977</v>
      </c>
    </row>
    <row r="217" spans="1:35" x14ac:dyDescent="0.25">
      <c r="A217" s="1">
        <v>216</v>
      </c>
      <c r="B217" s="1">
        <v>30</v>
      </c>
      <c r="C217" s="23">
        <v>2E-3</v>
      </c>
      <c r="D217" s="25">
        <v>18.8</v>
      </c>
      <c r="E217" s="1">
        <v>1.7999999999999999E-2</v>
      </c>
      <c r="F217" s="29">
        <v>2.9999999999999997E-4</v>
      </c>
      <c r="G217" s="1">
        <v>148.6</v>
      </c>
      <c r="H217" s="1">
        <v>165.1</v>
      </c>
      <c r="I217" s="1">
        <v>189.7</v>
      </c>
      <c r="J217" s="1">
        <v>227.5</v>
      </c>
      <c r="K217" s="1">
        <v>244.4</v>
      </c>
      <c r="L217" s="1">
        <v>40</v>
      </c>
      <c r="M217" s="1">
        <v>792.2</v>
      </c>
      <c r="N217" s="1">
        <v>-54.7</v>
      </c>
      <c r="O217" s="1">
        <v>3.31</v>
      </c>
      <c r="P217" s="1">
        <v>25</v>
      </c>
      <c r="Q217" s="1"/>
      <c r="R217" s="1">
        <v>43.292999999999999</v>
      </c>
      <c r="S217" s="21">
        <v>1</v>
      </c>
      <c r="T217" s="1">
        <v>98</v>
      </c>
      <c r="U217" s="1"/>
      <c r="V217" s="1"/>
      <c r="W217" s="1"/>
      <c r="X217" s="1"/>
      <c r="Y217" s="1"/>
      <c r="Z217" s="1"/>
      <c r="AA217" s="1"/>
      <c r="AB217" s="1"/>
      <c r="AC217" s="1"/>
      <c r="AD217" s="1"/>
      <c r="AE217" s="1"/>
      <c r="AF217" s="1"/>
      <c r="AG217" s="1"/>
      <c r="AH217" s="1">
        <v>24.599999999999994</v>
      </c>
      <c r="AI217" s="1">
        <v>62.400000000000006</v>
      </c>
    </row>
    <row r="218" spans="1:35" x14ac:dyDescent="0.25">
      <c r="A218" s="1">
        <v>217</v>
      </c>
      <c r="B218" s="1">
        <v>30</v>
      </c>
      <c r="C218" s="23">
        <v>2E-3</v>
      </c>
      <c r="D218" s="25">
        <v>18.7</v>
      </c>
      <c r="E218" s="1">
        <v>2E-3</v>
      </c>
      <c r="F218" s="29">
        <v>4.0000000000000002E-4</v>
      </c>
      <c r="G218" s="1">
        <v>150.6</v>
      </c>
      <c r="H218" s="1">
        <v>165.1</v>
      </c>
      <c r="I218" s="1">
        <v>189.7</v>
      </c>
      <c r="J218" s="1">
        <v>227.2</v>
      </c>
      <c r="K218" s="1">
        <v>245</v>
      </c>
      <c r="L218" s="1">
        <v>40.5</v>
      </c>
      <c r="M218" s="1">
        <v>792.2</v>
      </c>
      <c r="N218" s="1">
        <v>-54.8</v>
      </c>
      <c r="O218" s="1">
        <v>3.3279999999999998</v>
      </c>
      <c r="P218" s="1">
        <v>25</v>
      </c>
      <c r="Q218" s="1"/>
      <c r="R218" s="1">
        <v>43.292999999999999</v>
      </c>
      <c r="S218" s="21">
        <v>1</v>
      </c>
      <c r="T218" s="1">
        <v>93</v>
      </c>
      <c r="U218" s="1"/>
      <c r="V218" s="1"/>
      <c r="W218" s="1"/>
      <c r="X218" s="1"/>
      <c r="Y218" s="1"/>
      <c r="Z218" s="1"/>
      <c r="AA218" s="1"/>
      <c r="AB218" s="1"/>
      <c r="AC218" s="1"/>
      <c r="AD218" s="1"/>
      <c r="AE218" s="1"/>
      <c r="AF218" s="1"/>
      <c r="AG218" s="1"/>
      <c r="AH218" s="1">
        <v>24.599999999999994</v>
      </c>
      <c r="AI218" s="1">
        <v>62.099999999999994</v>
      </c>
    </row>
    <row r="219" spans="1:35" x14ac:dyDescent="0.25">
      <c r="A219" s="1">
        <v>218</v>
      </c>
      <c r="B219" s="1">
        <v>30</v>
      </c>
      <c r="C219" s="23">
        <v>2E-3</v>
      </c>
      <c r="D219" s="25">
        <v>18.7</v>
      </c>
      <c r="E219" s="1">
        <v>2.1000000000000001E-2</v>
      </c>
      <c r="F219" s="29">
        <v>2.9999999999999997E-4</v>
      </c>
      <c r="G219" s="1">
        <v>152.9</v>
      </c>
      <c r="H219" s="1">
        <v>165.2</v>
      </c>
      <c r="I219" s="1">
        <v>190</v>
      </c>
      <c r="J219" s="1">
        <v>227.4</v>
      </c>
      <c r="K219" s="1">
        <v>245.9</v>
      </c>
      <c r="L219" s="1">
        <v>40.5</v>
      </c>
      <c r="M219" s="1">
        <v>792.2</v>
      </c>
      <c r="N219" s="1">
        <v>-55.4</v>
      </c>
      <c r="O219" s="1">
        <v>3.35</v>
      </c>
      <c r="P219" s="1">
        <v>25</v>
      </c>
      <c r="Q219" s="1"/>
      <c r="R219" s="1">
        <v>43.293999999999997</v>
      </c>
      <c r="S219" s="21">
        <v>1</v>
      </c>
      <c r="T219" s="1">
        <v>94</v>
      </c>
      <c r="U219" s="1"/>
      <c r="V219" s="1"/>
      <c r="W219" s="1"/>
      <c r="X219" s="1"/>
      <c r="Y219" s="1"/>
      <c r="Z219" s="1"/>
      <c r="AA219" s="1"/>
      <c r="AB219" s="1"/>
      <c r="AC219" s="1"/>
      <c r="AD219" s="1"/>
      <c r="AE219" s="1"/>
      <c r="AF219" s="1"/>
      <c r="AG219" s="1"/>
      <c r="AH219" s="1">
        <v>24.800000000000011</v>
      </c>
      <c r="AI219" s="1">
        <v>62.200000000000017</v>
      </c>
    </row>
    <row r="220" spans="1:35" x14ac:dyDescent="0.25">
      <c r="A220" s="1">
        <v>219</v>
      </c>
      <c r="B220" s="1">
        <v>30</v>
      </c>
      <c r="C220" s="23">
        <v>2E-3</v>
      </c>
      <c r="D220" s="25">
        <v>19.399999999999999</v>
      </c>
      <c r="E220" s="1">
        <v>1.7999999999999999E-2</v>
      </c>
      <c r="F220" s="29"/>
      <c r="G220" s="1">
        <v>151.30000000000001</v>
      </c>
      <c r="H220" s="1">
        <v>164.2</v>
      </c>
      <c r="I220" s="1">
        <v>188.8</v>
      </c>
      <c r="J220" s="1">
        <v>226.1</v>
      </c>
      <c r="K220" s="1">
        <v>245.9</v>
      </c>
      <c r="L220" s="1">
        <v>41</v>
      </c>
      <c r="M220" s="1">
        <v>792.2</v>
      </c>
      <c r="N220" s="1">
        <v>-54.5</v>
      </c>
      <c r="O220" s="1">
        <v>3.367</v>
      </c>
      <c r="P220" s="1">
        <v>25</v>
      </c>
      <c r="Q220" s="1"/>
      <c r="R220" s="1">
        <v>43.276000000000003</v>
      </c>
      <c r="S220" s="21">
        <v>1</v>
      </c>
      <c r="T220" s="1">
        <v>96</v>
      </c>
      <c r="U220" s="1"/>
      <c r="V220" s="1"/>
      <c r="W220" s="1"/>
      <c r="X220" s="1"/>
      <c r="Y220" s="1"/>
      <c r="Z220" s="1"/>
      <c r="AA220" s="1"/>
      <c r="AB220" s="1"/>
      <c r="AC220" s="1"/>
      <c r="AD220" s="1"/>
      <c r="AE220" s="1"/>
      <c r="AF220" s="1"/>
      <c r="AG220" s="1"/>
      <c r="AH220" s="1">
        <v>24.600000000000023</v>
      </c>
      <c r="AI220" s="1">
        <v>61.900000000000006</v>
      </c>
    </row>
    <row r="221" spans="1:35" x14ac:dyDescent="0.25">
      <c r="A221" s="1">
        <v>220</v>
      </c>
      <c r="B221" s="1">
        <v>30</v>
      </c>
      <c r="C221" s="23">
        <v>4.0000000000000001E-3</v>
      </c>
      <c r="D221" s="26">
        <v>14.6</v>
      </c>
      <c r="E221" s="24">
        <v>1.4999999999999999E-2</v>
      </c>
      <c r="F221" s="31"/>
      <c r="G221" s="26">
        <v>156.19999999999999</v>
      </c>
      <c r="H221" s="26">
        <v>172.4</v>
      </c>
      <c r="I221" s="26">
        <v>195.2</v>
      </c>
      <c r="J221" s="26">
        <v>229.8</v>
      </c>
      <c r="K221" s="26">
        <v>249.4</v>
      </c>
      <c r="L221" s="26">
        <v>45.5</v>
      </c>
      <c r="M221" s="26">
        <v>792.2</v>
      </c>
      <c r="N221" s="22">
        <v>-53.5</v>
      </c>
      <c r="O221" s="24">
        <v>3.74</v>
      </c>
      <c r="P221" s="26">
        <v>25</v>
      </c>
      <c r="Q221" s="32"/>
      <c r="R221" s="26">
        <v>43.39</v>
      </c>
      <c r="S221" s="21">
        <v>1</v>
      </c>
      <c r="T221" s="22">
        <v>61</v>
      </c>
      <c r="U221" s="32"/>
      <c r="V221" s="22"/>
      <c r="W221" s="22"/>
      <c r="X221" s="1"/>
      <c r="Y221" s="1"/>
      <c r="Z221" s="1"/>
      <c r="AA221" s="1"/>
      <c r="AB221" s="26"/>
      <c r="AC221" s="26"/>
      <c r="AD221" s="26"/>
      <c r="AE221" s="26"/>
      <c r="AF221" s="26"/>
      <c r="AG221" s="26"/>
      <c r="AH221" s="1">
        <v>22.799999999999983</v>
      </c>
      <c r="AI221" s="1">
        <v>57.400000000000006</v>
      </c>
    </row>
    <row r="222" spans="1:35" x14ac:dyDescent="0.25">
      <c r="A222" s="1">
        <v>221</v>
      </c>
      <c r="B222" s="1">
        <v>30</v>
      </c>
      <c r="C222" s="1">
        <v>3.0000000000000001E-3</v>
      </c>
      <c r="D222" s="1">
        <v>15.1</v>
      </c>
      <c r="E222" s="27">
        <v>0.08</v>
      </c>
      <c r="F222" s="29">
        <v>5.0000000000000001E-4</v>
      </c>
      <c r="G222" s="25">
        <v>152</v>
      </c>
      <c r="H222" s="1">
        <v>167.6</v>
      </c>
      <c r="I222" s="1">
        <v>193.9</v>
      </c>
      <c r="J222" s="1">
        <v>238.9</v>
      </c>
      <c r="K222" s="1">
        <v>262.7</v>
      </c>
      <c r="L222" s="25">
        <v>42</v>
      </c>
      <c r="M222" s="1">
        <v>792.2</v>
      </c>
      <c r="N222" s="1">
        <v>-51.5</v>
      </c>
      <c r="O222" s="1">
        <v>3.6419999999999999</v>
      </c>
      <c r="P222" s="25">
        <v>26</v>
      </c>
      <c r="Q222" s="32"/>
      <c r="R222" s="1">
        <v>43.39</v>
      </c>
      <c r="S222" s="1">
        <v>1</v>
      </c>
      <c r="T222" s="1">
        <v>98</v>
      </c>
      <c r="U222" s="1">
        <v>0.2</v>
      </c>
      <c r="V222" s="1">
        <v>17</v>
      </c>
      <c r="W222" s="22">
        <v>15</v>
      </c>
      <c r="X222" s="1">
        <v>7</v>
      </c>
      <c r="Y222" s="1">
        <v>7</v>
      </c>
      <c r="Z222" s="1">
        <v>7</v>
      </c>
      <c r="AA222" s="1">
        <v>7</v>
      </c>
      <c r="AB222" s="26"/>
      <c r="AC222" s="26"/>
      <c r="AD222" s="26"/>
      <c r="AE222" s="26"/>
      <c r="AF222" s="26"/>
      <c r="AG222" s="26"/>
      <c r="AH222" s="1">
        <v>26.300000000000011</v>
      </c>
      <c r="AI222" s="1">
        <v>71.300000000000011</v>
      </c>
    </row>
    <row r="223" spans="1:35" x14ac:dyDescent="0.25">
      <c r="A223" s="1">
        <v>222</v>
      </c>
      <c r="B223" s="1">
        <v>29</v>
      </c>
      <c r="C223" s="1">
        <v>3.0000000000000001E-3</v>
      </c>
      <c r="D223" s="1">
        <v>17.2</v>
      </c>
      <c r="E223" s="27">
        <v>0.06</v>
      </c>
      <c r="F223" s="29">
        <v>2.9999999999999997E-4</v>
      </c>
      <c r="G223" s="1">
        <v>147.19999999999999</v>
      </c>
      <c r="H223" s="1">
        <v>168.8</v>
      </c>
      <c r="I223" s="1">
        <v>195.8</v>
      </c>
      <c r="J223" s="1">
        <v>239.4</v>
      </c>
      <c r="K223" s="1">
        <v>266.60000000000002</v>
      </c>
      <c r="L223" s="25">
        <v>41</v>
      </c>
      <c r="M223" s="1">
        <v>792.2</v>
      </c>
      <c r="N223" s="1">
        <v>-53.2</v>
      </c>
      <c r="O223" s="1">
        <v>3.6819999999999999</v>
      </c>
      <c r="P223" s="25">
        <v>26</v>
      </c>
      <c r="Q223" s="32"/>
      <c r="R223" s="1">
        <v>43.36</v>
      </c>
      <c r="S223" s="1">
        <v>1</v>
      </c>
      <c r="T223" s="1">
        <v>100</v>
      </c>
      <c r="U223" s="1">
        <v>0.1</v>
      </c>
      <c r="V223" s="1">
        <v>16</v>
      </c>
      <c r="W223" s="22">
        <v>14</v>
      </c>
      <c r="X223" s="1">
        <v>7</v>
      </c>
      <c r="Y223" s="1">
        <v>7</v>
      </c>
      <c r="Z223" s="1">
        <v>7</v>
      </c>
      <c r="AA223" s="1">
        <v>7</v>
      </c>
      <c r="AB223" s="26"/>
      <c r="AC223" s="26"/>
      <c r="AD223" s="26"/>
      <c r="AE223" s="26"/>
      <c r="AF223" s="26"/>
      <c r="AG223" s="26"/>
      <c r="AH223" s="1">
        <v>27</v>
      </c>
      <c r="AI223" s="1">
        <v>70.599999999999994</v>
      </c>
    </row>
    <row r="224" spans="1:35" x14ac:dyDescent="0.25">
      <c r="A224" s="1">
        <v>223</v>
      </c>
      <c r="B224" s="1">
        <v>30</v>
      </c>
      <c r="C224" s="1">
        <v>2E-3</v>
      </c>
      <c r="D224" s="25">
        <v>15.3</v>
      </c>
      <c r="E224" s="27">
        <v>0.04</v>
      </c>
      <c r="F224" s="29">
        <v>5.9999999999999995E-4</v>
      </c>
      <c r="G224" s="25">
        <v>146</v>
      </c>
      <c r="H224" s="25">
        <v>167.3</v>
      </c>
      <c r="I224" s="25">
        <v>192.1</v>
      </c>
      <c r="J224" s="25">
        <v>236.3</v>
      </c>
      <c r="K224" s="25">
        <v>266.10000000000002</v>
      </c>
      <c r="L224" s="25">
        <v>42.5</v>
      </c>
      <c r="M224" s="25">
        <v>792.2</v>
      </c>
      <c r="N224" s="25">
        <v>-56.1</v>
      </c>
      <c r="O224" s="23">
        <v>3.3220000000000001</v>
      </c>
      <c r="P224" s="25">
        <v>25</v>
      </c>
      <c r="Q224" s="32"/>
      <c r="R224" s="27">
        <v>43.38</v>
      </c>
      <c r="S224" s="33">
        <v>1</v>
      </c>
      <c r="T224" s="1">
        <v>99</v>
      </c>
      <c r="U224" s="25">
        <v>0.3</v>
      </c>
      <c r="V224" s="25">
        <v>17</v>
      </c>
      <c r="W224" s="22">
        <v>15</v>
      </c>
      <c r="X224" s="1">
        <v>7</v>
      </c>
      <c r="Y224" s="1">
        <v>7</v>
      </c>
      <c r="Z224" s="1">
        <v>7</v>
      </c>
      <c r="AA224" s="1">
        <v>7</v>
      </c>
      <c r="AB224" s="26"/>
      <c r="AC224" s="26"/>
      <c r="AD224" s="26"/>
      <c r="AE224" s="26"/>
      <c r="AF224" s="26"/>
      <c r="AG224" s="26"/>
      <c r="AH224" s="1">
        <v>24.799999999999983</v>
      </c>
      <c r="AI224" s="1">
        <v>69</v>
      </c>
    </row>
    <row r="225" spans="1:35" x14ac:dyDescent="0.25">
      <c r="A225" s="1">
        <v>224</v>
      </c>
      <c r="B225" s="1">
        <v>24</v>
      </c>
      <c r="C225" s="1">
        <v>6.0000000000000001E-3</v>
      </c>
      <c r="D225" s="25">
        <v>17.899999999999999</v>
      </c>
      <c r="E225" s="23">
        <v>0.18</v>
      </c>
      <c r="F225" s="29">
        <v>1E-4</v>
      </c>
      <c r="G225" s="25">
        <v>150.4</v>
      </c>
      <c r="H225" s="25">
        <v>166.9</v>
      </c>
      <c r="I225" s="25">
        <v>196</v>
      </c>
      <c r="J225" s="25">
        <v>242.1</v>
      </c>
      <c r="K225" s="25">
        <v>266.5</v>
      </c>
      <c r="L225" s="25">
        <v>43.5</v>
      </c>
      <c r="M225" s="25">
        <v>792.2</v>
      </c>
      <c r="N225" s="25">
        <v>-49.4</v>
      </c>
      <c r="O225" s="23">
        <v>3.581</v>
      </c>
      <c r="P225" s="25">
        <v>25</v>
      </c>
      <c r="Q225" s="20"/>
      <c r="R225" s="23">
        <v>43.353999999999999</v>
      </c>
      <c r="S225" s="33">
        <v>1</v>
      </c>
      <c r="T225" s="1">
        <v>95</v>
      </c>
      <c r="U225" s="25">
        <v>0.4</v>
      </c>
      <c r="V225" s="25">
        <v>18</v>
      </c>
      <c r="W225" s="20">
        <v>16</v>
      </c>
      <c r="X225" s="1">
        <v>7</v>
      </c>
      <c r="Y225" s="1">
        <v>7</v>
      </c>
      <c r="Z225" s="1">
        <v>7</v>
      </c>
      <c r="AA225" s="1">
        <v>7</v>
      </c>
      <c r="AB225" s="20"/>
      <c r="AC225" s="20"/>
      <c r="AD225" s="20"/>
      <c r="AE225" s="20"/>
      <c r="AF225" s="20"/>
      <c r="AG225" s="20"/>
      <c r="AH225" s="1">
        <v>29.099999999999994</v>
      </c>
      <c r="AI225" s="1">
        <v>75.199999999999989</v>
      </c>
    </row>
    <row r="226" spans="1:35" x14ac:dyDescent="0.25">
      <c r="A226" s="1">
        <v>225</v>
      </c>
      <c r="B226" s="1">
        <v>30</v>
      </c>
      <c r="C226" s="1">
        <v>3.0000000000000001E-3</v>
      </c>
      <c r="D226" s="25">
        <v>15.6</v>
      </c>
      <c r="E226" s="23">
        <v>1.4E-2</v>
      </c>
      <c r="F226" s="29">
        <v>2.9999999999999997E-4</v>
      </c>
      <c r="G226" s="25">
        <v>151.6</v>
      </c>
      <c r="H226" s="25">
        <v>172.7</v>
      </c>
      <c r="I226" s="25">
        <v>197.1</v>
      </c>
      <c r="J226" s="25">
        <v>232.9</v>
      </c>
      <c r="K226" s="25">
        <v>256.7</v>
      </c>
      <c r="L226" s="25">
        <v>43.5</v>
      </c>
      <c r="M226" s="25">
        <v>792.2</v>
      </c>
      <c r="N226" s="25">
        <v>-53.3</v>
      </c>
      <c r="O226" s="23">
        <v>3.7509999999999999</v>
      </c>
      <c r="P226" s="25">
        <v>26</v>
      </c>
      <c r="Q226" s="20"/>
      <c r="R226" s="23">
        <v>43.389000000000003</v>
      </c>
      <c r="S226" s="33">
        <v>1</v>
      </c>
      <c r="T226" s="1">
        <v>93</v>
      </c>
      <c r="U226" s="25">
        <v>0.3</v>
      </c>
      <c r="V226" s="25">
        <v>17</v>
      </c>
      <c r="W226" s="20">
        <v>14</v>
      </c>
      <c r="X226" s="1">
        <v>7</v>
      </c>
      <c r="Y226" s="1">
        <v>7</v>
      </c>
      <c r="Z226" s="1">
        <v>7</v>
      </c>
      <c r="AA226" s="1">
        <v>7</v>
      </c>
      <c r="AB226" s="20"/>
      <c r="AC226" s="20"/>
      <c r="AD226" s="20"/>
      <c r="AE226" s="20"/>
      <c r="AF226" s="20"/>
      <c r="AG226" s="20"/>
      <c r="AH226" s="1">
        <v>24.400000000000006</v>
      </c>
      <c r="AI226" s="1">
        <v>60.200000000000017</v>
      </c>
    </row>
    <row r="227" spans="1:35" x14ac:dyDescent="0.25">
      <c r="A227" s="1">
        <v>226</v>
      </c>
      <c r="B227" s="1">
        <v>28</v>
      </c>
      <c r="C227" s="1">
        <v>7.0000000000000001E-3</v>
      </c>
      <c r="D227" s="1">
        <v>15.4</v>
      </c>
      <c r="E227" s="1">
        <v>0.02</v>
      </c>
      <c r="F227" s="29"/>
      <c r="G227" s="1">
        <v>152.30000000000001</v>
      </c>
      <c r="H227" s="1">
        <v>164.1</v>
      </c>
      <c r="I227" s="1">
        <v>186.1</v>
      </c>
      <c r="J227" s="1">
        <v>227.8</v>
      </c>
      <c r="K227" s="1">
        <v>246.8</v>
      </c>
      <c r="L227" s="1">
        <v>41</v>
      </c>
      <c r="M227" s="1">
        <v>792.2</v>
      </c>
      <c r="N227" s="1">
        <v>-58</v>
      </c>
      <c r="O227" s="1">
        <v>3.339</v>
      </c>
      <c r="P227" s="1">
        <v>25.4</v>
      </c>
      <c r="Q227" s="1">
        <v>1.1000000000000001</v>
      </c>
      <c r="R227" s="1">
        <v>43.334000000000003</v>
      </c>
      <c r="S227" s="1">
        <v>1</v>
      </c>
      <c r="T227" s="1">
        <v>95</v>
      </c>
      <c r="U227" s="1">
        <v>0.15</v>
      </c>
      <c r="V227" s="1">
        <v>16</v>
      </c>
      <c r="W227" s="1">
        <v>13</v>
      </c>
      <c r="X227" s="1">
        <v>8</v>
      </c>
      <c r="Y227" s="1">
        <v>7</v>
      </c>
      <c r="Z227" s="1">
        <v>7</v>
      </c>
      <c r="AA227" s="1">
        <v>7</v>
      </c>
      <c r="AB227" s="1"/>
      <c r="AC227" s="1"/>
      <c r="AD227" s="1"/>
      <c r="AE227" s="1"/>
      <c r="AF227" s="1"/>
      <c r="AG227" s="1"/>
      <c r="AH227" s="1">
        <v>22</v>
      </c>
      <c r="AI227" s="1">
        <v>63.700000000000017</v>
      </c>
    </row>
    <row r="228" spans="1:35" x14ac:dyDescent="0.25">
      <c r="A228" s="1">
        <v>227</v>
      </c>
      <c r="B228" s="1">
        <v>29</v>
      </c>
      <c r="C228" s="23">
        <v>4.0000000000000001E-3</v>
      </c>
      <c r="D228" s="1">
        <v>19.100000000000001</v>
      </c>
      <c r="E228" s="1">
        <v>4.4999999999999998E-2</v>
      </c>
      <c r="F228" s="29">
        <v>4.0000000000000002E-4</v>
      </c>
      <c r="G228" s="1">
        <v>153.1</v>
      </c>
      <c r="H228" s="1">
        <v>166.6</v>
      </c>
      <c r="I228" s="1">
        <v>191.4</v>
      </c>
      <c r="J228" s="1">
        <v>230.9</v>
      </c>
      <c r="K228" s="1">
        <v>254.5</v>
      </c>
      <c r="L228" s="1">
        <v>43</v>
      </c>
      <c r="M228" s="1">
        <v>792.3</v>
      </c>
      <c r="N228" s="1">
        <v>-51.2</v>
      </c>
      <c r="O228" s="1">
        <v>3.5529999999999999</v>
      </c>
      <c r="P228" s="1">
        <v>25</v>
      </c>
      <c r="Q228" s="1"/>
      <c r="R228" s="1">
        <v>43.289000000000001</v>
      </c>
      <c r="S228" s="21">
        <v>1</v>
      </c>
      <c r="T228" s="1">
        <v>95</v>
      </c>
      <c r="U228" s="1"/>
      <c r="V228" s="1"/>
      <c r="W228" s="1"/>
      <c r="X228" s="1"/>
      <c r="Y228" s="1"/>
      <c r="Z228" s="1"/>
      <c r="AA228" s="1"/>
      <c r="AB228" s="1"/>
      <c r="AC228" s="1"/>
      <c r="AD228" s="1"/>
      <c r="AE228" s="1"/>
      <c r="AF228" s="1"/>
      <c r="AG228" s="1"/>
      <c r="AH228" s="1">
        <v>24.800000000000011</v>
      </c>
      <c r="AI228" s="1">
        <v>64.300000000000011</v>
      </c>
    </row>
    <row r="229" spans="1:35" x14ac:dyDescent="0.25">
      <c r="A229" s="1">
        <v>228</v>
      </c>
      <c r="B229" s="1">
        <v>30</v>
      </c>
      <c r="C229" s="23">
        <v>4.0000000000000001E-3</v>
      </c>
      <c r="D229" s="1">
        <v>18.899999999999999</v>
      </c>
      <c r="E229" s="1">
        <v>0.04</v>
      </c>
      <c r="F229" s="29">
        <v>4.0000000000000002E-4</v>
      </c>
      <c r="G229" s="1">
        <v>153.5</v>
      </c>
      <c r="H229" s="1">
        <v>168.2</v>
      </c>
      <c r="I229" s="1">
        <v>192.3</v>
      </c>
      <c r="J229" s="1">
        <v>231.2</v>
      </c>
      <c r="K229" s="1">
        <v>253.6</v>
      </c>
      <c r="L229" s="1">
        <v>43</v>
      </c>
      <c r="M229" s="1">
        <v>792.3</v>
      </c>
      <c r="N229" s="1">
        <v>-51.4</v>
      </c>
      <c r="O229" s="1">
        <v>3.6560000000000001</v>
      </c>
      <c r="P229" s="1">
        <v>25</v>
      </c>
      <c r="Q229" s="1"/>
      <c r="R229" s="1">
        <v>43.298000000000002</v>
      </c>
      <c r="S229" s="21">
        <v>1</v>
      </c>
      <c r="T229" s="1">
        <v>94</v>
      </c>
      <c r="U229" s="1"/>
      <c r="V229" s="1"/>
      <c r="W229" s="1"/>
      <c r="X229" s="1"/>
      <c r="Y229" s="1"/>
      <c r="Z229" s="1"/>
      <c r="AA229" s="1"/>
      <c r="AB229" s="1"/>
      <c r="AC229" s="1"/>
      <c r="AD229" s="1"/>
      <c r="AE229" s="1"/>
      <c r="AF229" s="1"/>
      <c r="AG229" s="1"/>
      <c r="AH229" s="1">
        <v>24.100000000000023</v>
      </c>
      <c r="AI229" s="1">
        <v>63</v>
      </c>
    </row>
    <row r="230" spans="1:35" x14ac:dyDescent="0.25">
      <c r="A230" s="1">
        <v>229</v>
      </c>
      <c r="B230" s="1">
        <v>27</v>
      </c>
      <c r="C230" s="23">
        <v>2E-3</v>
      </c>
      <c r="D230" s="1">
        <v>19.7</v>
      </c>
      <c r="E230" s="1">
        <v>4.7E-2</v>
      </c>
      <c r="F230" s="29">
        <v>5.0000000000000001E-4</v>
      </c>
      <c r="G230" s="1">
        <v>154.1</v>
      </c>
      <c r="H230" s="1">
        <v>168.4</v>
      </c>
      <c r="I230" s="1">
        <v>192.2</v>
      </c>
      <c r="J230" s="1">
        <v>231.2</v>
      </c>
      <c r="K230" s="1">
        <v>254.3</v>
      </c>
      <c r="L230" s="1">
        <v>43</v>
      </c>
      <c r="M230" s="1">
        <v>792.3</v>
      </c>
      <c r="N230" s="1">
        <v>-51.3</v>
      </c>
      <c r="O230" s="1">
        <v>3.5990000000000002</v>
      </c>
      <c r="P230" s="1">
        <v>25</v>
      </c>
      <c r="Q230" s="1"/>
      <c r="R230" s="1">
        <v>43.283000000000001</v>
      </c>
      <c r="S230" s="21">
        <v>1</v>
      </c>
      <c r="T230" s="1">
        <v>94</v>
      </c>
      <c r="U230" s="1"/>
      <c r="V230" s="1"/>
      <c r="W230" s="1"/>
      <c r="X230" s="1"/>
      <c r="Y230" s="1"/>
      <c r="Z230" s="1"/>
      <c r="AA230" s="1"/>
      <c r="AB230" s="1"/>
      <c r="AC230" s="1"/>
      <c r="AD230" s="1"/>
      <c r="AE230" s="1"/>
      <c r="AF230" s="1"/>
      <c r="AG230" s="1"/>
      <c r="AH230" s="1">
        <v>23.799999999999983</v>
      </c>
      <c r="AI230" s="1">
        <v>62.799999999999983</v>
      </c>
    </row>
    <row r="231" spans="1:35" x14ac:dyDescent="0.25">
      <c r="A231" s="1">
        <v>230</v>
      </c>
      <c r="B231" s="1">
        <v>30</v>
      </c>
      <c r="C231" s="23">
        <v>2E-3</v>
      </c>
      <c r="D231" s="25">
        <v>19.3</v>
      </c>
      <c r="E231" s="1">
        <v>0.02</v>
      </c>
      <c r="F231" s="29">
        <v>8.0000000000000004E-4</v>
      </c>
      <c r="G231" s="1">
        <v>150.4</v>
      </c>
      <c r="H231" s="1">
        <v>165</v>
      </c>
      <c r="I231" s="1">
        <v>189.7</v>
      </c>
      <c r="J231" s="1">
        <v>227.1</v>
      </c>
      <c r="K231" s="1">
        <v>244.6</v>
      </c>
      <c r="L231" s="1">
        <v>41</v>
      </c>
      <c r="M231" s="1">
        <v>792.3</v>
      </c>
      <c r="N231" s="1">
        <v>-54.9</v>
      </c>
      <c r="O231" s="1">
        <v>3.3</v>
      </c>
      <c r="P231" s="1">
        <v>26</v>
      </c>
      <c r="Q231" s="1"/>
      <c r="R231" s="1">
        <v>43.280999999999999</v>
      </c>
      <c r="S231" s="21">
        <v>1</v>
      </c>
      <c r="T231" s="1">
        <v>96</v>
      </c>
      <c r="U231" s="1"/>
      <c r="V231" s="1"/>
      <c r="W231" s="1"/>
      <c r="X231" s="1"/>
      <c r="Y231" s="1"/>
      <c r="Z231" s="1"/>
      <c r="AA231" s="1"/>
      <c r="AB231" s="1"/>
      <c r="AC231" s="1"/>
      <c r="AD231" s="1"/>
      <c r="AE231" s="1"/>
      <c r="AF231" s="1"/>
      <c r="AG231" s="1"/>
      <c r="AH231" s="1">
        <v>24.699999999999989</v>
      </c>
      <c r="AI231" s="1">
        <v>62.099999999999994</v>
      </c>
    </row>
    <row r="232" spans="1:35" x14ac:dyDescent="0.25">
      <c r="A232" s="1">
        <v>231</v>
      </c>
      <c r="B232" s="1">
        <v>30</v>
      </c>
      <c r="C232" s="23">
        <v>3.0000000000000001E-3</v>
      </c>
      <c r="D232" s="25">
        <v>19.399999999999999</v>
      </c>
      <c r="E232" s="1">
        <v>0.02</v>
      </c>
      <c r="F232" s="29">
        <v>2.9999999999999997E-4</v>
      </c>
      <c r="G232" s="1">
        <v>147.6</v>
      </c>
      <c r="H232" s="1">
        <v>165.2</v>
      </c>
      <c r="I232" s="1">
        <v>189.6</v>
      </c>
      <c r="J232" s="1">
        <v>227.1</v>
      </c>
      <c r="K232" s="1">
        <v>244.1</v>
      </c>
      <c r="L232" s="1">
        <v>41</v>
      </c>
      <c r="M232" s="1">
        <v>792.3</v>
      </c>
      <c r="N232" s="1">
        <v>-54.7</v>
      </c>
      <c r="O232" s="1">
        <v>3.3540000000000001</v>
      </c>
      <c r="P232" s="1">
        <v>25</v>
      </c>
      <c r="Q232" s="1"/>
      <c r="R232" s="1">
        <v>43.28</v>
      </c>
      <c r="S232" s="21">
        <v>1</v>
      </c>
      <c r="T232" s="1">
        <v>92</v>
      </c>
      <c r="U232" s="1"/>
      <c r="V232" s="1"/>
      <c r="W232" s="1"/>
      <c r="X232" s="1"/>
      <c r="Y232" s="1"/>
      <c r="Z232" s="1"/>
      <c r="AA232" s="1"/>
      <c r="AB232" s="1"/>
      <c r="AC232" s="1"/>
      <c r="AD232" s="1"/>
      <c r="AE232" s="1"/>
      <c r="AF232" s="1"/>
      <c r="AG232" s="1"/>
      <c r="AH232" s="1">
        <v>24.400000000000006</v>
      </c>
      <c r="AI232" s="1">
        <v>61.900000000000006</v>
      </c>
    </row>
    <row r="233" spans="1:35" x14ac:dyDescent="0.25">
      <c r="A233" s="1">
        <v>232</v>
      </c>
      <c r="B233" s="1">
        <v>30</v>
      </c>
      <c r="C233" s="23">
        <v>2E-3</v>
      </c>
      <c r="D233" s="25">
        <v>19.5</v>
      </c>
      <c r="E233" s="1">
        <v>2.1000000000000001E-2</v>
      </c>
      <c r="F233" s="29"/>
      <c r="G233" s="1">
        <v>150.9</v>
      </c>
      <c r="H233" s="1">
        <v>165.2</v>
      </c>
      <c r="I233" s="1">
        <v>189.1</v>
      </c>
      <c r="J233" s="1">
        <v>227</v>
      </c>
      <c r="K233" s="1">
        <v>246</v>
      </c>
      <c r="L233" s="1">
        <v>40.5</v>
      </c>
      <c r="M233" s="1">
        <v>792.3</v>
      </c>
      <c r="N233" s="1">
        <v>-55.6</v>
      </c>
      <c r="O233" s="1">
        <v>3.3559999999999999</v>
      </c>
      <c r="P233" s="1">
        <v>26</v>
      </c>
      <c r="Q233" s="1"/>
      <c r="R233" s="1">
        <v>43.276000000000003</v>
      </c>
      <c r="S233" s="21">
        <v>1</v>
      </c>
      <c r="T233" s="1">
        <v>77</v>
      </c>
      <c r="U233" s="1"/>
      <c r="V233" s="1"/>
      <c r="W233" s="1"/>
      <c r="X233" s="1"/>
      <c r="Y233" s="1"/>
      <c r="Z233" s="1"/>
      <c r="AA233" s="1"/>
      <c r="AB233" s="1"/>
      <c r="AC233" s="1"/>
      <c r="AD233" s="1"/>
      <c r="AE233" s="1"/>
      <c r="AF233" s="1"/>
      <c r="AG233" s="1"/>
      <c r="AH233" s="1">
        <v>23.900000000000006</v>
      </c>
      <c r="AI233" s="1">
        <v>61.800000000000011</v>
      </c>
    </row>
    <row r="234" spans="1:35" x14ac:dyDescent="0.25">
      <c r="A234" s="1">
        <v>233</v>
      </c>
      <c r="B234" s="1">
        <v>30</v>
      </c>
      <c r="C234" s="1">
        <v>5.0000000000000001E-3</v>
      </c>
      <c r="D234" s="1">
        <v>15.4</v>
      </c>
      <c r="E234" s="1">
        <v>0.02</v>
      </c>
      <c r="F234" s="29"/>
      <c r="G234" s="1">
        <v>149.9</v>
      </c>
      <c r="H234" s="1">
        <v>162.69999999999999</v>
      </c>
      <c r="I234" s="1">
        <v>185.9</v>
      </c>
      <c r="J234" s="1">
        <v>229</v>
      </c>
      <c r="K234" s="1">
        <v>249.2</v>
      </c>
      <c r="L234" s="1">
        <v>40.5</v>
      </c>
      <c r="M234" s="1">
        <v>792.3</v>
      </c>
      <c r="N234" s="1">
        <v>-57.7</v>
      </c>
      <c r="O234" s="1">
        <v>3.3340000000000001</v>
      </c>
      <c r="P234" s="1">
        <v>26</v>
      </c>
      <c r="Q234" s="1">
        <v>1.27</v>
      </c>
      <c r="R234" s="1">
        <v>43.343000000000004</v>
      </c>
      <c r="S234" s="1">
        <v>1</v>
      </c>
      <c r="T234" s="1">
        <v>93</v>
      </c>
      <c r="U234" s="1">
        <v>0.04</v>
      </c>
      <c r="V234" s="1">
        <v>17</v>
      </c>
      <c r="W234" s="1">
        <v>15</v>
      </c>
      <c r="X234" s="1">
        <v>10</v>
      </c>
      <c r="Y234" s="1">
        <v>8</v>
      </c>
      <c r="Z234" s="1">
        <v>7</v>
      </c>
      <c r="AA234" s="1">
        <v>7</v>
      </c>
      <c r="AB234" s="1"/>
      <c r="AC234" s="1"/>
      <c r="AD234" s="1"/>
      <c r="AE234" s="1"/>
      <c r="AF234" s="1"/>
      <c r="AG234" s="1"/>
      <c r="AH234" s="1">
        <v>23.200000000000017</v>
      </c>
      <c r="AI234" s="1">
        <v>66.300000000000011</v>
      </c>
    </row>
    <row r="235" spans="1:35" x14ac:dyDescent="0.25">
      <c r="A235" s="1">
        <v>234</v>
      </c>
      <c r="B235" s="20">
        <v>25</v>
      </c>
      <c r="C235" s="20">
        <v>2E-3</v>
      </c>
      <c r="D235" s="20">
        <v>18.8</v>
      </c>
      <c r="E235" s="20">
        <v>0.154</v>
      </c>
      <c r="F235" s="28">
        <v>1E-3</v>
      </c>
      <c r="G235" s="20">
        <v>151.1</v>
      </c>
      <c r="H235" s="20">
        <v>169.3</v>
      </c>
      <c r="I235" s="20">
        <v>195.4</v>
      </c>
      <c r="J235" s="20">
        <v>237.4</v>
      </c>
      <c r="K235" s="20">
        <v>258.10000000000002</v>
      </c>
      <c r="L235" s="20">
        <v>43.5</v>
      </c>
      <c r="M235" s="20">
        <v>792.3</v>
      </c>
      <c r="N235" s="20">
        <v>-49</v>
      </c>
      <c r="O235" s="20">
        <v>3.6589999999999998</v>
      </c>
      <c r="P235" s="20">
        <v>23</v>
      </c>
      <c r="Q235" s="20">
        <v>1.2</v>
      </c>
      <c r="R235" s="20">
        <v>43.28</v>
      </c>
      <c r="S235" s="33">
        <v>1</v>
      </c>
      <c r="T235" s="20">
        <v>95</v>
      </c>
      <c r="U235" s="20">
        <v>0.28999999999999998</v>
      </c>
      <c r="V235" s="20">
        <v>16</v>
      </c>
      <c r="W235" s="20">
        <v>14</v>
      </c>
      <c r="X235" s="1">
        <v>9</v>
      </c>
      <c r="Y235" s="1">
        <v>7</v>
      </c>
      <c r="Z235" s="1">
        <v>7</v>
      </c>
      <c r="AA235" s="1">
        <v>7</v>
      </c>
      <c r="AB235" s="20">
        <v>564.79999999999995</v>
      </c>
      <c r="AC235" s="20">
        <v>99</v>
      </c>
      <c r="AD235" s="20">
        <v>4.2</v>
      </c>
      <c r="AE235" s="20">
        <v>0.6</v>
      </c>
      <c r="AF235" s="20">
        <v>0.3</v>
      </c>
      <c r="AG235" s="20" t="s">
        <v>67</v>
      </c>
      <c r="AH235" s="1">
        <v>26.099999999999994</v>
      </c>
      <c r="AI235" s="1">
        <v>68.099999999999994</v>
      </c>
    </row>
    <row r="236" spans="1:35" x14ac:dyDescent="0.25">
      <c r="A236" s="1">
        <v>235</v>
      </c>
      <c r="B236" s="20">
        <v>24</v>
      </c>
      <c r="C236" s="20">
        <v>3.0000000000000001E-3</v>
      </c>
      <c r="D236" s="20">
        <v>18.8</v>
      </c>
      <c r="E236" s="20">
        <v>0.17599999999999999</v>
      </c>
      <c r="F236" s="28">
        <v>1.1000000000000001E-3</v>
      </c>
      <c r="G236" s="20">
        <v>153.69999999999999</v>
      </c>
      <c r="H236" s="20">
        <v>168.6</v>
      </c>
      <c r="I236" s="20">
        <v>194.6</v>
      </c>
      <c r="J236" s="20">
        <v>237.5</v>
      </c>
      <c r="K236" s="20">
        <v>259.2</v>
      </c>
      <c r="L236" s="20">
        <v>43.4</v>
      </c>
      <c r="M236" s="20">
        <v>792.3</v>
      </c>
      <c r="N236" s="20">
        <v>-49.3</v>
      </c>
      <c r="O236" s="20">
        <v>3.6419999999999999</v>
      </c>
      <c r="P236" s="20">
        <v>24</v>
      </c>
      <c r="Q236" s="20">
        <v>1.37</v>
      </c>
      <c r="R236" s="20">
        <v>43.27</v>
      </c>
      <c r="S236" s="33">
        <v>1</v>
      </c>
      <c r="T236" s="20">
        <v>98</v>
      </c>
      <c r="U236" s="20">
        <v>0.31</v>
      </c>
      <c r="V236" s="20">
        <v>17</v>
      </c>
      <c r="W236" s="20">
        <v>15</v>
      </c>
      <c r="X236" s="1">
        <v>10</v>
      </c>
      <c r="Y236" s="1">
        <v>8</v>
      </c>
      <c r="Z236" s="1">
        <v>7</v>
      </c>
      <c r="AA236" s="1">
        <v>7</v>
      </c>
      <c r="AB236" s="20">
        <v>778.7</v>
      </c>
      <c r="AC236" s="20">
        <v>173</v>
      </c>
      <c r="AD236" s="20">
        <v>8.8000000000000007</v>
      </c>
      <c r="AE236" s="20">
        <v>1.6</v>
      </c>
      <c r="AF236" s="20">
        <v>0.5</v>
      </c>
      <c r="AG236" s="20" t="s">
        <v>67</v>
      </c>
      <c r="AH236" s="1">
        <v>26</v>
      </c>
      <c r="AI236" s="1">
        <v>68.900000000000006</v>
      </c>
    </row>
    <row r="237" spans="1:35" x14ac:dyDescent="0.25">
      <c r="A237" s="1">
        <v>236</v>
      </c>
      <c r="B237" s="1">
        <v>30</v>
      </c>
      <c r="C237" s="23">
        <v>4.0000000000000001E-3</v>
      </c>
      <c r="D237" s="1">
        <v>20.100000000000001</v>
      </c>
      <c r="E237" s="1">
        <v>5.3999999999999999E-2</v>
      </c>
      <c r="F237" s="29">
        <v>5.9999999999999995E-4</v>
      </c>
      <c r="G237" s="1">
        <v>148.80000000000001</v>
      </c>
      <c r="H237" s="1">
        <v>162</v>
      </c>
      <c r="I237" s="1">
        <v>188.8</v>
      </c>
      <c r="J237" s="1">
        <v>239.9</v>
      </c>
      <c r="K237" s="1">
        <v>273.89999999999998</v>
      </c>
      <c r="L237" s="1">
        <v>39.5</v>
      </c>
      <c r="M237" s="1">
        <v>792.4</v>
      </c>
      <c r="N237" s="1">
        <v>-51.7</v>
      </c>
      <c r="O237" s="1">
        <v>3.5219999999999998</v>
      </c>
      <c r="P237" s="1">
        <v>25</v>
      </c>
      <c r="Q237" s="1"/>
      <c r="R237" s="1">
        <v>43.271000000000001</v>
      </c>
      <c r="S237" s="21">
        <v>1</v>
      </c>
      <c r="T237" s="1">
        <v>82</v>
      </c>
      <c r="U237" s="1"/>
      <c r="V237" s="1"/>
      <c r="W237" s="1"/>
      <c r="X237" s="1"/>
      <c r="Y237" s="1"/>
      <c r="Z237" s="1"/>
      <c r="AA237" s="1"/>
      <c r="AB237" s="1"/>
      <c r="AC237" s="1"/>
      <c r="AD237" s="1"/>
      <c r="AE237" s="1"/>
      <c r="AF237" s="1"/>
      <c r="AG237" s="1"/>
      <c r="AH237" s="1">
        <v>26.800000000000011</v>
      </c>
      <c r="AI237" s="1">
        <v>77.900000000000006</v>
      </c>
    </row>
    <row r="238" spans="1:35" x14ac:dyDescent="0.25">
      <c r="A238" s="1">
        <v>237</v>
      </c>
      <c r="B238" s="1">
        <v>30</v>
      </c>
      <c r="C238" s="23">
        <v>7.0000000000000001E-3</v>
      </c>
      <c r="D238" s="25">
        <v>18</v>
      </c>
      <c r="E238" s="1">
        <v>2.5000000000000001E-2</v>
      </c>
      <c r="F238" s="29">
        <v>4.0000000000000002E-4</v>
      </c>
      <c r="G238" s="1">
        <v>148.1</v>
      </c>
      <c r="H238" s="1">
        <v>165.1</v>
      </c>
      <c r="I238" s="1">
        <v>189.5</v>
      </c>
      <c r="J238" s="1">
        <v>227.8</v>
      </c>
      <c r="K238" s="1">
        <v>247.7</v>
      </c>
      <c r="L238" s="1">
        <v>40.5</v>
      </c>
      <c r="M238" s="1">
        <v>792.4</v>
      </c>
      <c r="N238" s="1">
        <v>-54.7</v>
      </c>
      <c r="O238" s="1">
        <v>3.2930000000000001</v>
      </c>
      <c r="P238" s="1">
        <v>27</v>
      </c>
      <c r="Q238" s="1"/>
      <c r="R238" s="1">
        <v>43.302</v>
      </c>
      <c r="S238" s="21">
        <v>1</v>
      </c>
      <c r="T238" s="1">
        <v>94</v>
      </c>
      <c r="U238" s="1"/>
      <c r="V238" s="1"/>
      <c r="W238" s="1"/>
      <c r="X238" s="1"/>
      <c r="Y238" s="1"/>
      <c r="Z238" s="1"/>
      <c r="AA238" s="1"/>
      <c r="AB238" s="1"/>
      <c r="AC238" s="1"/>
      <c r="AD238" s="1"/>
      <c r="AE238" s="1"/>
      <c r="AF238" s="1"/>
      <c r="AG238" s="1"/>
      <c r="AH238" s="1">
        <v>24.400000000000006</v>
      </c>
      <c r="AI238" s="1">
        <v>62.700000000000017</v>
      </c>
    </row>
    <row r="239" spans="1:35" x14ac:dyDescent="0.25">
      <c r="A239" s="1">
        <v>238</v>
      </c>
      <c r="B239" s="1">
        <v>23</v>
      </c>
      <c r="C239" s="23">
        <v>3.0000000000000001E-3</v>
      </c>
      <c r="D239" s="25">
        <v>16.399999999999999</v>
      </c>
      <c r="E239" s="1">
        <v>7.6999999999999999E-2</v>
      </c>
      <c r="F239" s="29">
        <v>1.6000000000000001E-3</v>
      </c>
      <c r="G239" s="1">
        <v>148.19999999999999</v>
      </c>
      <c r="H239" s="1">
        <v>163.19999999999999</v>
      </c>
      <c r="I239" s="1">
        <v>189.9</v>
      </c>
      <c r="J239" s="1">
        <v>232.2</v>
      </c>
      <c r="K239" s="1">
        <v>255.1</v>
      </c>
      <c r="L239" s="1">
        <v>39</v>
      </c>
      <c r="M239" s="1">
        <v>792.4</v>
      </c>
      <c r="N239" s="1">
        <v>-53.6</v>
      </c>
      <c r="O239" s="1">
        <v>3.4049999999999998</v>
      </c>
      <c r="P239" s="1">
        <v>26</v>
      </c>
      <c r="Q239" s="1"/>
      <c r="R239" s="1">
        <v>43.317999999999998</v>
      </c>
      <c r="S239" s="21">
        <v>1</v>
      </c>
      <c r="T239" s="1">
        <v>88</v>
      </c>
      <c r="U239" s="1"/>
      <c r="V239" s="1"/>
      <c r="W239" s="1"/>
      <c r="X239" s="1"/>
      <c r="Y239" s="1"/>
      <c r="Z239" s="1"/>
      <c r="AA239" s="1"/>
      <c r="AB239" s="1"/>
      <c r="AC239" s="1"/>
      <c r="AD239" s="1"/>
      <c r="AE239" s="1"/>
      <c r="AF239" s="1"/>
      <c r="AG239" s="1"/>
      <c r="AH239" s="1">
        <v>26.700000000000017</v>
      </c>
      <c r="AI239" s="1">
        <v>69</v>
      </c>
    </row>
    <row r="240" spans="1:35" x14ac:dyDescent="0.25">
      <c r="A240" s="1">
        <v>239</v>
      </c>
      <c r="B240" s="1">
        <v>25</v>
      </c>
      <c r="C240" s="23">
        <v>5.0000000000000001E-3</v>
      </c>
      <c r="D240" s="1">
        <v>16</v>
      </c>
      <c r="E240" s="1">
        <v>0.15</v>
      </c>
      <c r="F240" s="29">
        <v>1E-3</v>
      </c>
      <c r="G240" s="1">
        <v>152.4</v>
      </c>
      <c r="H240" s="1">
        <v>166.3</v>
      </c>
      <c r="I240" s="1">
        <v>191.3</v>
      </c>
      <c r="J240" s="1">
        <v>237.7</v>
      </c>
      <c r="K240" s="1">
        <v>262.8</v>
      </c>
      <c r="L240" s="1">
        <v>40</v>
      </c>
      <c r="M240" s="1">
        <v>792.4</v>
      </c>
      <c r="N240" s="1">
        <v>-51.9</v>
      </c>
      <c r="O240" s="1">
        <v>3.6989999999999998</v>
      </c>
      <c r="P240" s="1">
        <v>26</v>
      </c>
      <c r="Q240" s="1"/>
      <c r="R240" s="1">
        <v>43.317</v>
      </c>
      <c r="S240" s="21">
        <v>1</v>
      </c>
      <c r="T240" s="1">
        <v>96</v>
      </c>
      <c r="U240" s="1"/>
      <c r="V240" s="1"/>
      <c r="W240" s="1"/>
      <c r="X240" s="1"/>
      <c r="Y240" s="1"/>
      <c r="Z240" s="1"/>
      <c r="AA240" s="1"/>
      <c r="AB240" s="1"/>
      <c r="AC240" s="1"/>
      <c r="AD240" s="1"/>
      <c r="AE240" s="1"/>
      <c r="AF240" s="1"/>
      <c r="AG240" s="1"/>
      <c r="AH240" s="1">
        <v>25</v>
      </c>
      <c r="AI240" s="1">
        <v>71.399999999999977</v>
      </c>
    </row>
    <row r="241" spans="1:35" x14ac:dyDescent="0.25">
      <c r="A241" s="1">
        <v>240</v>
      </c>
      <c r="B241" s="1">
        <v>25</v>
      </c>
      <c r="C241" s="23">
        <v>5.0000000000000001E-3</v>
      </c>
      <c r="D241" s="1">
        <v>16.600000000000001</v>
      </c>
      <c r="E241" s="1">
        <v>0.152</v>
      </c>
      <c r="F241" s="29">
        <v>1.1000000000000001E-3</v>
      </c>
      <c r="G241" s="1">
        <v>150.9</v>
      </c>
      <c r="H241" s="1">
        <v>165.8</v>
      </c>
      <c r="I241" s="1">
        <v>191.5</v>
      </c>
      <c r="J241" s="1">
        <v>237.6</v>
      </c>
      <c r="K241" s="1">
        <v>261.89999999999998</v>
      </c>
      <c r="L241" s="1">
        <v>40</v>
      </c>
      <c r="M241" s="1">
        <v>792.4</v>
      </c>
      <c r="N241" s="1">
        <v>-51.9</v>
      </c>
      <c r="O241" s="1">
        <v>3.5979999999999999</v>
      </c>
      <c r="P241" s="1">
        <v>26</v>
      </c>
      <c r="Q241" s="1"/>
      <c r="R241" s="1">
        <v>43.305999999999997</v>
      </c>
      <c r="S241" s="21">
        <v>1</v>
      </c>
      <c r="T241" s="1">
        <v>99</v>
      </c>
      <c r="U241" s="1"/>
      <c r="V241" s="1"/>
      <c r="W241" s="1"/>
      <c r="X241" s="1"/>
      <c r="Y241" s="1"/>
      <c r="Z241" s="1"/>
      <c r="AA241" s="1"/>
      <c r="AB241" s="1"/>
      <c r="AC241" s="1"/>
      <c r="AD241" s="1"/>
      <c r="AE241" s="1"/>
      <c r="AF241" s="1"/>
      <c r="AG241" s="1"/>
      <c r="AH241" s="1">
        <v>25.699999999999989</v>
      </c>
      <c r="AI241" s="1">
        <v>71.799999999999983</v>
      </c>
    </row>
    <row r="242" spans="1:35" x14ac:dyDescent="0.25">
      <c r="A242" s="1">
        <v>241</v>
      </c>
      <c r="B242" s="1">
        <v>26</v>
      </c>
      <c r="C242" s="23">
        <v>2E-3</v>
      </c>
      <c r="D242" s="1">
        <v>15.5</v>
      </c>
      <c r="E242" s="1">
        <v>0.14299999999999999</v>
      </c>
      <c r="F242" s="29">
        <v>1E-3</v>
      </c>
      <c r="G242" s="1">
        <v>148.6</v>
      </c>
      <c r="H242" s="1">
        <v>166.1</v>
      </c>
      <c r="I242" s="1">
        <v>192</v>
      </c>
      <c r="J242" s="1">
        <v>237.9</v>
      </c>
      <c r="K242" s="1">
        <v>261.7</v>
      </c>
      <c r="L242" s="1">
        <v>40</v>
      </c>
      <c r="M242" s="1">
        <v>792.4</v>
      </c>
      <c r="N242" s="1">
        <v>-52.2</v>
      </c>
      <c r="O242" s="1">
        <v>3.581</v>
      </c>
      <c r="P242" s="1">
        <v>26</v>
      </c>
      <c r="Q242" s="1"/>
      <c r="R242" s="1">
        <v>43.329000000000001</v>
      </c>
      <c r="S242" s="21">
        <v>1</v>
      </c>
      <c r="T242" s="1">
        <v>97</v>
      </c>
      <c r="U242" s="1"/>
      <c r="V242" s="1"/>
      <c r="W242" s="1"/>
      <c r="X242" s="1"/>
      <c r="Y242" s="1"/>
      <c r="Z242" s="1"/>
      <c r="AA242" s="1"/>
      <c r="AB242" s="1"/>
      <c r="AC242" s="1"/>
      <c r="AD242" s="1"/>
      <c r="AE242" s="1"/>
      <c r="AF242" s="1"/>
      <c r="AG242" s="1"/>
      <c r="AH242" s="1">
        <v>25.900000000000006</v>
      </c>
      <c r="AI242" s="1">
        <v>71.800000000000011</v>
      </c>
    </row>
    <row r="243" spans="1:35" x14ac:dyDescent="0.25">
      <c r="A243" s="1">
        <v>242</v>
      </c>
      <c r="B243" s="1">
        <v>25</v>
      </c>
      <c r="C243" s="23">
        <v>3.0000000000000001E-3</v>
      </c>
      <c r="D243" s="1">
        <v>16.2</v>
      </c>
      <c r="E243" s="1">
        <v>0.13900000000000001</v>
      </c>
      <c r="F243" s="29">
        <v>1E-3</v>
      </c>
      <c r="G243" s="1">
        <v>150.30000000000001</v>
      </c>
      <c r="H243" s="1">
        <v>165.8</v>
      </c>
      <c r="I243" s="1">
        <v>191.9</v>
      </c>
      <c r="J243" s="1">
        <v>236.8</v>
      </c>
      <c r="K243" s="1">
        <v>261</v>
      </c>
      <c r="L243" s="1">
        <v>40</v>
      </c>
      <c r="M243" s="1">
        <v>792.4</v>
      </c>
      <c r="N243" s="1">
        <v>-52</v>
      </c>
      <c r="O243" s="1">
        <v>3.5880000000000001</v>
      </c>
      <c r="P243" s="1">
        <v>25</v>
      </c>
      <c r="Q243" s="1"/>
      <c r="R243" s="1">
        <v>43.316000000000003</v>
      </c>
      <c r="S243" s="21">
        <v>1</v>
      </c>
      <c r="T243" s="1">
        <v>94</v>
      </c>
      <c r="U243" s="1"/>
      <c r="V243" s="1"/>
      <c r="W243" s="1"/>
      <c r="X243" s="1"/>
      <c r="Y243" s="1"/>
      <c r="Z243" s="1"/>
      <c r="AA243" s="1"/>
      <c r="AB243" s="1"/>
      <c r="AC243" s="1"/>
      <c r="AD243" s="1"/>
      <c r="AE243" s="1"/>
      <c r="AF243" s="1"/>
      <c r="AG243" s="1"/>
      <c r="AH243" s="1">
        <v>26.099999999999994</v>
      </c>
      <c r="AI243" s="1">
        <v>71</v>
      </c>
    </row>
    <row r="244" spans="1:35" x14ac:dyDescent="0.25">
      <c r="A244" s="1">
        <v>243</v>
      </c>
      <c r="B244" s="1">
        <v>26</v>
      </c>
      <c r="C244" s="1">
        <v>5.0000000000000001E-3</v>
      </c>
      <c r="D244" s="25">
        <v>14.9</v>
      </c>
      <c r="E244" s="27">
        <v>0.08</v>
      </c>
      <c r="F244" s="29">
        <v>6.9999999999999999E-4</v>
      </c>
      <c r="G244" s="25">
        <v>149.1</v>
      </c>
      <c r="H244" s="25">
        <v>169</v>
      </c>
      <c r="I244" s="25">
        <v>197.3</v>
      </c>
      <c r="J244" s="25">
        <v>245.7</v>
      </c>
      <c r="K244" s="25">
        <v>274.10000000000002</v>
      </c>
      <c r="L244" s="25">
        <v>41.5</v>
      </c>
      <c r="M244" s="25">
        <v>792.4</v>
      </c>
      <c r="N244" s="25">
        <v>-55.5</v>
      </c>
      <c r="O244" s="23">
        <v>3.794</v>
      </c>
      <c r="P244" s="25">
        <v>26</v>
      </c>
      <c r="Q244" s="32"/>
      <c r="R244" s="27">
        <v>43.41</v>
      </c>
      <c r="S244" s="33">
        <v>1</v>
      </c>
      <c r="T244" s="1">
        <v>89</v>
      </c>
      <c r="U244" s="25">
        <v>0</v>
      </c>
      <c r="V244" s="25">
        <v>17</v>
      </c>
      <c r="W244" s="22">
        <v>15</v>
      </c>
      <c r="X244" s="1">
        <v>7</v>
      </c>
      <c r="Y244" s="1">
        <v>7</v>
      </c>
      <c r="Z244" s="1">
        <v>7</v>
      </c>
      <c r="AA244" s="1">
        <v>7</v>
      </c>
      <c r="AB244" s="26"/>
      <c r="AC244" s="26"/>
      <c r="AD244" s="26"/>
      <c r="AE244" s="26"/>
      <c r="AF244" s="26"/>
      <c r="AG244" s="26"/>
      <c r="AH244" s="1">
        <v>28.300000000000011</v>
      </c>
      <c r="AI244" s="1">
        <v>76.699999999999989</v>
      </c>
    </row>
    <row r="245" spans="1:35" x14ac:dyDescent="0.25">
      <c r="A245" s="1">
        <v>244</v>
      </c>
      <c r="B245" s="1">
        <v>30</v>
      </c>
      <c r="C245" s="1">
        <v>4.0000000000000001E-3</v>
      </c>
      <c r="D245" s="25">
        <v>15.3</v>
      </c>
      <c r="E245" s="27">
        <v>0.04</v>
      </c>
      <c r="F245" s="29">
        <v>5.0000000000000001E-4</v>
      </c>
      <c r="G245" s="25">
        <v>148.4</v>
      </c>
      <c r="H245" s="25">
        <v>168.4</v>
      </c>
      <c r="I245" s="25">
        <v>193.6</v>
      </c>
      <c r="J245" s="25">
        <v>238.6</v>
      </c>
      <c r="K245" s="25">
        <v>267.60000000000002</v>
      </c>
      <c r="L245" s="25">
        <v>41</v>
      </c>
      <c r="M245" s="25">
        <v>792.4</v>
      </c>
      <c r="N245" s="25">
        <v>-55.8</v>
      </c>
      <c r="O245" s="23">
        <v>3.7909999999999999</v>
      </c>
      <c r="P245" s="25">
        <v>26</v>
      </c>
      <c r="Q245" s="32"/>
      <c r="R245" s="27">
        <v>43.39</v>
      </c>
      <c r="S245" s="33">
        <v>1</v>
      </c>
      <c r="T245" s="1">
        <v>99</v>
      </c>
      <c r="U245" s="25">
        <v>0</v>
      </c>
      <c r="V245" s="25">
        <v>17</v>
      </c>
      <c r="W245" s="22">
        <v>15</v>
      </c>
      <c r="X245" s="1">
        <v>7</v>
      </c>
      <c r="Y245" s="1">
        <v>7</v>
      </c>
      <c r="Z245" s="1">
        <v>7</v>
      </c>
      <c r="AA245" s="1">
        <v>7</v>
      </c>
      <c r="AB245" s="26"/>
      <c r="AC245" s="26"/>
      <c r="AD245" s="26"/>
      <c r="AE245" s="26"/>
      <c r="AF245" s="26"/>
      <c r="AG245" s="26"/>
      <c r="AH245" s="1">
        <v>25.199999999999989</v>
      </c>
      <c r="AI245" s="1">
        <v>70.199999999999989</v>
      </c>
    </row>
    <row r="246" spans="1:35" x14ac:dyDescent="0.25">
      <c r="A246" s="1">
        <v>245</v>
      </c>
      <c r="B246" s="1">
        <v>25</v>
      </c>
      <c r="C246" s="23">
        <v>2E-3</v>
      </c>
      <c r="D246" s="25">
        <v>18.8</v>
      </c>
      <c r="E246" s="23">
        <v>0.16</v>
      </c>
      <c r="F246" s="29">
        <v>4.0000000000000002E-4</v>
      </c>
      <c r="G246" s="25">
        <v>145.9</v>
      </c>
      <c r="H246" s="25">
        <v>166.7</v>
      </c>
      <c r="I246" s="25">
        <v>196.2</v>
      </c>
      <c r="J246" s="25">
        <v>242</v>
      </c>
      <c r="K246" s="25">
        <v>266.3</v>
      </c>
      <c r="L246" s="25">
        <v>42.5</v>
      </c>
      <c r="M246" s="25">
        <v>792.4</v>
      </c>
      <c r="N246" s="25">
        <v>-49.4</v>
      </c>
      <c r="O246" s="23">
        <v>3.6739999999999999</v>
      </c>
      <c r="P246" s="25">
        <v>26</v>
      </c>
      <c r="Q246" s="20"/>
      <c r="R246" s="23">
        <v>43.331000000000003</v>
      </c>
      <c r="S246" s="33">
        <v>1</v>
      </c>
      <c r="T246" s="1">
        <v>98</v>
      </c>
      <c r="U246" s="25">
        <v>0.2</v>
      </c>
      <c r="V246" s="25">
        <v>17</v>
      </c>
      <c r="W246" s="20">
        <v>15</v>
      </c>
      <c r="X246" s="1">
        <v>7</v>
      </c>
      <c r="Y246" s="1">
        <v>7</v>
      </c>
      <c r="Z246" s="1">
        <v>7</v>
      </c>
      <c r="AA246" s="1">
        <v>7</v>
      </c>
      <c r="AB246" s="20"/>
      <c r="AC246" s="20"/>
      <c r="AD246" s="20"/>
      <c r="AE246" s="20"/>
      <c r="AF246" s="20"/>
      <c r="AG246" s="20"/>
      <c r="AH246" s="1">
        <v>29.5</v>
      </c>
      <c r="AI246" s="1">
        <v>75.300000000000011</v>
      </c>
    </row>
    <row r="247" spans="1:35" x14ac:dyDescent="0.25">
      <c r="A247" s="1">
        <v>246</v>
      </c>
      <c r="B247" s="1">
        <v>30</v>
      </c>
      <c r="C247" s="23">
        <v>2E-3</v>
      </c>
      <c r="D247" s="25">
        <v>19.2</v>
      </c>
      <c r="E247" s="1">
        <v>2.8000000000000001E-2</v>
      </c>
      <c r="F247" s="29">
        <v>4.0000000000000002E-4</v>
      </c>
      <c r="G247" s="1">
        <v>150.9</v>
      </c>
      <c r="H247" s="1">
        <v>165.4</v>
      </c>
      <c r="I247" s="1">
        <v>189.7</v>
      </c>
      <c r="J247" s="1">
        <v>228.5</v>
      </c>
      <c r="K247" s="1">
        <v>247.5</v>
      </c>
      <c r="L247" s="1">
        <v>40</v>
      </c>
      <c r="M247" s="1">
        <v>792.5</v>
      </c>
      <c r="N247" s="1">
        <v>-54.8</v>
      </c>
      <c r="O247" s="1">
        <v>3.3239999999999998</v>
      </c>
      <c r="P247" s="1">
        <v>26</v>
      </c>
      <c r="Q247" s="1"/>
      <c r="R247" s="1">
        <v>43.280999999999999</v>
      </c>
      <c r="S247" s="21">
        <v>1</v>
      </c>
      <c r="T247" s="1">
        <v>87</v>
      </c>
      <c r="U247" s="1"/>
      <c r="V247" s="1"/>
      <c r="W247" s="1"/>
      <c r="X247" s="1"/>
      <c r="Y247" s="1"/>
      <c r="Z247" s="1"/>
      <c r="AA247" s="1"/>
      <c r="AB247" s="1"/>
      <c r="AC247" s="1"/>
      <c r="AD247" s="1"/>
      <c r="AE247" s="1"/>
      <c r="AF247" s="1"/>
      <c r="AG247" s="1"/>
      <c r="AH247" s="1">
        <v>24.299999999999983</v>
      </c>
      <c r="AI247" s="1">
        <v>63.099999999999994</v>
      </c>
    </row>
    <row r="248" spans="1:35" x14ac:dyDescent="0.25">
      <c r="A248" s="1">
        <v>247</v>
      </c>
      <c r="B248" s="1">
        <v>26</v>
      </c>
      <c r="C248" s="23">
        <v>4.0000000000000001E-3</v>
      </c>
      <c r="D248" s="1">
        <v>16</v>
      </c>
      <c r="E248" s="1">
        <v>0.16</v>
      </c>
      <c r="F248" s="29">
        <v>1E-3</v>
      </c>
      <c r="G248" s="1">
        <v>151.80000000000001</v>
      </c>
      <c r="H248" s="1">
        <v>166</v>
      </c>
      <c r="I248" s="1">
        <v>191.5</v>
      </c>
      <c r="J248" s="1">
        <v>237.8</v>
      </c>
      <c r="K248" s="1">
        <v>263.3</v>
      </c>
      <c r="L248" s="1">
        <v>40</v>
      </c>
      <c r="M248" s="1">
        <v>792.5</v>
      </c>
      <c r="N248" s="1">
        <v>-51.7</v>
      </c>
      <c r="O248" s="1">
        <v>3.5880000000000001</v>
      </c>
      <c r="P248" s="1">
        <v>26</v>
      </c>
      <c r="Q248" s="1"/>
      <c r="R248" s="1">
        <v>43.313000000000002</v>
      </c>
      <c r="S248" s="21">
        <v>1</v>
      </c>
      <c r="T248" s="1">
        <v>97</v>
      </c>
      <c r="U248" s="1"/>
      <c r="V248" s="1"/>
      <c r="W248" s="1"/>
      <c r="X248" s="1"/>
      <c r="Y248" s="1"/>
      <c r="Z248" s="1"/>
      <c r="AA248" s="1"/>
      <c r="AB248" s="1"/>
      <c r="AC248" s="1"/>
      <c r="AD248" s="1"/>
      <c r="AE248" s="1"/>
      <c r="AF248" s="1"/>
      <c r="AG248" s="1"/>
      <c r="AH248" s="1">
        <v>25.5</v>
      </c>
      <c r="AI248" s="1">
        <v>71.800000000000011</v>
      </c>
    </row>
    <row r="249" spans="1:35" x14ac:dyDescent="0.25">
      <c r="A249" s="1">
        <v>248</v>
      </c>
      <c r="B249" s="1">
        <v>26</v>
      </c>
      <c r="C249" s="23">
        <v>3.0000000000000001E-3</v>
      </c>
      <c r="D249" s="1">
        <v>15.9</v>
      </c>
      <c r="E249" s="1">
        <v>0.159</v>
      </c>
      <c r="F249" s="29">
        <v>1E-3</v>
      </c>
      <c r="G249" s="1">
        <v>151.30000000000001</v>
      </c>
      <c r="H249" s="1">
        <v>166.5</v>
      </c>
      <c r="I249" s="1">
        <v>191.7</v>
      </c>
      <c r="J249" s="1">
        <v>237.9</v>
      </c>
      <c r="K249" s="1">
        <v>262</v>
      </c>
      <c r="L249" s="1">
        <v>40.5</v>
      </c>
      <c r="M249" s="1">
        <v>792.5</v>
      </c>
      <c r="N249" s="1">
        <v>-51.8</v>
      </c>
      <c r="O249" s="1">
        <v>3.6139999999999999</v>
      </c>
      <c r="P249" s="1">
        <v>26</v>
      </c>
      <c r="Q249" s="1"/>
      <c r="R249" s="1">
        <v>43.316000000000003</v>
      </c>
      <c r="S249" s="21">
        <v>1</v>
      </c>
      <c r="T249" s="1">
        <v>98</v>
      </c>
      <c r="U249" s="1"/>
      <c r="V249" s="1"/>
      <c r="W249" s="1"/>
      <c r="X249" s="1"/>
      <c r="Y249" s="1"/>
      <c r="Z249" s="1"/>
      <c r="AA249" s="1"/>
      <c r="AB249" s="1"/>
      <c r="AC249" s="1"/>
      <c r="AD249" s="1"/>
      <c r="AE249" s="1"/>
      <c r="AF249" s="1"/>
      <c r="AG249" s="1"/>
      <c r="AH249" s="1">
        <v>25.199999999999989</v>
      </c>
      <c r="AI249" s="1">
        <v>71.400000000000006</v>
      </c>
    </row>
    <row r="250" spans="1:35" x14ac:dyDescent="0.25">
      <c r="A250" s="1">
        <v>249</v>
      </c>
      <c r="B250" s="1">
        <v>26</v>
      </c>
      <c r="C250" s="23">
        <v>2E-3</v>
      </c>
      <c r="D250" s="1">
        <v>15.5</v>
      </c>
      <c r="E250" s="1">
        <v>0.16</v>
      </c>
      <c r="F250" s="29">
        <v>1E-3</v>
      </c>
      <c r="G250" s="1">
        <v>148</v>
      </c>
      <c r="H250" s="1">
        <v>166</v>
      </c>
      <c r="I250" s="1">
        <v>193</v>
      </c>
      <c r="J250" s="1">
        <v>239.3</v>
      </c>
      <c r="K250" s="1">
        <v>262.10000000000002</v>
      </c>
      <c r="L250" s="1">
        <v>40.5</v>
      </c>
      <c r="M250" s="1">
        <v>792.5</v>
      </c>
      <c r="N250" s="1">
        <v>-51.8</v>
      </c>
      <c r="O250" s="1">
        <v>3.613</v>
      </c>
      <c r="P250" s="1">
        <v>26</v>
      </c>
      <c r="Q250" s="1"/>
      <c r="R250" s="1">
        <v>43.326000000000001</v>
      </c>
      <c r="S250" s="21">
        <v>1</v>
      </c>
      <c r="T250" s="1">
        <v>98</v>
      </c>
      <c r="U250" s="1"/>
      <c r="V250" s="1"/>
      <c r="W250" s="1"/>
      <c r="X250" s="1"/>
      <c r="Y250" s="1"/>
      <c r="Z250" s="1"/>
      <c r="AA250" s="1"/>
      <c r="AB250" s="1"/>
      <c r="AC250" s="1"/>
      <c r="AD250" s="1"/>
      <c r="AE250" s="1"/>
      <c r="AF250" s="1"/>
      <c r="AG250" s="1"/>
      <c r="AH250" s="1">
        <v>27</v>
      </c>
      <c r="AI250" s="1">
        <v>73.300000000000011</v>
      </c>
    </row>
    <row r="251" spans="1:35" x14ac:dyDescent="0.25">
      <c r="A251" s="1">
        <v>250</v>
      </c>
      <c r="B251" s="1">
        <v>25</v>
      </c>
      <c r="C251" s="23">
        <v>6.0000000000000001E-3</v>
      </c>
      <c r="D251" s="1">
        <v>15.5</v>
      </c>
      <c r="E251" s="1">
        <v>0.16</v>
      </c>
      <c r="F251" s="29">
        <v>1E-3</v>
      </c>
      <c r="G251" s="1">
        <v>151.80000000000001</v>
      </c>
      <c r="H251" s="1">
        <v>166.7</v>
      </c>
      <c r="I251" s="1">
        <v>192.2</v>
      </c>
      <c r="J251" s="1">
        <v>238.4</v>
      </c>
      <c r="K251" s="1">
        <v>263.39999999999998</v>
      </c>
      <c r="L251" s="1">
        <v>40.5</v>
      </c>
      <c r="M251" s="1">
        <v>792.5</v>
      </c>
      <c r="N251" s="1">
        <v>-51.7</v>
      </c>
      <c r="O251" s="1">
        <v>3.6110000000000002</v>
      </c>
      <c r="P251" s="1">
        <v>25</v>
      </c>
      <c r="Q251" s="1"/>
      <c r="R251" s="1">
        <v>43.325000000000003</v>
      </c>
      <c r="S251" s="21">
        <v>1</v>
      </c>
      <c r="T251" s="1">
        <v>98</v>
      </c>
      <c r="U251" s="1"/>
      <c r="V251" s="1"/>
      <c r="W251" s="1"/>
      <c r="X251" s="1"/>
      <c r="Y251" s="1"/>
      <c r="Z251" s="1"/>
      <c r="AA251" s="1"/>
      <c r="AB251" s="1"/>
      <c r="AC251" s="1"/>
      <c r="AD251" s="1"/>
      <c r="AE251" s="1"/>
      <c r="AF251" s="1"/>
      <c r="AG251" s="1"/>
      <c r="AH251" s="1">
        <v>25.5</v>
      </c>
      <c r="AI251" s="1">
        <v>71.700000000000017</v>
      </c>
    </row>
    <row r="252" spans="1:35" x14ac:dyDescent="0.25">
      <c r="A252" s="1">
        <v>251</v>
      </c>
      <c r="B252" s="1">
        <v>25</v>
      </c>
      <c r="C252" s="23">
        <v>6.0000000000000001E-3</v>
      </c>
      <c r="D252" s="1">
        <v>15.1</v>
      </c>
      <c r="E252" s="1">
        <v>0.16</v>
      </c>
      <c r="F252" s="29">
        <v>1.1000000000000001E-3</v>
      </c>
      <c r="G252" s="1">
        <v>148.6</v>
      </c>
      <c r="H252" s="1">
        <v>166.4</v>
      </c>
      <c r="I252" s="1">
        <v>193</v>
      </c>
      <c r="J252" s="1">
        <v>238.6</v>
      </c>
      <c r="K252" s="1">
        <v>263.10000000000002</v>
      </c>
      <c r="L252" s="1">
        <v>40.5</v>
      </c>
      <c r="M252" s="1">
        <v>792.5</v>
      </c>
      <c r="N252" s="1">
        <v>-51.7</v>
      </c>
      <c r="O252" s="1">
        <v>3.6190000000000002</v>
      </c>
      <c r="P252" s="1">
        <v>26</v>
      </c>
      <c r="Q252" s="1"/>
      <c r="R252" s="1">
        <v>43.332999999999998</v>
      </c>
      <c r="S252" s="21">
        <v>1</v>
      </c>
      <c r="T252" s="1">
        <v>92</v>
      </c>
      <c r="U252" s="1"/>
      <c r="V252" s="1"/>
      <c r="W252" s="1"/>
      <c r="X252" s="1"/>
      <c r="Y252" s="1"/>
      <c r="Z252" s="1"/>
      <c r="AA252" s="1"/>
      <c r="AB252" s="1"/>
      <c r="AC252" s="1"/>
      <c r="AD252" s="1"/>
      <c r="AE252" s="1"/>
      <c r="AF252" s="1"/>
      <c r="AG252" s="1"/>
      <c r="AH252" s="1">
        <v>26.599999999999994</v>
      </c>
      <c r="AI252" s="1">
        <v>72.199999999999989</v>
      </c>
    </row>
    <row r="253" spans="1:35" x14ac:dyDescent="0.25">
      <c r="A253" s="1">
        <v>252</v>
      </c>
      <c r="B253" s="1">
        <v>25</v>
      </c>
      <c r="C253" s="23">
        <v>6.0000000000000001E-3</v>
      </c>
      <c r="D253" s="1">
        <v>15</v>
      </c>
      <c r="E253" s="1">
        <v>0.16</v>
      </c>
      <c r="F253" s="29">
        <v>1E-3</v>
      </c>
      <c r="G253" s="1">
        <v>152.19999999999999</v>
      </c>
      <c r="H253" s="1">
        <v>166.2</v>
      </c>
      <c r="I253" s="1">
        <v>192.1</v>
      </c>
      <c r="J253" s="1">
        <v>238.5</v>
      </c>
      <c r="K253" s="1">
        <v>263.39999999999998</v>
      </c>
      <c r="L253" s="1">
        <v>40.5</v>
      </c>
      <c r="M253" s="1">
        <v>792.5</v>
      </c>
      <c r="N253" s="1">
        <v>-51.4</v>
      </c>
      <c r="O253" s="1">
        <v>3.6419999999999999</v>
      </c>
      <c r="P253" s="1">
        <v>26</v>
      </c>
      <c r="Q253" s="1"/>
      <c r="R253" s="1">
        <v>43.332999999999998</v>
      </c>
      <c r="S253" s="21">
        <v>1</v>
      </c>
      <c r="T253" s="1">
        <v>95</v>
      </c>
      <c r="U253" s="1"/>
      <c r="V253" s="1"/>
      <c r="W253" s="1"/>
      <c r="X253" s="1"/>
      <c r="Y253" s="1"/>
      <c r="Z253" s="1"/>
      <c r="AA253" s="1"/>
      <c r="AB253" s="1"/>
      <c r="AC253" s="1"/>
      <c r="AD253" s="1"/>
      <c r="AE253" s="1"/>
      <c r="AF253" s="1"/>
      <c r="AG253" s="1"/>
      <c r="AH253" s="1">
        <v>25.900000000000006</v>
      </c>
      <c r="AI253" s="1">
        <v>72.300000000000011</v>
      </c>
    </row>
    <row r="254" spans="1:35" x14ac:dyDescent="0.25">
      <c r="A254" s="1">
        <v>253</v>
      </c>
      <c r="B254" s="1">
        <v>25</v>
      </c>
      <c r="C254" s="23">
        <v>1E-3</v>
      </c>
      <c r="D254" s="1">
        <v>16.7</v>
      </c>
      <c r="E254" s="1">
        <v>0.15</v>
      </c>
      <c r="F254" s="29">
        <v>1.1000000000000001E-3</v>
      </c>
      <c r="G254" s="1">
        <v>149</v>
      </c>
      <c r="H254" s="1">
        <v>165.9</v>
      </c>
      <c r="I254" s="1">
        <v>192</v>
      </c>
      <c r="J254" s="1">
        <v>238.3</v>
      </c>
      <c r="K254" s="1">
        <v>262.39999999999998</v>
      </c>
      <c r="L254" s="1">
        <v>40</v>
      </c>
      <c r="M254" s="1">
        <v>792.5</v>
      </c>
      <c r="N254" s="1">
        <v>-51.9</v>
      </c>
      <c r="O254" s="1">
        <v>3.4830000000000001</v>
      </c>
      <c r="P254" s="1">
        <v>25</v>
      </c>
      <c r="Q254" s="1"/>
      <c r="R254" s="1">
        <v>43.305999999999997</v>
      </c>
      <c r="S254" s="21">
        <v>1</v>
      </c>
      <c r="T254" s="1">
        <v>97</v>
      </c>
      <c r="U254" s="1"/>
      <c r="V254" s="1"/>
      <c r="W254" s="1"/>
      <c r="X254" s="1"/>
      <c r="Y254" s="1"/>
      <c r="Z254" s="1"/>
      <c r="AA254" s="1"/>
      <c r="AB254" s="1"/>
      <c r="AC254" s="1"/>
      <c r="AD254" s="1"/>
      <c r="AE254" s="1"/>
      <c r="AF254" s="1"/>
      <c r="AG254" s="1"/>
      <c r="AH254" s="1">
        <v>26.099999999999994</v>
      </c>
      <c r="AI254" s="1">
        <v>72.400000000000006</v>
      </c>
    </row>
    <row r="255" spans="1:35" x14ac:dyDescent="0.25">
      <c r="A255" s="1">
        <v>254</v>
      </c>
      <c r="B255" s="1">
        <v>25</v>
      </c>
      <c r="C255" s="23">
        <v>2E-3</v>
      </c>
      <c r="D255" s="1">
        <v>15.5</v>
      </c>
      <c r="E255" s="1">
        <v>0.15</v>
      </c>
      <c r="F255" s="29">
        <v>1.1000000000000001E-3</v>
      </c>
      <c r="G255" s="1">
        <v>148.6</v>
      </c>
      <c r="H255" s="1">
        <v>165.7</v>
      </c>
      <c r="I255" s="1">
        <v>192.1</v>
      </c>
      <c r="J255" s="1">
        <v>238.2</v>
      </c>
      <c r="K255" s="1">
        <v>262.3</v>
      </c>
      <c r="L255" s="1">
        <v>40</v>
      </c>
      <c r="M255" s="1">
        <v>792.5</v>
      </c>
      <c r="N255" s="1">
        <v>-52</v>
      </c>
      <c r="O255" s="1">
        <v>3.6709999999999998</v>
      </c>
      <c r="P255" s="1">
        <v>25</v>
      </c>
      <c r="Q255" s="1"/>
      <c r="R255" s="1">
        <v>43.326000000000001</v>
      </c>
      <c r="S255" s="21">
        <v>1</v>
      </c>
      <c r="T255" s="1">
        <v>91</v>
      </c>
      <c r="U255" s="1"/>
      <c r="V255" s="1"/>
      <c r="W255" s="1"/>
      <c r="X255" s="1"/>
      <c r="Y255" s="1"/>
      <c r="Z255" s="1"/>
      <c r="AA255" s="1"/>
      <c r="AB255" s="1"/>
      <c r="AC255" s="1"/>
      <c r="AD255" s="1"/>
      <c r="AE255" s="1"/>
      <c r="AF255" s="1"/>
      <c r="AG255" s="1"/>
      <c r="AH255" s="1">
        <v>26.400000000000006</v>
      </c>
      <c r="AI255" s="1">
        <v>72.5</v>
      </c>
    </row>
    <row r="256" spans="1:35" x14ac:dyDescent="0.25">
      <c r="A256" s="1">
        <v>255</v>
      </c>
      <c r="B256" s="1">
        <v>26</v>
      </c>
      <c r="C256" s="23">
        <v>5.0000000000000001E-3</v>
      </c>
      <c r="D256" s="1">
        <v>16.899999999999999</v>
      </c>
      <c r="E256" s="1">
        <v>0.159</v>
      </c>
      <c r="F256" s="29">
        <v>8.9999999999999998E-4</v>
      </c>
      <c r="G256" s="1">
        <v>148.80000000000001</v>
      </c>
      <c r="H256" s="1">
        <v>166.6</v>
      </c>
      <c r="I256" s="1">
        <v>192.5</v>
      </c>
      <c r="J256" s="1">
        <v>239.2</v>
      </c>
      <c r="K256" s="1">
        <v>263.39999999999998</v>
      </c>
      <c r="L256" s="1">
        <v>40.5</v>
      </c>
      <c r="M256" s="1">
        <v>792.5</v>
      </c>
      <c r="N256" s="1">
        <v>-51.9</v>
      </c>
      <c r="O256" s="1">
        <v>3.5619999999999998</v>
      </c>
      <c r="P256" s="1">
        <v>25</v>
      </c>
      <c r="Q256" s="1"/>
      <c r="R256" s="1">
        <v>43.302999999999997</v>
      </c>
      <c r="S256" s="21">
        <v>1</v>
      </c>
      <c r="T256" s="1">
        <v>97</v>
      </c>
      <c r="U256" s="1"/>
      <c r="V256" s="1"/>
      <c r="W256" s="1"/>
      <c r="X256" s="1"/>
      <c r="Y256" s="1"/>
      <c r="Z256" s="1"/>
      <c r="AA256" s="1"/>
      <c r="AB256" s="1"/>
      <c r="AC256" s="1"/>
      <c r="AD256" s="1"/>
      <c r="AE256" s="1"/>
      <c r="AF256" s="1"/>
      <c r="AG256" s="1"/>
      <c r="AH256" s="1">
        <v>25.900000000000006</v>
      </c>
      <c r="AI256" s="1">
        <v>72.599999999999994</v>
      </c>
    </row>
    <row r="257" spans="1:35" x14ac:dyDescent="0.25">
      <c r="A257" s="1">
        <v>256</v>
      </c>
      <c r="B257" s="1">
        <v>26</v>
      </c>
      <c r="C257" s="23">
        <v>2E-3</v>
      </c>
      <c r="D257" s="1">
        <v>16.5</v>
      </c>
      <c r="E257" s="1">
        <v>0.16</v>
      </c>
      <c r="F257" s="29">
        <v>8.9999999999999998E-4</v>
      </c>
      <c r="G257" s="1">
        <v>148.1</v>
      </c>
      <c r="H257" s="1">
        <v>166.4</v>
      </c>
      <c r="I257" s="1">
        <v>192.3</v>
      </c>
      <c r="J257" s="1">
        <v>239</v>
      </c>
      <c r="K257" s="1">
        <v>263</v>
      </c>
      <c r="L257" s="1">
        <v>39.5</v>
      </c>
      <c r="M257" s="1">
        <v>792.5</v>
      </c>
      <c r="N257" s="1">
        <v>-51.8</v>
      </c>
      <c r="O257" s="1">
        <v>3.6789999999999998</v>
      </c>
      <c r="P257" s="1">
        <v>26</v>
      </c>
      <c r="Q257" s="1"/>
      <c r="R257" s="1">
        <v>43.308999999999997</v>
      </c>
      <c r="S257" s="21">
        <v>1</v>
      </c>
      <c r="T257" s="1">
        <v>95</v>
      </c>
      <c r="U257" s="1"/>
      <c r="V257" s="1"/>
      <c r="W257" s="1"/>
      <c r="X257" s="1"/>
      <c r="Y257" s="1"/>
      <c r="Z257" s="1"/>
      <c r="AA257" s="1"/>
      <c r="AB257" s="1"/>
      <c r="AC257" s="1"/>
      <c r="AD257" s="1"/>
      <c r="AE257" s="1"/>
      <c r="AF257" s="1"/>
      <c r="AG257" s="1"/>
      <c r="AH257" s="1">
        <v>25.900000000000006</v>
      </c>
      <c r="AI257" s="1">
        <v>72.599999999999994</v>
      </c>
    </row>
    <row r="258" spans="1:35" x14ac:dyDescent="0.25">
      <c r="A258" s="1">
        <v>257</v>
      </c>
      <c r="B258" s="1">
        <v>26</v>
      </c>
      <c r="C258" s="23">
        <v>2E-3</v>
      </c>
      <c r="D258" s="1">
        <v>17.100000000000001</v>
      </c>
      <c r="E258" s="1">
        <v>0.156</v>
      </c>
      <c r="F258" s="29">
        <v>1E-3</v>
      </c>
      <c r="G258" s="1">
        <v>148.5</v>
      </c>
      <c r="H258" s="1">
        <v>166.3</v>
      </c>
      <c r="I258" s="1">
        <v>192.2</v>
      </c>
      <c r="J258" s="1">
        <v>237.9</v>
      </c>
      <c r="K258" s="1">
        <v>262.5</v>
      </c>
      <c r="L258" s="1">
        <v>40</v>
      </c>
      <c r="M258" s="1">
        <v>792.5</v>
      </c>
      <c r="N258" s="1">
        <v>-52.3</v>
      </c>
      <c r="O258" s="1">
        <v>3.6230000000000002</v>
      </c>
      <c r="P258" s="1">
        <v>25</v>
      </c>
      <c r="Q258" s="1"/>
      <c r="R258" s="1">
        <v>43.295999999999999</v>
      </c>
      <c r="S258" s="21">
        <v>1</v>
      </c>
      <c r="T258" s="1">
        <v>97</v>
      </c>
      <c r="U258" s="1"/>
      <c r="V258" s="1"/>
      <c r="W258" s="1"/>
      <c r="X258" s="1"/>
      <c r="Y258" s="1"/>
      <c r="Z258" s="1"/>
      <c r="AA258" s="1"/>
      <c r="AB258" s="1"/>
      <c r="AC258" s="1"/>
      <c r="AD258" s="1"/>
      <c r="AE258" s="1"/>
      <c r="AF258" s="1"/>
      <c r="AG258" s="1"/>
      <c r="AH258" s="1">
        <v>25.899999999999977</v>
      </c>
      <c r="AI258" s="1">
        <v>71.599999999999994</v>
      </c>
    </row>
    <row r="259" spans="1:35" x14ac:dyDescent="0.25">
      <c r="A259" s="1">
        <v>258</v>
      </c>
      <c r="B259" s="1">
        <v>30</v>
      </c>
      <c r="C259" s="23">
        <v>4.0000000000000001E-3</v>
      </c>
      <c r="D259" s="26">
        <v>15.4</v>
      </c>
      <c r="E259" s="22">
        <v>1.6E-2</v>
      </c>
      <c r="F259" s="31"/>
      <c r="G259" s="26">
        <v>159.1</v>
      </c>
      <c r="H259" s="26">
        <v>171.5</v>
      </c>
      <c r="I259" s="26">
        <v>194.7</v>
      </c>
      <c r="J259" s="26">
        <v>229.1</v>
      </c>
      <c r="K259" s="26">
        <v>250.2</v>
      </c>
      <c r="L259" s="26">
        <v>45</v>
      </c>
      <c r="M259" s="26">
        <v>792.5</v>
      </c>
      <c r="N259" s="26">
        <v>-53.4</v>
      </c>
      <c r="O259" s="24">
        <v>3.766</v>
      </c>
      <c r="P259" s="26">
        <v>25</v>
      </c>
      <c r="Q259" s="22"/>
      <c r="R259" s="26">
        <v>43.37</v>
      </c>
      <c r="S259" s="21">
        <v>1</v>
      </c>
      <c r="T259" s="22">
        <v>81</v>
      </c>
      <c r="U259" s="32"/>
      <c r="V259" s="22"/>
      <c r="W259" s="22"/>
      <c r="X259" s="1"/>
      <c r="Y259" s="1"/>
      <c r="Z259" s="1"/>
      <c r="AA259" s="1"/>
      <c r="AB259" s="26"/>
      <c r="AC259" s="26"/>
      <c r="AD259" s="26"/>
      <c r="AE259" s="26"/>
      <c r="AF259" s="26"/>
      <c r="AG259" s="26"/>
      <c r="AH259" s="1">
        <v>23.199999999999989</v>
      </c>
      <c r="AI259" s="1">
        <v>57.599999999999994</v>
      </c>
    </row>
    <row r="260" spans="1:35" x14ac:dyDescent="0.25">
      <c r="A260" s="1">
        <v>259</v>
      </c>
      <c r="B260" s="1">
        <v>28</v>
      </c>
      <c r="C260" s="1">
        <v>4.0000000000000001E-3</v>
      </c>
      <c r="D260" s="25">
        <v>14.6</v>
      </c>
      <c r="E260" s="23">
        <v>5.6000000000000001E-2</v>
      </c>
      <c r="F260" s="29">
        <v>1E-4</v>
      </c>
      <c r="G260" s="25">
        <v>147.9</v>
      </c>
      <c r="H260" s="25">
        <v>168.2</v>
      </c>
      <c r="I260" s="25">
        <v>196.5</v>
      </c>
      <c r="J260" s="25">
        <v>244.9</v>
      </c>
      <c r="K260" s="25">
        <v>276.89999999999998</v>
      </c>
      <c r="L260" s="25">
        <v>42.5</v>
      </c>
      <c r="M260" s="25">
        <v>792.5</v>
      </c>
      <c r="N260" s="25">
        <v>-58.1</v>
      </c>
      <c r="O260" s="23">
        <v>3.7989999999999999</v>
      </c>
      <c r="P260" s="25">
        <v>26</v>
      </c>
      <c r="Q260" s="20"/>
      <c r="R260" s="23">
        <v>43.412999999999997</v>
      </c>
      <c r="S260" s="33">
        <v>1</v>
      </c>
      <c r="T260" s="1">
        <v>99</v>
      </c>
      <c r="U260" s="25">
        <v>0.2</v>
      </c>
      <c r="V260" s="25">
        <v>20</v>
      </c>
      <c r="W260" s="20">
        <v>18</v>
      </c>
      <c r="X260" s="1">
        <v>7</v>
      </c>
      <c r="Y260" s="1">
        <v>7</v>
      </c>
      <c r="Z260" s="1">
        <v>7</v>
      </c>
      <c r="AA260" s="1">
        <v>7</v>
      </c>
      <c r="AB260" s="20"/>
      <c r="AC260" s="20"/>
      <c r="AD260" s="20"/>
      <c r="AE260" s="20"/>
      <c r="AF260" s="20"/>
      <c r="AG260" s="20"/>
      <c r="AH260" s="1">
        <v>28.300000000000011</v>
      </c>
      <c r="AI260" s="1">
        <v>76.700000000000017</v>
      </c>
    </row>
    <row r="261" spans="1:35" x14ac:dyDescent="0.25">
      <c r="A261" s="1">
        <v>260</v>
      </c>
      <c r="B261" s="1">
        <v>23</v>
      </c>
      <c r="C261" s="1">
        <v>4.0000000000000001E-3</v>
      </c>
      <c r="D261" s="25">
        <v>17.100000000000001</v>
      </c>
      <c r="E261" s="23">
        <v>0.11</v>
      </c>
      <c r="F261" s="29">
        <v>8.9999999999999998E-4</v>
      </c>
      <c r="G261" s="25">
        <v>147.69999999999999</v>
      </c>
      <c r="H261" s="25">
        <v>168.6</v>
      </c>
      <c r="I261" s="25">
        <v>198.3</v>
      </c>
      <c r="J261" s="25">
        <v>242.3</v>
      </c>
      <c r="K261" s="25">
        <v>268.39999999999998</v>
      </c>
      <c r="L261" s="25">
        <v>40.5</v>
      </c>
      <c r="M261" s="25">
        <v>792.5</v>
      </c>
      <c r="N261" s="25">
        <v>-51</v>
      </c>
      <c r="O261" s="23">
        <v>3.7559999999999998</v>
      </c>
      <c r="P261" s="25">
        <v>26</v>
      </c>
      <c r="Q261" s="20"/>
      <c r="R261" s="23">
        <v>43.371000000000002</v>
      </c>
      <c r="S261" s="33">
        <v>1</v>
      </c>
      <c r="T261" s="1">
        <v>99</v>
      </c>
      <c r="U261" s="25">
        <v>0.3</v>
      </c>
      <c r="V261" s="25">
        <v>15</v>
      </c>
      <c r="W261" s="20">
        <v>12</v>
      </c>
      <c r="X261" s="1">
        <v>7</v>
      </c>
      <c r="Y261" s="1">
        <v>7</v>
      </c>
      <c r="Z261" s="1">
        <v>7</v>
      </c>
      <c r="AA261" s="1">
        <v>7</v>
      </c>
      <c r="AB261" s="20"/>
      <c r="AC261" s="20"/>
      <c r="AD261" s="20"/>
      <c r="AE261" s="20"/>
      <c r="AF261" s="20"/>
      <c r="AG261" s="20"/>
      <c r="AH261" s="1">
        <v>29.700000000000017</v>
      </c>
      <c r="AI261" s="1">
        <v>73.700000000000017</v>
      </c>
    </row>
    <row r="262" spans="1:35" x14ac:dyDescent="0.25">
      <c r="A262" s="1">
        <v>261</v>
      </c>
      <c r="B262" s="1">
        <v>29</v>
      </c>
      <c r="C262" s="23">
        <v>1E-3</v>
      </c>
      <c r="D262" s="25">
        <v>19.399999999999999</v>
      </c>
      <c r="E262" s="1">
        <v>0.03</v>
      </c>
      <c r="F262" s="29">
        <v>4.0000000000000002E-4</v>
      </c>
      <c r="G262" s="1">
        <v>147.9</v>
      </c>
      <c r="H262" s="1">
        <v>165</v>
      </c>
      <c r="I262" s="1">
        <v>189.7</v>
      </c>
      <c r="J262" s="1">
        <v>228.1</v>
      </c>
      <c r="K262" s="1">
        <v>246.5</v>
      </c>
      <c r="L262" s="1">
        <v>40.5</v>
      </c>
      <c r="M262" s="1">
        <v>792.6</v>
      </c>
      <c r="N262" s="1">
        <v>-54.1</v>
      </c>
      <c r="O262" s="1">
        <v>3.3420000000000001</v>
      </c>
      <c r="P262" s="1">
        <v>25</v>
      </c>
      <c r="Q262" s="1"/>
      <c r="R262" s="1">
        <v>43.274999999999999</v>
      </c>
      <c r="S262" s="21">
        <v>1</v>
      </c>
      <c r="T262" s="1">
        <v>96</v>
      </c>
      <c r="U262" s="1"/>
      <c r="V262" s="1"/>
      <c r="W262" s="1"/>
      <c r="X262" s="1"/>
      <c r="Y262" s="1"/>
      <c r="Z262" s="1"/>
      <c r="AA262" s="1"/>
      <c r="AB262" s="1"/>
      <c r="AC262" s="1"/>
      <c r="AD262" s="1"/>
      <c r="AE262" s="1"/>
      <c r="AF262" s="1"/>
      <c r="AG262" s="1"/>
      <c r="AH262" s="1">
        <v>24.699999999999989</v>
      </c>
      <c r="AI262" s="1">
        <v>63.099999999999994</v>
      </c>
    </row>
    <row r="263" spans="1:35" x14ac:dyDescent="0.25">
      <c r="A263" s="1">
        <v>262</v>
      </c>
      <c r="B263" s="1">
        <v>30</v>
      </c>
      <c r="C263" s="23">
        <v>2E-3</v>
      </c>
      <c r="D263" s="25">
        <v>18.899999999999999</v>
      </c>
      <c r="E263" s="1">
        <v>2.8000000000000001E-2</v>
      </c>
      <c r="F263" s="29">
        <v>4.0000000000000002E-4</v>
      </c>
      <c r="G263" s="1">
        <v>151.19999999999999</v>
      </c>
      <c r="H263" s="1">
        <v>165.4</v>
      </c>
      <c r="I263" s="1">
        <v>189.8</v>
      </c>
      <c r="J263" s="1">
        <v>228.4</v>
      </c>
      <c r="K263" s="1">
        <v>247.8</v>
      </c>
      <c r="L263" s="1">
        <v>41.5</v>
      </c>
      <c r="M263" s="1">
        <v>792.6</v>
      </c>
      <c r="N263" s="1">
        <v>-55</v>
      </c>
      <c r="O263" s="1">
        <v>3.294</v>
      </c>
      <c r="P263" s="1">
        <v>26</v>
      </c>
      <c r="Q263" s="1"/>
      <c r="R263" s="1">
        <v>43.284999999999997</v>
      </c>
      <c r="S263" s="21">
        <v>1</v>
      </c>
      <c r="T263" s="1">
        <v>94</v>
      </c>
      <c r="U263" s="1"/>
      <c r="V263" s="1"/>
      <c r="W263" s="1"/>
      <c r="X263" s="1"/>
      <c r="Y263" s="1"/>
      <c r="Z263" s="1"/>
      <c r="AA263" s="1"/>
      <c r="AB263" s="1"/>
      <c r="AC263" s="1"/>
      <c r="AD263" s="1"/>
      <c r="AE263" s="1"/>
      <c r="AF263" s="1"/>
      <c r="AG263" s="1"/>
      <c r="AH263" s="1">
        <v>24.400000000000006</v>
      </c>
      <c r="AI263" s="1">
        <v>63</v>
      </c>
    </row>
    <row r="264" spans="1:35" x14ac:dyDescent="0.25">
      <c r="A264" s="1">
        <v>263</v>
      </c>
      <c r="B264" s="1">
        <v>29</v>
      </c>
      <c r="C264" s="1">
        <v>2E-3</v>
      </c>
      <c r="D264" s="1">
        <v>17.100000000000001</v>
      </c>
      <c r="E264" s="27">
        <v>0.06</v>
      </c>
      <c r="F264" s="29">
        <v>4.0000000000000002E-4</v>
      </c>
      <c r="G264" s="1">
        <v>146.4</v>
      </c>
      <c r="H264" s="1">
        <v>169.4</v>
      </c>
      <c r="I264" s="25">
        <v>197</v>
      </c>
      <c r="J264" s="1">
        <v>240.4</v>
      </c>
      <c r="K264" s="1">
        <v>266.8</v>
      </c>
      <c r="L264" s="25">
        <v>41</v>
      </c>
      <c r="M264" s="1">
        <v>792.7</v>
      </c>
      <c r="N264" s="1">
        <v>-53.1</v>
      </c>
      <c r="O264" s="1">
        <v>3.7330000000000001</v>
      </c>
      <c r="P264" s="25">
        <v>26</v>
      </c>
      <c r="Q264" s="32"/>
      <c r="R264" s="1">
        <v>43.37</v>
      </c>
      <c r="S264" s="1">
        <v>1</v>
      </c>
      <c r="T264" s="1">
        <v>99</v>
      </c>
      <c r="U264" s="1">
        <v>0.1</v>
      </c>
      <c r="V264" s="1">
        <v>16</v>
      </c>
      <c r="W264" s="22">
        <v>14</v>
      </c>
      <c r="X264" s="1">
        <v>7</v>
      </c>
      <c r="Y264" s="1">
        <v>7</v>
      </c>
      <c r="Z264" s="1">
        <v>7</v>
      </c>
      <c r="AA264" s="1">
        <v>7</v>
      </c>
      <c r="AB264" s="26"/>
      <c r="AC264" s="26"/>
      <c r="AD264" s="26"/>
      <c r="AE264" s="26"/>
      <c r="AF264" s="26"/>
      <c r="AG264" s="26"/>
      <c r="AH264" s="1">
        <v>27.599999999999994</v>
      </c>
      <c r="AI264" s="1">
        <v>71</v>
      </c>
    </row>
    <row r="265" spans="1:35" x14ac:dyDescent="0.25">
      <c r="A265" s="1">
        <v>264</v>
      </c>
      <c r="B265" s="1">
        <v>25</v>
      </c>
      <c r="C265" s="1">
        <v>3.0000000000000001E-3</v>
      </c>
      <c r="D265" s="25">
        <v>16.600000000000001</v>
      </c>
      <c r="E265" s="23">
        <v>5.8000000000000003E-2</v>
      </c>
      <c r="F265" s="29">
        <v>8.0000000000000004E-4</v>
      </c>
      <c r="G265" s="25">
        <v>148.6</v>
      </c>
      <c r="H265" s="25">
        <v>166.2</v>
      </c>
      <c r="I265" s="25">
        <v>195.8</v>
      </c>
      <c r="J265" s="25">
        <v>246.5</v>
      </c>
      <c r="K265" s="25">
        <v>276.7</v>
      </c>
      <c r="L265" s="25">
        <v>40</v>
      </c>
      <c r="M265" s="25">
        <v>792.7</v>
      </c>
      <c r="N265" s="25">
        <v>-52.7</v>
      </c>
      <c r="O265" s="23">
        <v>3.6680000000000001</v>
      </c>
      <c r="P265" s="25">
        <v>26</v>
      </c>
      <c r="Q265" s="20"/>
      <c r="R265" s="23">
        <v>43.375999999999998</v>
      </c>
      <c r="S265" s="33">
        <v>1</v>
      </c>
      <c r="T265" s="1">
        <v>100</v>
      </c>
      <c r="U265" s="25">
        <v>0.3</v>
      </c>
      <c r="V265" s="25">
        <v>17</v>
      </c>
      <c r="W265" s="20">
        <v>15</v>
      </c>
      <c r="X265" s="1">
        <v>7</v>
      </c>
      <c r="Y265" s="1">
        <v>7</v>
      </c>
      <c r="Z265" s="1">
        <v>7</v>
      </c>
      <c r="AA265" s="1">
        <v>7</v>
      </c>
      <c r="AB265" s="20"/>
      <c r="AC265" s="20"/>
      <c r="AD265" s="20"/>
      <c r="AE265" s="20"/>
      <c r="AF265" s="20"/>
      <c r="AG265" s="20"/>
      <c r="AH265" s="1">
        <v>29.600000000000023</v>
      </c>
      <c r="AI265" s="1">
        <v>80.300000000000011</v>
      </c>
    </row>
    <row r="266" spans="1:35" x14ac:dyDescent="0.25">
      <c r="A266" s="1">
        <v>265</v>
      </c>
      <c r="B266" s="1">
        <v>26</v>
      </c>
      <c r="C266" s="1">
        <v>2E-3</v>
      </c>
      <c r="D266" s="25">
        <v>15.5</v>
      </c>
      <c r="E266" s="23">
        <v>5.5E-2</v>
      </c>
      <c r="F266" s="29">
        <v>5.0000000000000001E-4</v>
      </c>
      <c r="G266" s="25">
        <v>149.5</v>
      </c>
      <c r="H266" s="25">
        <v>171.3</v>
      </c>
      <c r="I266" s="25">
        <v>197.1</v>
      </c>
      <c r="J266" s="25">
        <v>244.3</v>
      </c>
      <c r="K266" s="25">
        <v>271.5</v>
      </c>
      <c r="L266" s="25">
        <v>43.5</v>
      </c>
      <c r="M266" s="25">
        <v>792.7</v>
      </c>
      <c r="N266" s="25">
        <v>-52.7</v>
      </c>
      <c r="O266" s="23">
        <v>4.0350000000000001</v>
      </c>
      <c r="P266" s="25">
        <v>25</v>
      </c>
      <c r="Q266" s="20"/>
      <c r="R266" s="23">
        <v>43.401000000000003</v>
      </c>
      <c r="S266" s="33">
        <v>1</v>
      </c>
      <c r="T266" s="1">
        <v>100</v>
      </c>
      <c r="U266" s="25">
        <v>0.1</v>
      </c>
      <c r="V266" s="25">
        <v>13</v>
      </c>
      <c r="W266" s="20">
        <v>11</v>
      </c>
      <c r="X266" s="1">
        <v>7</v>
      </c>
      <c r="Y266" s="1">
        <v>7</v>
      </c>
      <c r="Z266" s="1">
        <v>7</v>
      </c>
      <c r="AA266" s="1">
        <v>7</v>
      </c>
      <c r="AB266" s="20"/>
      <c r="AC266" s="20"/>
      <c r="AD266" s="20"/>
      <c r="AE266" s="20"/>
      <c r="AF266" s="20"/>
      <c r="AG266" s="20"/>
      <c r="AH266" s="1">
        <v>25.799999999999983</v>
      </c>
      <c r="AI266" s="1">
        <v>73</v>
      </c>
    </row>
    <row r="267" spans="1:35" x14ac:dyDescent="0.25">
      <c r="A267" s="1">
        <v>266</v>
      </c>
      <c r="B267" s="1">
        <v>24</v>
      </c>
      <c r="C267" s="23">
        <v>4.0000000000000001E-3</v>
      </c>
      <c r="D267" s="1">
        <v>18.8</v>
      </c>
      <c r="E267" s="1">
        <v>3.5000000000000003E-2</v>
      </c>
      <c r="F267" s="29">
        <v>2.9999999999999997E-4</v>
      </c>
      <c r="G267" s="1">
        <v>152.80000000000001</v>
      </c>
      <c r="H267" s="1">
        <v>168.9</v>
      </c>
      <c r="I267" s="1">
        <v>192.4</v>
      </c>
      <c r="J267" s="1">
        <v>230</v>
      </c>
      <c r="K267" s="1">
        <v>251.1</v>
      </c>
      <c r="L267" s="1">
        <v>43</v>
      </c>
      <c r="M267" s="1">
        <v>792.8</v>
      </c>
      <c r="N267" s="1">
        <v>-51.6</v>
      </c>
      <c r="O267" s="1">
        <v>3.536</v>
      </c>
      <c r="P267" s="1">
        <v>25</v>
      </c>
      <c r="Q267" s="1"/>
      <c r="R267" s="1">
        <v>43.295999999999999</v>
      </c>
      <c r="S267" s="21">
        <v>1</v>
      </c>
      <c r="T267" s="1">
        <v>92</v>
      </c>
      <c r="U267" s="1"/>
      <c r="V267" s="1"/>
      <c r="W267" s="1"/>
      <c r="X267" s="1"/>
      <c r="Y267" s="1"/>
      <c r="Z267" s="1"/>
      <c r="AA267" s="1"/>
      <c r="AB267" s="1"/>
      <c r="AC267" s="1"/>
      <c r="AD267" s="1"/>
      <c r="AE267" s="1"/>
      <c r="AF267" s="1"/>
      <c r="AG267" s="1"/>
      <c r="AH267" s="1">
        <v>23.5</v>
      </c>
      <c r="AI267" s="1">
        <v>61.099999999999994</v>
      </c>
    </row>
    <row r="268" spans="1:35" x14ac:dyDescent="0.25">
      <c r="A268" s="1">
        <v>267</v>
      </c>
      <c r="B268" s="1">
        <v>30</v>
      </c>
      <c r="C268" s="23">
        <v>5.0000000000000001E-3</v>
      </c>
      <c r="D268" s="25">
        <v>19.2</v>
      </c>
      <c r="E268" s="1">
        <v>3.4000000000000002E-2</v>
      </c>
      <c r="F268" s="29">
        <v>4.0000000000000002E-4</v>
      </c>
      <c r="G268" s="1">
        <v>150.4</v>
      </c>
      <c r="H268" s="1">
        <v>165.5</v>
      </c>
      <c r="I268" s="1">
        <v>189.7</v>
      </c>
      <c r="J268" s="1">
        <v>228.2</v>
      </c>
      <c r="K268" s="1">
        <v>246.7</v>
      </c>
      <c r="L268" s="1">
        <v>40.5</v>
      </c>
      <c r="M268" s="1">
        <v>792.8</v>
      </c>
      <c r="N268" s="1">
        <v>-54.1</v>
      </c>
      <c r="O268" s="1">
        <v>3.3849999999999998</v>
      </c>
      <c r="P268" s="1">
        <v>25</v>
      </c>
      <c r="Q268" s="1"/>
      <c r="R268" s="1">
        <v>43.276000000000003</v>
      </c>
      <c r="S268" s="21">
        <v>1</v>
      </c>
      <c r="T268" s="1">
        <v>89</v>
      </c>
      <c r="U268" s="1"/>
      <c r="V268" s="1"/>
      <c r="W268" s="1"/>
      <c r="X268" s="1"/>
      <c r="Y268" s="1"/>
      <c r="Z268" s="1"/>
      <c r="AA268" s="1"/>
      <c r="AB268" s="1"/>
      <c r="AC268" s="1"/>
      <c r="AD268" s="1"/>
      <c r="AE268" s="1"/>
      <c r="AF268" s="1"/>
      <c r="AG268" s="1"/>
      <c r="AH268" s="1">
        <v>24.199999999999989</v>
      </c>
      <c r="AI268" s="1">
        <v>62.699999999999989</v>
      </c>
    </row>
    <row r="269" spans="1:35" x14ac:dyDescent="0.25">
      <c r="A269" s="1">
        <v>268</v>
      </c>
      <c r="B269" s="1">
        <v>30</v>
      </c>
      <c r="C269" s="23">
        <v>3.0000000000000001E-3</v>
      </c>
      <c r="D269" s="25">
        <v>19.399999999999999</v>
      </c>
      <c r="E269" s="1">
        <v>3.3000000000000002E-2</v>
      </c>
      <c r="F269" s="29">
        <v>4.0000000000000002E-4</v>
      </c>
      <c r="G269" s="1">
        <v>150.5</v>
      </c>
      <c r="H269" s="1">
        <v>165.2</v>
      </c>
      <c r="I269" s="1">
        <v>189.9</v>
      </c>
      <c r="J269" s="1">
        <v>228.2</v>
      </c>
      <c r="K269" s="1">
        <v>245.9</v>
      </c>
      <c r="L269" s="1">
        <v>40.5</v>
      </c>
      <c r="M269" s="1">
        <v>792.8</v>
      </c>
      <c r="N269" s="1">
        <v>-54.1</v>
      </c>
      <c r="O269" s="1">
        <v>3.3479999999999999</v>
      </c>
      <c r="P269" s="1">
        <v>25.5</v>
      </c>
      <c r="Q269" s="1"/>
      <c r="R269" s="1">
        <v>43.271999999999998</v>
      </c>
      <c r="S269" s="21">
        <v>1</v>
      </c>
      <c r="T269" s="1">
        <v>86</v>
      </c>
      <c r="U269" s="1"/>
      <c r="V269" s="1"/>
      <c r="W269" s="1"/>
      <c r="X269" s="1"/>
      <c r="Y269" s="1"/>
      <c r="Z269" s="1"/>
      <c r="AA269" s="1"/>
      <c r="AB269" s="1"/>
      <c r="AC269" s="1"/>
      <c r="AD269" s="1"/>
      <c r="AE269" s="1"/>
      <c r="AF269" s="1"/>
      <c r="AG269" s="1"/>
      <c r="AH269" s="1">
        <v>24.700000000000017</v>
      </c>
      <c r="AI269" s="1">
        <v>63</v>
      </c>
    </row>
    <row r="270" spans="1:35" x14ac:dyDescent="0.25">
      <c r="A270" s="1">
        <v>269</v>
      </c>
      <c r="B270" s="1">
        <v>22</v>
      </c>
      <c r="C270" s="23">
        <v>2E-3</v>
      </c>
      <c r="D270" s="26">
        <v>16.2</v>
      </c>
      <c r="E270" s="22">
        <v>9.2999999999999999E-2</v>
      </c>
      <c r="F270" s="31">
        <v>8.0000000000000004E-4</v>
      </c>
      <c r="G270" s="26">
        <v>157.6</v>
      </c>
      <c r="H270" s="26">
        <v>169.4</v>
      </c>
      <c r="I270" s="26">
        <v>189.8</v>
      </c>
      <c r="J270" s="26">
        <v>225.1</v>
      </c>
      <c r="K270" s="26">
        <v>251.5</v>
      </c>
      <c r="L270" s="26">
        <v>43.5</v>
      </c>
      <c r="M270" s="26">
        <v>792.8</v>
      </c>
      <c r="N270" s="26">
        <v>-54.5</v>
      </c>
      <c r="O270" s="24">
        <v>4.1310000000000002</v>
      </c>
      <c r="P270" s="26">
        <v>26</v>
      </c>
      <c r="Q270" s="22"/>
      <c r="R270" s="26">
        <v>43.308</v>
      </c>
      <c r="S270" s="21">
        <v>1</v>
      </c>
      <c r="T270" s="22">
        <v>76</v>
      </c>
      <c r="U270" s="32"/>
      <c r="V270" s="22"/>
      <c r="W270" s="22"/>
      <c r="X270" s="1"/>
      <c r="Y270" s="1"/>
      <c r="Z270" s="1"/>
      <c r="AA270" s="1"/>
      <c r="AB270" s="26"/>
      <c r="AC270" s="26"/>
      <c r="AD270" s="26"/>
      <c r="AE270" s="26"/>
      <c r="AF270" s="26"/>
      <c r="AG270" s="26"/>
      <c r="AH270" s="1">
        <v>20.400000000000006</v>
      </c>
      <c r="AI270" s="1">
        <v>55.699999999999989</v>
      </c>
    </row>
    <row r="271" spans="1:35" x14ac:dyDescent="0.25">
      <c r="A271" s="1">
        <v>270</v>
      </c>
      <c r="B271" s="1">
        <v>25</v>
      </c>
      <c r="C271" s="1">
        <v>8.0000000000000002E-3</v>
      </c>
      <c r="D271" s="25">
        <v>16.3</v>
      </c>
      <c r="E271" s="23">
        <v>0.05</v>
      </c>
      <c r="F271" s="29">
        <v>5.0000000000000001E-4</v>
      </c>
      <c r="G271" s="25">
        <v>146.80000000000001</v>
      </c>
      <c r="H271" s="25">
        <v>167.3</v>
      </c>
      <c r="I271" s="25">
        <v>196.5</v>
      </c>
      <c r="J271" s="25">
        <v>246.1</v>
      </c>
      <c r="K271" s="25">
        <v>276.5</v>
      </c>
      <c r="L271" s="25">
        <v>41</v>
      </c>
      <c r="M271" s="25">
        <v>792.8</v>
      </c>
      <c r="N271" s="25">
        <v>-52.5</v>
      </c>
      <c r="O271" s="23">
        <v>3.726</v>
      </c>
      <c r="P271" s="25">
        <v>25</v>
      </c>
      <c r="Q271" s="20"/>
      <c r="R271" s="23">
        <v>43.381999999999998</v>
      </c>
      <c r="S271" s="33">
        <v>1</v>
      </c>
      <c r="T271" s="1">
        <v>99</v>
      </c>
      <c r="U271" s="25">
        <v>0.2</v>
      </c>
      <c r="V271" s="25">
        <v>18</v>
      </c>
      <c r="W271" s="20">
        <v>16</v>
      </c>
      <c r="X271" s="1">
        <v>7</v>
      </c>
      <c r="Y271" s="1">
        <v>7</v>
      </c>
      <c r="Z271" s="1">
        <v>7</v>
      </c>
      <c r="AA271" s="1">
        <v>7</v>
      </c>
      <c r="AB271" s="20"/>
      <c r="AC271" s="20"/>
      <c r="AD271" s="20"/>
      <c r="AE271" s="20"/>
      <c r="AF271" s="20"/>
      <c r="AG271" s="20"/>
      <c r="AH271" s="1">
        <v>29.199999999999989</v>
      </c>
      <c r="AI271" s="1">
        <v>78.799999999999983</v>
      </c>
    </row>
    <row r="272" spans="1:35" x14ac:dyDescent="0.25">
      <c r="A272" s="1">
        <v>271</v>
      </c>
      <c r="B272" s="1">
        <v>26</v>
      </c>
      <c r="C272" s="1">
        <v>3.0000000000000001E-3</v>
      </c>
      <c r="D272" s="25">
        <v>16.3</v>
      </c>
      <c r="E272" s="23">
        <v>4.9000000000000002E-2</v>
      </c>
      <c r="F272" s="29">
        <v>5.9999999999999995E-4</v>
      </c>
      <c r="G272" s="25">
        <v>147.6</v>
      </c>
      <c r="H272" s="25">
        <v>167.1</v>
      </c>
      <c r="I272" s="25">
        <v>196</v>
      </c>
      <c r="J272" s="25">
        <v>245.4</v>
      </c>
      <c r="K272" s="25">
        <v>276.89999999999998</v>
      </c>
      <c r="L272" s="25">
        <v>40.5</v>
      </c>
      <c r="M272" s="25">
        <v>792.8</v>
      </c>
      <c r="N272" s="25">
        <v>-52.4</v>
      </c>
      <c r="O272" s="23">
        <v>3.7029999999999998</v>
      </c>
      <c r="P272" s="25">
        <v>25</v>
      </c>
      <c r="Q272" s="20"/>
      <c r="R272" s="23">
        <v>43.210999999999999</v>
      </c>
      <c r="S272" s="33">
        <v>1</v>
      </c>
      <c r="T272" s="1">
        <v>99</v>
      </c>
      <c r="U272" s="25">
        <v>0.5</v>
      </c>
      <c r="V272" s="25">
        <v>17</v>
      </c>
      <c r="W272" s="20">
        <v>14</v>
      </c>
      <c r="X272" s="1">
        <v>7</v>
      </c>
      <c r="Y272" s="1">
        <v>7</v>
      </c>
      <c r="Z272" s="1">
        <v>7</v>
      </c>
      <c r="AA272" s="1">
        <v>7</v>
      </c>
      <c r="AB272" s="20"/>
      <c r="AC272" s="20"/>
      <c r="AD272" s="20"/>
      <c r="AE272" s="20"/>
      <c r="AF272" s="20"/>
      <c r="AG272" s="20"/>
      <c r="AH272" s="1">
        <v>28.900000000000006</v>
      </c>
      <c r="AI272" s="1">
        <v>78.300000000000011</v>
      </c>
    </row>
    <row r="273" spans="1:35" x14ac:dyDescent="0.25">
      <c r="A273" s="1">
        <v>272</v>
      </c>
      <c r="B273" s="1">
        <v>30</v>
      </c>
      <c r="C273" s="23">
        <v>1E-3</v>
      </c>
      <c r="D273" s="25">
        <v>19.2</v>
      </c>
      <c r="E273" s="1">
        <v>3.5000000000000003E-2</v>
      </c>
      <c r="F273" s="29">
        <v>5.0000000000000001E-4</v>
      </c>
      <c r="G273" s="1">
        <v>152.9</v>
      </c>
      <c r="H273" s="1">
        <v>165.1</v>
      </c>
      <c r="I273" s="1">
        <v>189.8</v>
      </c>
      <c r="J273" s="1">
        <v>228.1</v>
      </c>
      <c r="K273" s="1">
        <v>247.7</v>
      </c>
      <c r="L273" s="1">
        <v>40.5</v>
      </c>
      <c r="M273" s="1">
        <v>792.9</v>
      </c>
      <c r="N273" s="1">
        <v>-54.3</v>
      </c>
      <c r="O273" s="1">
        <v>3.37</v>
      </c>
      <c r="P273" s="1">
        <v>25</v>
      </c>
      <c r="Q273" s="1"/>
      <c r="R273" s="1">
        <v>43.273000000000003</v>
      </c>
      <c r="S273" s="21">
        <v>1</v>
      </c>
      <c r="T273" s="1">
        <v>88</v>
      </c>
      <c r="U273" s="1"/>
      <c r="V273" s="1"/>
      <c r="W273" s="1"/>
      <c r="X273" s="1"/>
      <c r="Y273" s="1"/>
      <c r="Z273" s="1"/>
      <c r="AA273" s="1"/>
      <c r="AB273" s="1"/>
      <c r="AC273" s="1"/>
      <c r="AD273" s="1"/>
      <c r="AE273" s="1"/>
      <c r="AF273" s="1"/>
      <c r="AG273" s="1"/>
      <c r="AH273" s="1">
        <v>24.700000000000017</v>
      </c>
      <c r="AI273" s="1">
        <v>63</v>
      </c>
    </row>
    <row r="274" spans="1:35" x14ac:dyDescent="0.25">
      <c r="A274" s="1">
        <v>273</v>
      </c>
      <c r="B274" s="1">
        <v>30</v>
      </c>
      <c r="C274" s="23">
        <v>4.0000000000000001E-3</v>
      </c>
      <c r="D274" s="22">
        <v>19.3</v>
      </c>
      <c r="E274" s="22">
        <v>3.5000000000000003E-2</v>
      </c>
      <c r="F274" s="31"/>
      <c r="G274" s="26">
        <v>151</v>
      </c>
      <c r="H274" s="26">
        <v>162.9</v>
      </c>
      <c r="I274" s="26">
        <v>184.7</v>
      </c>
      <c r="J274" s="26">
        <v>229</v>
      </c>
      <c r="K274" s="26">
        <v>257.10000000000002</v>
      </c>
      <c r="L274" s="26">
        <v>40</v>
      </c>
      <c r="M274" s="26">
        <v>792.9</v>
      </c>
      <c r="N274" s="22">
        <v>-54.5</v>
      </c>
      <c r="O274" s="24">
        <v>3.1970000000000001</v>
      </c>
      <c r="P274" s="26">
        <v>25</v>
      </c>
      <c r="Q274" s="22"/>
      <c r="R274" s="22">
        <v>43.26</v>
      </c>
      <c r="S274" s="21">
        <v>1</v>
      </c>
      <c r="T274" s="22">
        <v>88</v>
      </c>
      <c r="U274" s="22"/>
      <c r="V274" s="22"/>
      <c r="W274" s="22"/>
      <c r="X274" s="1"/>
      <c r="Y274" s="1"/>
      <c r="Z274" s="1"/>
      <c r="AA274" s="1"/>
      <c r="AB274" s="26"/>
      <c r="AC274" s="26"/>
      <c r="AD274" s="26"/>
      <c r="AE274" s="26"/>
      <c r="AF274" s="26"/>
      <c r="AG274" s="26"/>
      <c r="AH274" s="1">
        <v>21.799999999999983</v>
      </c>
      <c r="AI274" s="1">
        <v>66.099999999999994</v>
      </c>
    </row>
    <row r="275" spans="1:35" x14ac:dyDescent="0.25">
      <c r="A275" s="1">
        <v>274</v>
      </c>
      <c r="B275" s="1">
        <v>30</v>
      </c>
      <c r="C275" s="23">
        <v>3.0000000000000001E-3</v>
      </c>
      <c r="D275" s="22">
        <v>19.8</v>
      </c>
      <c r="E275" s="22">
        <v>3.5999999999999997E-2</v>
      </c>
      <c r="F275" s="31">
        <v>1.1999999999999999E-3</v>
      </c>
      <c r="G275" s="26">
        <v>148</v>
      </c>
      <c r="H275" s="26">
        <v>162.9</v>
      </c>
      <c r="I275" s="26">
        <v>184.6</v>
      </c>
      <c r="J275" s="26">
        <v>228.8</v>
      </c>
      <c r="K275" s="26">
        <v>256.10000000000002</v>
      </c>
      <c r="L275" s="26">
        <v>40</v>
      </c>
      <c r="M275" s="26">
        <v>792.9</v>
      </c>
      <c r="N275" s="26">
        <v>-54.7</v>
      </c>
      <c r="O275" s="24">
        <v>3.2509999999999999</v>
      </c>
      <c r="P275" s="26">
        <v>25</v>
      </c>
      <c r="Q275" s="22"/>
      <c r="R275" s="22">
        <v>43.250999999999998</v>
      </c>
      <c r="S275" s="21">
        <v>1</v>
      </c>
      <c r="T275" s="22">
        <v>75</v>
      </c>
      <c r="U275" s="22"/>
      <c r="V275" s="22"/>
      <c r="W275" s="22"/>
      <c r="X275" s="1"/>
      <c r="Y275" s="1"/>
      <c r="Z275" s="1"/>
      <c r="AA275" s="1"/>
      <c r="AB275" s="26"/>
      <c r="AC275" s="26"/>
      <c r="AD275" s="26"/>
      <c r="AE275" s="26"/>
      <c r="AF275" s="26"/>
      <c r="AG275" s="26"/>
      <c r="AH275" s="1">
        <v>21.699999999999989</v>
      </c>
      <c r="AI275" s="1">
        <v>65.900000000000006</v>
      </c>
    </row>
    <row r="276" spans="1:35" x14ac:dyDescent="0.25">
      <c r="A276" s="1">
        <v>275</v>
      </c>
      <c r="B276" s="1">
        <v>27</v>
      </c>
      <c r="C276" s="23">
        <v>4.0000000000000001E-3</v>
      </c>
      <c r="D276" s="26">
        <v>15.3</v>
      </c>
      <c r="E276" s="22">
        <v>0.04</v>
      </c>
      <c r="F276" s="31">
        <v>4.0000000000000002E-4</v>
      </c>
      <c r="G276" s="26">
        <v>153.30000000000001</v>
      </c>
      <c r="H276" s="26">
        <v>166</v>
      </c>
      <c r="I276" s="26">
        <v>190</v>
      </c>
      <c r="J276" s="26">
        <v>231</v>
      </c>
      <c r="K276" s="26">
        <v>253.1</v>
      </c>
      <c r="L276" s="26">
        <v>41.5</v>
      </c>
      <c r="M276" s="26">
        <v>792.9</v>
      </c>
      <c r="N276" s="26">
        <v>-53.9</v>
      </c>
      <c r="O276" s="24">
        <v>3.5710000000000002</v>
      </c>
      <c r="P276" s="26">
        <v>25</v>
      </c>
      <c r="Q276" s="22"/>
      <c r="R276" s="26">
        <v>43.347000000000001</v>
      </c>
      <c r="S276" s="21">
        <v>1</v>
      </c>
      <c r="T276" s="22">
        <v>80</v>
      </c>
      <c r="U276" s="32"/>
      <c r="V276" s="22"/>
      <c r="W276" s="22"/>
      <c r="X276" s="1"/>
      <c r="Y276" s="1"/>
      <c r="Z276" s="1"/>
      <c r="AA276" s="1"/>
      <c r="AB276" s="26"/>
      <c r="AC276" s="26"/>
      <c r="AD276" s="26"/>
      <c r="AE276" s="26"/>
      <c r="AF276" s="26"/>
      <c r="AG276" s="26"/>
      <c r="AH276" s="1">
        <v>24</v>
      </c>
      <c r="AI276" s="1">
        <v>65</v>
      </c>
    </row>
    <row r="277" spans="1:35" x14ac:dyDescent="0.25">
      <c r="A277" s="1">
        <v>276</v>
      </c>
      <c r="B277" s="1">
        <v>30</v>
      </c>
      <c r="C277" s="1">
        <v>2E-3</v>
      </c>
      <c r="D277" s="25">
        <v>15</v>
      </c>
      <c r="E277" s="27">
        <v>7.0000000000000007E-2</v>
      </c>
      <c r="F277" s="29">
        <v>5.0000000000000001E-4</v>
      </c>
      <c r="G277" s="25">
        <v>148.30000000000001</v>
      </c>
      <c r="H277" s="25">
        <v>169.9</v>
      </c>
      <c r="I277" s="25">
        <v>197.7</v>
      </c>
      <c r="J277" s="25">
        <v>245</v>
      </c>
      <c r="K277" s="25">
        <v>274.8</v>
      </c>
      <c r="L277" s="25">
        <v>43.5</v>
      </c>
      <c r="M277" s="25">
        <v>792.9</v>
      </c>
      <c r="N277" s="25">
        <v>-55.4</v>
      </c>
      <c r="O277" s="23">
        <v>3.855</v>
      </c>
      <c r="P277" s="25">
        <v>26</v>
      </c>
      <c r="Q277" s="32"/>
      <c r="R277" s="27">
        <v>43.41</v>
      </c>
      <c r="S277" s="33">
        <v>1</v>
      </c>
      <c r="T277" s="1">
        <v>96</v>
      </c>
      <c r="U277" s="25">
        <v>0.1</v>
      </c>
      <c r="V277" s="25">
        <v>15</v>
      </c>
      <c r="W277" s="22">
        <v>13</v>
      </c>
      <c r="X277" s="1">
        <v>7</v>
      </c>
      <c r="Y277" s="1">
        <v>7</v>
      </c>
      <c r="Z277" s="1">
        <v>7</v>
      </c>
      <c r="AA277" s="1">
        <v>7</v>
      </c>
      <c r="AB277" s="26"/>
      <c r="AC277" s="26"/>
      <c r="AD277" s="26"/>
      <c r="AE277" s="26"/>
      <c r="AF277" s="26"/>
      <c r="AG277" s="26"/>
      <c r="AH277" s="1">
        <v>27.799999999999983</v>
      </c>
      <c r="AI277" s="1">
        <v>75.099999999999994</v>
      </c>
    </row>
    <row r="278" spans="1:35" x14ac:dyDescent="0.25">
      <c r="A278" s="1">
        <v>277</v>
      </c>
      <c r="B278" s="1">
        <v>30</v>
      </c>
      <c r="C278" s="1">
        <v>3.0000000000000001E-3</v>
      </c>
      <c r="D278" s="25">
        <v>14.8</v>
      </c>
      <c r="E278" s="27">
        <v>7.0000000000000007E-2</v>
      </c>
      <c r="F278" s="29">
        <v>5.9999999999999995E-4</v>
      </c>
      <c r="G278" s="25">
        <v>147.6</v>
      </c>
      <c r="H278" s="25">
        <v>170.6</v>
      </c>
      <c r="I278" s="25">
        <v>197.8</v>
      </c>
      <c r="J278" s="25">
        <v>245.4</v>
      </c>
      <c r="K278" s="25">
        <v>274.7</v>
      </c>
      <c r="L278" s="25">
        <v>43</v>
      </c>
      <c r="M278" s="25">
        <v>792.9</v>
      </c>
      <c r="N278" s="25">
        <v>-55.3</v>
      </c>
      <c r="O278" s="23">
        <v>3.8519999999999999</v>
      </c>
      <c r="P278" s="25">
        <v>26</v>
      </c>
      <c r="Q278" s="32"/>
      <c r="R278" s="27">
        <v>43.41</v>
      </c>
      <c r="S278" s="33">
        <v>1</v>
      </c>
      <c r="T278" s="1">
        <v>99</v>
      </c>
      <c r="U278" s="25">
        <v>0.1</v>
      </c>
      <c r="V278" s="25">
        <v>16</v>
      </c>
      <c r="W278" s="22">
        <v>14</v>
      </c>
      <c r="X278" s="1">
        <v>7</v>
      </c>
      <c r="Y278" s="1">
        <v>7</v>
      </c>
      <c r="Z278" s="1">
        <v>7</v>
      </c>
      <c r="AA278" s="1">
        <v>7</v>
      </c>
      <c r="AB278" s="26"/>
      <c r="AC278" s="26"/>
      <c r="AD278" s="26"/>
      <c r="AE278" s="26"/>
      <c r="AF278" s="26"/>
      <c r="AG278" s="26"/>
      <c r="AH278" s="1">
        <v>27.200000000000017</v>
      </c>
      <c r="AI278" s="1">
        <v>74.800000000000011</v>
      </c>
    </row>
    <row r="279" spans="1:35" x14ac:dyDescent="0.25">
      <c r="A279" s="1">
        <v>278</v>
      </c>
      <c r="B279" s="1">
        <v>30</v>
      </c>
      <c r="C279" s="1">
        <v>2E-3</v>
      </c>
      <c r="D279" s="25">
        <v>15.7</v>
      </c>
      <c r="E279" s="27">
        <v>7.0000000000000007E-2</v>
      </c>
      <c r="F279" s="29">
        <v>5.0000000000000001E-4</v>
      </c>
      <c r="G279" s="25">
        <v>150.4</v>
      </c>
      <c r="H279" s="25">
        <v>170.3</v>
      </c>
      <c r="I279" s="25">
        <v>198.3</v>
      </c>
      <c r="J279" s="25">
        <v>245.8</v>
      </c>
      <c r="K279" s="25">
        <v>274.8</v>
      </c>
      <c r="L279" s="25">
        <v>43</v>
      </c>
      <c r="M279" s="25">
        <v>792.9</v>
      </c>
      <c r="N279" s="25">
        <v>-55.1</v>
      </c>
      <c r="O279" s="23">
        <v>3.6819999999999999</v>
      </c>
      <c r="P279" s="25">
        <v>26</v>
      </c>
      <c r="Q279" s="32"/>
      <c r="R279" s="27">
        <v>43.4</v>
      </c>
      <c r="S279" s="33">
        <v>1</v>
      </c>
      <c r="T279" s="1">
        <v>99</v>
      </c>
      <c r="U279" s="25">
        <v>0.3</v>
      </c>
      <c r="V279" s="25">
        <v>15</v>
      </c>
      <c r="W279" s="22">
        <v>13</v>
      </c>
      <c r="X279" s="1">
        <v>7</v>
      </c>
      <c r="Y279" s="1">
        <v>7</v>
      </c>
      <c r="Z279" s="1">
        <v>7</v>
      </c>
      <c r="AA279" s="1">
        <v>7</v>
      </c>
      <c r="AB279" s="26"/>
      <c r="AC279" s="26"/>
      <c r="AD279" s="26"/>
      <c r="AE279" s="26"/>
      <c r="AF279" s="26"/>
      <c r="AG279" s="26"/>
      <c r="AH279" s="1">
        <v>28</v>
      </c>
      <c r="AI279" s="1">
        <v>75.5</v>
      </c>
    </row>
    <row r="280" spans="1:35" x14ac:dyDescent="0.25">
      <c r="A280" s="1">
        <v>279</v>
      </c>
      <c r="B280" s="1">
        <v>30</v>
      </c>
      <c r="C280" s="1">
        <v>4.0000000000000001E-3</v>
      </c>
      <c r="D280" s="25">
        <v>15.4</v>
      </c>
      <c r="E280" s="27">
        <v>0.05</v>
      </c>
      <c r="F280" s="29">
        <v>5.0000000000000001E-4</v>
      </c>
      <c r="G280" s="25">
        <v>147.6</v>
      </c>
      <c r="H280" s="25">
        <v>168.3</v>
      </c>
      <c r="I280" s="25">
        <v>195.4</v>
      </c>
      <c r="J280" s="25">
        <v>241.3</v>
      </c>
      <c r="K280" s="25">
        <v>270</v>
      </c>
      <c r="L280" s="25">
        <v>42</v>
      </c>
      <c r="M280" s="25">
        <v>792.9</v>
      </c>
      <c r="N280" s="25">
        <v>-54.9</v>
      </c>
      <c r="O280" s="23">
        <v>3.698</v>
      </c>
      <c r="P280" s="25">
        <v>25</v>
      </c>
      <c r="Q280" s="32"/>
      <c r="R280" s="27">
        <v>43.39</v>
      </c>
      <c r="S280" s="33">
        <v>1</v>
      </c>
      <c r="T280" s="1">
        <v>99</v>
      </c>
      <c r="U280" s="25">
        <v>0.2</v>
      </c>
      <c r="V280" s="25">
        <v>17</v>
      </c>
      <c r="W280" s="22">
        <v>13</v>
      </c>
      <c r="X280" s="1">
        <v>7</v>
      </c>
      <c r="Y280" s="1">
        <v>7</v>
      </c>
      <c r="Z280" s="1">
        <v>7</v>
      </c>
      <c r="AA280" s="1">
        <v>7</v>
      </c>
      <c r="AB280" s="26"/>
      <c r="AC280" s="26"/>
      <c r="AD280" s="26"/>
      <c r="AE280" s="26"/>
      <c r="AF280" s="26"/>
      <c r="AG280" s="26"/>
      <c r="AH280" s="1">
        <v>27.099999999999994</v>
      </c>
      <c r="AI280" s="1">
        <v>73</v>
      </c>
    </row>
    <row r="281" spans="1:35" x14ac:dyDescent="0.25">
      <c r="A281" s="1">
        <v>280</v>
      </c>
      <c r="B281" s="1">
        <v>22</v>
      </c>
      <c r="C281" s="1">
        <v>4.0000000000000001E-3</v>
      </c>
      <c r="D281" s="25">
        <v>16.8</v>
      </c>
      <c r="E281" s="23">
        <v>6.0999999999999999E-2</v>
      </c>
      <c r="F281" s="29">
        <v>8.9999999999999998E-4</v>
      </c>
      <c r="G281" s="25">
        <v>147.69999999999999</v>
      </c>
      <c r="H281" s="25">
        <v>166.2</v>
      </c>
      <c r="I281" s="25">
        <v>195.7</v>
      </c>
      <c r="J281" s="25">
        <v>246.3</v>
      </c>
      <c r="K281" s="25">
        <v>275.8</v>
      </c>
      <c r="L281" s="25">
        <v>41</v>
      </c>
      <c r="M281" s="25">
        <v>792.9</v>
      </c>
      <c r="N281" s="25">
        <v>-52.6</v>
      </c>
      <c r="O281" s="23">
        <v>3.59</v>
      </c>
      <c r="P281" s="25">
        <v>26</v>
      </c>
      <c r="Q281" s="20"/>
      <c r="R281" s="23">
        <v>43.37</v>
      </c>
      <c r="S281" s="33">
        <v>1</v>
      </c>
      <c r="T281" s="1">
        <v>95</v>
      </c>
      <c r="U281" s="25">
        <v>0.5</v>
      </c>
      <c r="V281" s="25">
        <v>17</v>
      </c>
      <c r="W281" s="20">
        <v>14</v>
      </c>
      <c r="X281" s="1">
        <v>7</v>
      </c>
      <c r="Y281" s="1">
        <v>7</v>
      </c>
      <c r="Z281" s="1">
        <v>7</v>
      </c>
      <c r="AA281" s="1">
        <v>7</v>
      </c>
      <c r="AB281" s="20"/>
      <c r="AC281" s="20"/>
      <c r="AD281" s="20"/>
      <c r="AE281" s="20"/>
      <c r="AF281" s="20"/>
      <c r="AG281" s="20"/>
      <c r="AH281" s="1">
        <v>29.5</v>
      </c>
      <c r="AI281" s="1">
        <v>80.100000000000023</v>
      </c>
    </row>
    <row r="282" spans="1:35" x14ac:dyDescent="0.25">
      <c r="A282" s="1">
        <v>281</v>
      </c>
      <c r="B282" s="20">
        <v>22</v>
      </c>
      <c r="C282" s="20">
        <v>3.0000000000000001E-3</v>
      </c>
      <c r="D282" s="20">
        <v>19</v>
      </c>
      <c r="E282" s="20">
        <v>0.16200000000000001</v>
      </c>
      <c r="F282" s="28">
        <v>1E-3</v>
      </c>
      <c r="G282" s="20">
        <v>149.80000000000001</v>
      </c>
      <c r="H282" s="20">
        <v>169.4</v>
      </c>
      <c r="I282" s="20">
        <v>195.4</v>
      </c>
      <c r="J282" s="20">
        <v>235.3</v>
      </c>
      <c r="K282" s="20">
        <v>260.3</v>
      </c>
      <c r="L282" s="20">
        <v>43.9</v>
      </c>
      <c r="M282" s="20">
        <v>792.9</v>
      </c>
      <c r="N282" s="20">
        <v>-49.9</v>
      </c>
      <c r="O282" s="20">
        <v>3.6819999999999999</v>
      </c>
      <c r="P282" s="20">
        <v>23</v>
      </c>
      <c r="Q282" s="20">
        <v>1.21</v>
      </c>
      <c r="R282" s="20">
        <v>43.26</v>
      </c>
      <c r="S282" s="33">
        <v>1</v>
      </c>
      <c r="T282" s="20">
        <v>87</v>
      </c>
      <c r="U282" s="20">
        <v>0.38</v>
      </c>
      <c r="V282" s="20">
        <v>17</v>
      </c>
      <c r="W282" s="20">
        <v>14</v>
      </c>
      <c r="X282" s="1">
        <v>11</v>
      </c>
      <c r="Y282" s="1">
        <v>9</v>
      </c>
      <c r="Z282" s="1">
        <v>7</v>
      </c>
      <c r="AA282" s="1">
        <v>7</v>
      </c>
      <c r="AB282" s="20">
        <v>712.5</v>
      </c>
      <c r="AC282" s="20">
        <v>145.19999999999999</v>
      </c>
      <c r="AD282" s="20">
        <v>11.1</v>
      </c>
      <c r="AE282" s="20">
        <v>2.5</v>
      </c>
      <c r="AF282" s="20">
        <v>1</v>
      </c>
      <c r="AG282" s="20" t="s">
        <v>67</v>
      </c>
      <c r="AH282" s="1">
        <v>26</v>
      </c>
      <c r="AI282" s="1">
        <v>65.900000000000006</v>
      </c>
    </row>
    <row r="283" spans="1:35" x14ac:dyDescent="0.25">
      <c r="A283" s="1">
        <v>282</v>
      </c>
      <c r="B283" s="1">
        <v>30</v>
      </c>
      <c r="C283" s="23">
        <v>2E-3</v>
      </c>
      <c r="D283" s="1">
        <v>20.2</v>
      </c>
      <c r="E283" s="1">
        <v>1.4999999999999999E-2</v>
      </c>
      <c r="F283" s="29">
        <v>4.0000000000000002E-4</v>
      </c>
      <c r="G283" s="1">
        <v>146.1</v>
      </c>
      <c r="H283" s="1">
        <v>163.19999999999999</v>
      </c>
      <c r="I283" s="1">
        <v>191.2</v>
      </c>
      <c r="J283" s="1">
        <v>234.4</v>
      </c>
      <c r="K283" s="1">
        <v>263.89999999999998</v>
      </c>
      <c r="L283" s="1">
        <v>40</v>
      </c>
      <c r="M283" s="1">
        <v>793</v>
      </c>
      <c r="N283" s="1">
        <v>-51.5</v>
      </c>
      <c r="O283" s="1">
        <v>3.4929999999999999</v>
      </c>
      <c r="P283" s="1">
        <v>25</v>
      </c>
      <c r="Q283" s="1"/>
      <c r="R283" s="1">
        <v>43.271999999999998</v>
      </c>
      <c r="S283" s="21">
        <v>1</v>
      </c>
      <c r="T283" s="1">
        <v>98</v>
      </c>
      <c r="U283" s="1"/>
      <c r="V283" s="1"/>
      <c r="W283" s="1"/>
      <c r="X283" s="1"/>
      <c r="Y283" s="1"/>
      <c r="Z283" s="1"/>
      <c r="AA283" s="1"/>
      <c r="AB283" s="1"/>
      <c r="AC283" s="1"/>
      <c r="AD283" s="1"/>
      <c r="AE283" s="1"/>
      <c r="AF283" s="1"/>
      <c r="AG283" s="1"/>
      <c r="AH283" s="1">
        <v>28</v>
      </c>
      <c r="AI283" s="1">
        <v>71.200000000000017</v>
      </c>
    </row>
    <row r="284" spans="1:35" x14ac:dyDescent="0.25">
      <c r="A284" s="1">
        <v>283</v>
      </c>
      <c r="B284" s="1">
        <v>30</v>
      </c>
      <c r="C284" s="23">
        <v>6.0000000000000001E-3</v>
      </c>
      <c r="D284" s="1">
        <v>20.3</v>
      </c>
      <c r="E284" s="1">
        <v>1.4999999999999999E-2</v>
      </c>
      <c r="F284" s="29">
        <v>4.0000000000000002E-4</v>
      </c>
      <c r="G284" s="1">
        <v>145.80000000000001</v>
      </c>
      <c r="H284" s="1">
        <v>163.1</v>
      </c>
      <c r="I284" s="1">
        <v>190.9</v>
      </c>
      <c r="J284" s="1">
        <v>233.7</v>
      </c>
      <c r="K284" s="1">
        <v>263.7</v>
      </c>
      <c r="L284" s="1">
        <v>39.5</v>
      </c>
      <c r="M284" s="1">
        <v>793</v>
      </c>
      <c r="N284" s="1">
        <v>-51.4</v>
      </c>
      <c r="O284" s="1">
        <v>3.4729999999999999</v>
      </c>
      <c r="P284" s="1">
        <v>25</v>
      </c>
      <c r="Q284" s="1"/>
      <c r="R284" s="1">
        <v>43.268000000000001</v>
      </c>
      <c r="S284" s="21">
        <v>1</v>
      </c>
      <c r="T284" s="1">
        <v>99</v>
      </c>
      <c r="U284" s="1"/>
      <c r="V284" s="1"/>
      <c r="W284" s="1"/>
      <c r="X284" s="1"/>
      <c r="Y284" s="1"/>
      <c r="Z284" s="1"/>
      <c r="AA284" s="1"/>
      <c r="AB284" s="1"/>
      <c r="AC284" s="1"/>
      <c r="AD284" s="1"/>
      <c r="AE284" s="1"/>
      <c r="AF284" s="1"/>
      <c r="AG284" s="1"/>
      <c r="AH284" s="1">
        <v>27.800000000000011</v>
      </c>
      <c r="AI284" s="1">
        <v>70.599999999999994</v>
      </c>
    </row>
    <row r="285" spans="1:35" x14ac:dyDescent="0.25">
      <c r="A285" s="1">
        <v>284</v>
      </c>
      <c r="B285" s="1">
        <v>26</v>
      </c>
      <c r="C285" s="23">
        <v>3.0000000000000001E-3</v>
      </c>
      <c r="D285" s="1">
        <v>19.5</v>
      </c>
      <c r="E285" s="1">
        <v>5.6000000000000001E-2</v>
      </c>
      <c r="F285" s="29">
        <v>5.9999999999999995E-4</v>
      </c>
      <c r="G285" s="1">
        <v>148.80000000000001</v>
      </c>
      <c r="H285" s="1">
        <v>162.5</v>
      </c>
      <c r="I285" s="1">
        <v>188.5</v>
      </c>
      <c r="J285" s="1">
        <v>237.4</v>
      </c>
      <c r="K285" s="1">
        <v>273.10000000000002</v>
      </c>
      <c r="L285" s="1">
        <v>40</v>
      </c>
      <c r="M285" s="1">
        <v>793</v>
      </c>
      <c r="N285" s="1">
        <v>-51.9</v>
      </c>
      <c r="O285" s="1">
        <v>3.4550000000000001</v>
      </c>
      <c r="P285" s="1">
        <v>25</v>
      </c>
      <c r="Q285" s="1"/>
      <c r="R285" s="1">
        <v>43.27</v>
      </c>
      <c r="S285" s="21">
        <v>1</v>
      </c>
      <c r="T285" s="1">
        <v>92</v>
      </c>
      <c r="U285" s="1"/>
      <c r="V285" s="1"/>
      <c r="W285" s="1"/>
      <c r="X285" s="1"/>
      <c r="Y285" s="1"/>
      <c r="Z285" s="1"/>
      <c r="AA285" s="1"/>
      <c r="AB285" s="1"/>
      <c r="AC285" s="1"/>
      <c r="AD285" s="1"/>
      <c r="AE285" s="1"/>
      <c r="AF285" s="1"/>
      <c r="AG285" s="1"/>
      <c r="AH285" s="1">
        <v>26</v>
      </c>
      <c r="AI285" s="1">
        <v>74.900000000000006</v>
      </c>
    </row>
    <row r="286" spans="1:35" x14ac:dyDescent="0.25">
      <c r="A286" s="1">
        <v>285</v>
      </c>
      <c r="B286" s="1">
        <v>28</v>
      </c>
      <c r="C286" s="23">
        <v>3.0000000000000001E-3</v>
      </c>
      <c r="D286" s="26">
        <v>14.5</v>
      </c>
      <c r="E286" s="22">
        <v>0.04</v>
      </c>
      <c r="F286" s="31">
        <v>4.0000000000000002E-4</v>
      </c>
      <c r="G286" s="26">
        <v>151.30000000000001</v>
      </c>
      <c r="H286" s="26">
        <v>167.7</v>
      </c>
      <c r="I286" s="26">
        <v>192.3</v>
      </c>
      <c r="J286" s="26">
        <v>231.6</v>
      </c>
      <c r="K286" s="26">
        <v>254.6</v>
      </c>
      <c r="L286" s="26">
        <v>42</v>
      </c>
      <c r="M286" s="26">
        <v>793</v>
      </c>
      <c r="N286" s="26">
        <v>-53.8</v>
      </c>
      <c r="O286" s="24">
        <v>3.589</v>
      </c>
      <c r="P286" s="26">
        <v>25</v>
      </c>
      <c r="Q286" s="22"/>
      <c r="R286" s="26">
        <v>43.366999999999997</v>
      </c>
      <c r="S286" s="21">
        <v>1</v>
      </c>
      <c r="T286" s="22">
        <v>76</v>
      </c>
      <c r="U286" s="32"/>
      <c r="V286" s="22"/>
      <c r="W286" s="22"/>
      <c r="X286" s="1"/>
      <c r="Y286" s="1"/>
      <c r="Z286" s="1"/>
      <c r="AA286" s="1"/>
      <c r="AB286" s="26"/>
      <c r="AC286" s="26"/>
      <c r="AD286" s="26"/>
      <c r="AE286" s="26"/>
      <c r="AF286" s="26"/>
      <c r="AG286" s="26"/>
      <c r="AH286" s="1">
        <v>24.600000000000023</v>
      </c>
      <c r="AI286" s="1">
        <v>63.900000000000006</v>
      </c>
    </row>
    <row r="287" spans="1:35" x14ac:dyDescent="0.25">
      <c r="A287" s="1">
        <v>286</v>
      </c>
      <c r="B287" s="1">
        <v>30</v>
      </c>
      <c r="C287" s="1">
        <v>2E-3</v>
      </c>
      <c r="D287" s="25">
        <v>15.4</v>
      </c>
      <c r="E287" s="27">
        <v>7.0000000000000007E-2</v>
      </c>
      <c r="F287" s="29">
        <v>5.9999999999999995E-4</v>
      </c>
      <c r="G287" s="25">
        <v>148.4</v>
      </c>
      <c r="H287" s="25">
        <v>170.1</v>
      </c>
      <c r="I287" s="25">
        <v>197.9</v>
      </c>
      <c r="J287" s="25">
        <v>245.4</v>
      </c>
      <c r="K287" s="25">
        <v>274.39999999999998</v>
      </c>
      <c r="L287" s="25">
        <v>43</v>
      </c>
      <c r="M287" s="25">
        <v>793</v>
      </c>
      <c r="N287" s="25">
        <v>-55</v>
      </c>
      <c r="O287" s="23">
        <v>3.8769999999999998</v>
      </c>
      <c r="P287" s="25">
        <v>26</v>
      </c>
      <c r="Q287" s="32"/>
      <c r="R287" s="27">
        <v>43.4</v>
      </c>
      <c r="S287" s="33">
        <v>1</v>
      </c>
      <c r="T287" s="1">
        <v>100</v>
      </c>
      <c r="U287" s="25">
        <v>0.3</v>
      </c>
      <c r="V287" s="25">
        <v>16</v>
      </c>
      <c r="W287" s="22">
        <v>14</v>
      </c>
      <c r="X287" s="1">
        <v>7</v>
      </c>
      <c r="Y287" s="1">
        <v>7</v>
      </c>
      <c r="Z287" s="1">
        <v>7</v>
      </c>
      <c r="AA287" s="1">
        <v>7</v>
      </c>
      <c r="AB287" s="26"/>
      <c r="AC287" s="26"/>
      <c r="AD287" s="26"/>
      <c r="AE287" s="26"/>
      <c r="AF287" s="26"/>
      <c r="AG287" s="26"/>
      <c r="AH287" s="1">
        <v>27.800000000000011</v>
      </c>
      <c r="AI287" s="1">
        <v>75.300000000000011</v>
      </c>
    </row>
    <row r="288" spans="1:35" x14ac:dyDescent="0.25">
      <c r="A288" s="1">
        <v>287</v>
      </c>
      <c r="B288" s="1">
        <v>30</v>
      </c>
      <c r="C288" s="1">
        <v>4.0000000000000001E-3</v>
      </c>
      <c r="D288" s="25">
        <v>15.4</v>
      </c>
      <c r="E288" s="27">
        <v>0.05</v>
      </c>
      <c r="F288" s="29">
        <v>4.0000000000000002E-4</v>
      </c>
      <c r="G288" s="25">
        <v>146.19999999999999</v>
      </c>
      <c r="H288" s="25">
        <v>167.7</v>
      </c>
      <c r="I288" s="25">
        <v>194.8</v>
      </c>
      <c r="J288" s="25">
        <v>241.1</v>
      </c>
      <c r="K288" s="25">
        <v>268.89999999999998</v>
      </c>
      <c r="L288" s="25">
        <v>41.5</v>
      </c>
      <c r="M288" s="25">
        <v>793</v>
      </c>
      <c r="N288" s="25">
        <v>-54.7</v>
      </c>
      <c r="O288" s="23">
        <v>3.7149999999999999</v>
      </c>
      <c r="P288" s="25">
        <v>26</v>
      </c>
      <c r="Q288" s="32"/>
      <c r="R288" s="27">
        <v>43.39</v>
      </c>
      <c r="S288" s="33">
        <v>1</v>
      </c>
      <c r="T288" s="1">
        <v>99</v>
      </c>
      <c r="U288" s="25">
        <v>0.2</v>
      </c>
      <c r="V288" s="25">
        <v>14</v>
      </c>
      <c r="W288" s="22">
        <v>12</v>
      </c>
      <c r="X288" s="1">
        <v>7</v>
      </c>
      <c r="Y288" s="1">
        <v>7</v>
      </c>
      <c r="Z288" s="1">
        <v>7</v>
      </c>
      <c r="AA288" s="1">
        <v>7</v>
      </c>
      <c r="AB288" s="26"/>
      <c r="AC288" s="26"/>
      <c r="AD288" s="26"/>
      <c r="AE288" s="26"/>
      <c r="AF288" s="26"/>
      <c r="AG288" s="26"/>
      <c r="AH288" s="1">
        <v>27.100000000000023</v>
      </c>
      <c r="AI288" s="1">
        <v>73.400000000000006</v>
      </c>
    </row>
    <row r="289" spans="1:35" x14ac:dyDescent="0.25">
      <c r="A289" s="1">
        <v>288</v>
      </c>
      <c r="B289" s="1">
        <v>25</v>
      </c>
      <c r="C289" s="1">
        <v>5.0000000000000001E-3</v>
      </c>
      <c r="D289" s="25">
        <v>16.899999999999999</v>
      </c>
      <c r="E289" s="23">
        <v>0.15</v>
      </c>
      <c r="F289" s="29">
        <v>1.1999999999999999E-3</v>
      </c>
      <c r="G289" s="25">
        <v>147.30000000000001</v>
      </c>
      <c r="H289" s="25">
        <v>166.6</v>
      </c>
      <c r="I289" s="25">
        <v>195.3</v>
      </c>
      <c r="J289" s="25">
        <v>243.5</v>
      </c>
      <c r="K289" s="25">
        <v>272</v>
      </c>
      <c r="L289" s="25">
        <v>42.5</v>
      </c>
      <c r="M289" s="25">
        <v>793</v>
      </c>
      <c r="N289" s="25">
        <v>-50.9</v>
      </c>
      <c r="O289" s="23">
        <v>3.5880000000000001</v>
      </c>
      <c r="P289" s="25">
        <v>26</v>
      </c>
      <c r="Q289" s="20"/>
      <c r="R289" s="23">
        <v>43.362000000000002</v>
      </c>
      <c r="S289" s="33">
        <v>3</v>
      </c>
      <c r="T289" s="1">
        <v>98</v>
      </c>
      <c r="U289" s="25">
        <v>0.4</v>
      </c>
      <c r="V289" s="25">
        <v>15</v>
      </c>
      <c r="W289" s="20">
        <v>13</v>
      </c>
      <c r="X289" s="1">
        <v>7</v>
      </c>
      <c r="Y289" s="1">
        <v>7</v>
      </c>
      <c r="Z289" s="1">
        <v>7</v>
      </c>
      <c r="AA289" s="1">
        <v>7</v>
      </c>
      <c r="AB289" s="20"/>
      <c r="AC289" s="20"/>
      <c r="AD289" s="20"/>
      <c r="AE289" s="20"/>
      <c r="AF289" s="20"/>
      <c r="AG289" s="20"/>
      <c r="AH289" s="1">
        <v>28.700000000000017</v>
      </c>
      <c r="AI289" s="1">
        <v>76.900000000000006</v>
      </c>
    </row>
    <row r="290" spans="1:35" x14ac:dyDescent="0.25">
      <c r="A290" s="1">
        <v>289</v>
      </c>
      <c r="B290" s="1">
        <v>26</v>
      </c>
      <c r="C290" s="1">
        <v>6.0000000000000001E-3</v>
      </c>
      <c r="D290" s="25">
        <v>16.8</v>
      </c>
      <c r="E290" s="23">
        <v>0.05</v>
      </c>
      <c r="F290" s="29">
        <v>6.9999999999999999E-4</v>
      </c>
      <c r="G290" s="25">
        <v>147.69999999999999</v>
      </c>
      <c r="H290" s="25">
        <v>167.4</v>
      </c>
      <c r="I290" s="25">
        <v>196.8</v>
      </c>
      <c r="J290" s="25">
        <v>245.9</v>
      </c>
      <c r="K290" s="25">
        <v>276.2</v>
      </c>
      <c r="L290" s="25">
        <v>41</v>
      </c>
      <c r="M290" s="25">
        <v>793</v>
      </c>
      <c r="N290" s="25">
        <v>-52.8</v>
      </c>
      <c r="O290" s="23">
        <v>3.7240000000000002</v>
      </c>
      <c r="P290" s="25">
        <v>25</v>
      </c>
      <c r="Q290" s="20"/>
      <c r="R290" s="23">
        <v>43.372</v>
      </c>
      <c r="S290" s="33">
        <v>1</v>
      </c>
      <c r="T290" s="1">
        <v>99</v>
      </c>
      <c r="U290" s="25">
        <v>0.2</v>
      </c>
      <c r="V290" s="25">
        <v>15</v>
      </c>
      <c r="W290" s="20">
        <v>12</v>
      </c>
      <c r="X290" s="1">
        <v>7</v>
      </c>
      <c r="Y290" s="1">
        <v>7</v>
      </c>
      <c r="Z290" s="1">
        <v>7</v>
      </c>
      <c r="AA290" s="1">
        <v>7</v>
      </c>
      <c r="AB290" s="20"/>
      <c r="AC290" s="20"/>
      <c r="AD290" s="20"/>
      <c r="AE290" s="20"/>
      <c r="AF290" s="20"/>
      <c r="AG290" s="20"/>
      <c r="AH290" s="1">
        <v>29.400000000000006</v>
      </c>
      <c r="AI290" s="1">
        <v>78.5</v>
      </c>
    </row>
    <row r="291" spans="1:35" x14ac:dyDescent="0.25">
      <c r="A291" s="1">
        <v>290</v>
      </c>
      <c r="B291" s="1">
        <v>30</v>
      </c>
      <c r="C291" s="23">
        <v>3.0000000000000001E-3</v>
      </c>
      <c r="D291" s="1">
        <v>20.100000000000001</v>
      </c>
      <c r="E291" s="1">
        <v>1.4E-2</v>
      </c>
      <c r="F291" s="29">
        <v>2.9999999999999997E-4</v>
      </c>
      <c r="G291" s="1">
        <v>146.1</v>
      </c>
      <c r="H291" s="1">
        <v>164.1</v>
      </c>
      <c r="I291" s="1">
        <v>192.3</v>
      </c>
      <c r="J291" s="1">
        <v>236.8</v>
      </c>
      <c r="K291" s="1">
        <v>266.89999999999998</v>
      </c>
      <c r="L291" s="1">
        <v>40</v>
      </c>
      <c r="M291" s="1">
        <v>793.1</v>
      </c>
      <c r="N291" s="1">
        <v>-51.4</v>
      </c>
      <c r="O291" s="1">
        <v>3.5059999999999998</v>
      </c>
      <c r="P291" s="1">
        <v>25</v>
      </c>
      <c r="Q291" s="1"/>
      <c r="R291" s="1">
        <v>43.280999999999999</v>
      </c>
      <c r="S291" s="21">
        <v>1</v>
      </c>
      <c r="T291" s="1">
        <v>94</v>
      </c>
      <c r="U291" s="1"/>
      <c r="V291" s="1"/>
      <c r="W291" s="1"/>
      <c r="X291" s="1"/>
      <c r="Y291" s="1"/>
      <c r="Z291" s="1"/>
      <c r="AA291" s="1"/>
      <c r="AB291" s="1"/>
      <c r="AC291" s="1"/>
      <c r="AD291" s="1"/>
      <c r="AE291" s="1"/>
      <c r="AF291" s="1"/>
      <c r="AG291" s="1"/>
      <c r="AH291" s="1">
        <v>28.200000000000017</v>
      </c>
      <c r="AI291" s="1">
        <v>72.700000000000017</v>
      </c>
    </row>
    <row r="292" spans="1:35" x14ac:dyDescent="0.25">
      <c r="A292" s="1">
        <v>291</v>
      </c>
      <c r="B292" s="1">
        <v>30</v>
      </c>
      <c r="C292" s="23">
        <v>3.0000000000000001E-3</v>
      </c>
      <c r="D292" s="1">
        <v>19.3</v>
      </c>
      <c r="E292" s="1">
        <v>1.4E-2</v>
      </c>
      <c r="F292" s="29">
        <v>2.9999999999999997E-4</v>
      </c>
      <c r="G292" s="1">
        <v>150.19999999999999</v>
      </c>
      <c r="H292" s="1">
        <v>164</v>
      </c>
      <c r="I292" s="1">
        <v>192</v>
      </c>
      <c r="J292" s="1">
        <v>236.7</v>
      </c>
      <c r="K292" s="1">
        <v>264.39999999999998</v>
      </c>
      <c r="L292" s="1">
        <v>39.5</v>
      </c>
      <c r="M292" s="1">
        <v>793.1</v>
      </c>
      <c r="N292" s="1">
        <v>-51.4</v>
      </c>
      <c r="O292" s="1">
        <v>3.4710000000000001</v>
      </c>
      <c r="P292" s="1">
        <v>25</v>
      </c>
      <c r="Q292" s="1"/>
      <c r="R292" s="1">
        <v>43.293999999999997</v>
      </c>
      <c r="S292" s="21">
        <v>1</v>
      </c>
      <c r="T292" s="1">
        <v>90</v>
      </c>
      <c r="U292" s="1"/>
      <c r="V292" s="1"/>
      <c r="W292" s="1"/>
      <c r="X292" s="1"/>
      <c r="Y292" s="1"/>
      <c r="Z292" s="1"/>
      <c r="AA292" s="1"/>
      <c r="AB292" s="1"/>
      <c r="AC292" s="1"/>
      <c r="AD292" s="1"/>
      <c r="AE292" s="1"/>
      <c r="AF292" s="1"/>
      <c r="AG292" s="1"/>
      <c r="AH292" s="1">
        <v>28</v>
      </c>
      <c r="AI292" s="1">
        <v>72.699999999999989</v>
      </c>
    </row>
    <row r="293" spans="1:35" x14ac:dyDescent="0.25">
      <c r="A293" s="1">
        <v>292</v>
      </c>
      <c r="B293" s="1">
        <v>30</v>
      </c>
      <c r="C293" s="23">
        <v>4.0000000000000001E-3</v>
      </c>
      <c r="D293" s="1">
        <v>20</v>
      </c>
      <c r="E293" s="1">
        <v>1.2E-2</v>
      </c>
      <c r="F293" s="29">
        <v>2.9999999999999997E-4</v>
      </c>
      <c r="G293" s="1">
        <v>148.6</v>
      </c>
      <c r="H293" s="1">
        <v>163.69999999999999</v>
      </c>
      <c r="I293" s="1">
        <v>191.7</v>
      </c>
      <c r="J293" s="1">
        <v>236</v>
      </c>
      <c r="K293" s="1">
        <v>264.39999999999998</v>
      </c>
      <c r="L293" s="1">
        <v>39.5</v>
      </c>
      <c r="M293" s="1">
        <v>793.1</v>
      </c>
      <c r="N293" s="1">
        <v>-51.3</v>
      </c>
      <c r="O293" s="1">
        <v>3.516</v>
      </c>
      <c r="P293" s="1">
        <v>26</v>
      </c>
      <c r="Q293" s="1"/>
      <c r="R293" s="1">
        <v>43.28</v>
      </c>
      <c r="S293" s="21">
        <v>1</v>
      </c>
      <c r="T293" s="1">
        <v>90</v>
      </c>
      <c r="U293" s="1"/>
      <c r="V293" s="1"/>
      <c r="W293" s="1"/>
      <c r="X293" s="1"/>
      <c r="Y293" s="1"/>
      <c r="Z293" s="1"/>
      <c r="AA293" s="1"/>
      <c r="AB293" s="1"/>
      <c r="AC293" s="1"/>
      <c r="AD293" s="1"/>
      <c r="AE293" s="1"/>
      <c r="AF293" s="1"/>
      <c r="AG293" s="1"/>
      <c r="AH293" s="1">
        <v>28</v>
      </c>
      <c r="AI293" s="1">
        <v>72.300000000000011</v>
      </c>
    </row>
    <row r="294" spans="1:35" x14ac:dyDescent="0.25">
      <c r="A294" s="1">
        <v>293</v>
      </c>
      <c r="B294" s="1">
        <v>30</v>
      </c>
      <c r="C294" s="23">
        <v>8.9999999999999993E-3</v>
      </c>
      <c r="D294" s="1">
        <v>19.100000000000001</v>
      </c>
      <c r="E294" s="1">
        <v>1.6E-2</v>
      </c>
      <c r="F294" s="29">
        <v>4.0000000000000002E-4</v>
      </c>
      <c r="G294" s="1">
        <v>147.19999999999999</v>
      </c>
      <c r="H294" s="1">
        <v>163.19999999999999</v>
      </c>
      <c r="I294" s="1">
        <v>190.4</v>
      </c>
      <c r="J294" s="1">
        <v>234.5</v>
      </c>
      <c r="K294" s="1">
        <v>263.39999999999998</v>
      </c>
      <c r="L294" s="1">
        <v>39.5</v>
      </c>
      <c r="M294" s="1">
        <v>793.1</v>
      </c>
      <c r="N294" s="1">
        <v>-51.3</v>
      </c>
      <c r="O294" s="1">
        <v>3.496</v>
      </c>
      <c r="P294" s="1">
        <v>25</v>
      </c>
      <c r="Q294" s="1"/>
      <c r="R294" s="1">
        <v>43.287999999999997</v>
      </c>
      <c r="S294" s="21">
        <v>1</v>
      </c>
      <c r="T294" s="1">
        <v>97</v>
      </c>
      <c r="U294" s="1"/>
      <c r="V294" s="1"/>
      <c r="W294" s="1"/>
      <c r="X294" s="1"/>
      <c r="Y294" s="1"/>
      <c r="Z294" s="1"/>
      <c r="AA294" s="1"/>
      <c r="AB294" s="1"/>
      <c r="AC294" s="1"/>
      <c r="AD294" s="1"/>
      <c r="AE294" s="1"/>
      <c r="AF294" s="1"/>
      <c r="AG294" s="1"/>
      <c r="AH294" s="1">
        <v>27.200000000000017</v>
      </c>
      <c r="AI294" s="1">
        <v>71.300000000000011</v>
      </c>
    </row>
    <row r="295" spans="1:35" x14ac:dyDescent="0.25">
      <c r="A295" s="1">
        <v>294</v>
      </c>
      <c r="B295" s="1">
        <v>29</v>
      </c>
      <c r="C295" s="23">
        <v>2E-3</v>
      </c>
      <c r="D295" s="1">
        <v>20.2</v>
      </c>
      <c r="E295" s="1">
        <v>4.2000000000000003E-2</v>
      </c>
      <c r="F295" s="29">
        <v>4.0000000000000002E-4</v>
      </c>
      <c r="G295" s="1">
        <v>152.69999999999999</v>
      </c>
      <c r="H295" s="1">
        <v>168.5</v>
      </c>
      <c r="I295" s="1">
        <v>193</v>
      </c>
      <c r="J295" s="1">
        <v>231.3</v>
      </c>
      <c r="K295" s="1">
        <v>252.9</v>
      </c>
      <c r="L295" s="1">
        <v>43.5</v>
      </c>
      <c r="M295" s="1">
        <v>793.1</v>
      </c>
      <c r="N295" s="1">
        <v>-51.6</v>
      </c>
      <c r="O295" s="1">
        <v>3.5670000000000002</v>
      </c>
      <c r="P295" s="1">
        <v>25</v>
      </c>
      <c r="Q295" s="1"/>
      <c r="R295" s="1">
        <v>43.268999999999998</v>
      </c>
      <c r="S295" s="21">
        <v>1</v>
      </c>
      <c r="T295" s="1">
        <v>98</v>
      </c>
      <c r="U295" s="1"/>
      <c r="V295" s="1"/>
      <c r="W295" s="1"/>
      <c r="X295" s="1"/>
      <c r="Y295" s="1"/>
      <c r="Z295" s="1"/>
      <c r="AA295" s="1"/>
      <c r="AB295" s="1"/>
      <c r="AC295" s="1"/>
      <c r="AD295" s="1"/>
      <c r="AE295" s="1"/>
      <c r="AF295" s="1"/>
      <c r="AG295" s="1"/>
      <c r="AH295" s="1">
        <v>24.5</v>
      </c>
      <c r="AI295" s="1">
        <v>62.800000000000011</v>
      </c>
    </row>
    <row r="296" spans="1:35" x14ac:dyDescent="0.25">
      <c r="A296" s="1">
        <v>295</v>
      </c>
      <c r="B296" s="1">
        <v>26</v>
      </c>
      <c r="C296" s="23">
        <v>3.0000000000000001E-3</v>
      </c>
      <c r="D296" s="26">
        <v>16</v>
      </c>
      <c r="E296" s="22">
        <v>4.3999999999999997E-2</v>
      </c>
      <c r="F296" s="31">
        <v>4.0000000000000002E-4</v>
      </c>
      <c r="G296" s="26">
        <v>153.30000000000001</v>
      </c>
      <c r="H296" s="26">
        <v>165.9</v>
      </c>
      <c r="I296" s="26">
        <v>189.8</v>
      </c>
      <c r="J296" s="26">
        <v>230.8</v>
      </c>
      <c r="K296" s="26">
        <v>254</v>
      </c>
      <c r="L296" s="26">
        <v>41</v>
      </c>
      <c r="M296" s="26">
        <v>793.1</v>
      </c>
      <c r="N296" s="26">
        <v>-54.2</v>
      </c>
      <c r="O296" s="24">
        <v>3.5049999999999999</v>
      </c>
      <c r="P296" s="26">
        <v>25</v>
      </c>
      <c r="Q296" s="22"/>
      <c r="R296" s="26">
        <v>43.323999999999998</v>
      </c>
      <c r="S296" s="21">
        <v>1</v>
      </c>
      <c r="T296" s="22">
        <v>95</v>
      </c>
      <c r="U296" s="32"/>
      <c r="V296" s="22"/>
      <c r="W296" s="22"/>
      <c r="X296" s="1"/>
      <c r="Y296" s="1"/>
      <c r="Z296" s="1"/>
      <c r="AA296" s="1"/>
      <c r="AB296" s="26"/>
      <c r="AC296" s="26"/>
      <c r="AD296" s="26"/>
      <c r="AE296" s="26"/>
      <c r="AF296" s="26"/>
      <c r="AG296" s="26"/>
      <c r="AH296" s="1">
        <v>23.900000000000006</v>
      </c>
      <c r="AI296" s="1">
        <v>64.900000000000006</v>
      </c>
    </row>
    <row r="297" spans="1:35" x14ac:dyDescent="0.25">
      <c r="A297" s="1">
        <v>296</v>
      </c>
      <c r="B297" s="1">
        <v>24</v>
      </c>
      <c r="C297" s="1">
        <v>3.0000000000000001E-3</v>
      </c>
      <c r="D297" s="25">
        <v>15.9</v>
      </c>
      <c r="E297" s="27">
        <v>0.03</v>
      </c>
      <c r="F297" s="29">
        <v>5.0000000000000001E-4</v>
      </c>
      <c r="G297" s="25">
        <v>146</v>
      </c>
      <c r="H297" s="25">
        <v>167.1</v>
      </c>
      <c r="I297" s="25">
        <v>191.9</v>
      </c>
      <c r="J297" s="25">
        <v>234.7</v>
      </c>
      <c r="K297" s="25">
        <v>263</v>
      </c>
      <c r="L297" s="25">
        <v>40</v>
      </c>
      <c r="M297" s="25">
        <v>793.1</v>
      </c>
      <c r="N297" s="25">
        <v>-55.5</v>
      </c>
      <c r="O297" s="23">
        <v>3.4940000000000002</v>
      </c>
      <c r="P297" s="25">
        <v>25</v>
      </c>
      <c r="Q297" s="32"/>
      <c r="R297" s="27">
        <v>43.36</v>
      </c>
      <c r="S297" s="33">
        <v>1</v>
      </c>
      <c r="T297" s="1">
        <v>99</v>
      </c>
      <c r="U297" s="25">
        <v>0.1</v>
      </c>
      <c r="V297" s="25">
        <v>18</v>
      </c>
      <c r="W297" s="22">
        <v>16</v>
      </c>
      <c r="X297" s="1">
        <v>7</v>
      </c>
      <c r="Y297" s="1">
        <v>7</v>
      </c>
      <c r="Z297" s="1">
        <v>7</v>
      </c>
      <c r="AA297" s="1">
        <v>7</v>
      </c>
      <c r="AB297" s="26"/>
      <c r="AC297" s="26"/>
      <c r="AD297" s="26"/>
      <c r="AE297" s="26"/>
      <c r="AF297" s="26"/>
      <c r="AG297" s="26"/>
      <c r="AH297" s="1">
        <v>24.800000000000011</v>
      </c>
      <c r="AI297" s="1">
        <v>67.599999999999994</v>
      </c>
    </row>
    <row r="298" spans="1:35" x14ac:dyDescent="0.25">
      <c r="A298" s="1">
        <v>297</v>
      </c>
      <c r="B298" s="1">
        <v>24</v>
      </c>
      <c r="C298" s="1">
        <v>5.0000000000000001E-3</v>
      </c>
      <c r="D298" s="25">
        <v>16.8</v>
      </c>
      <c r="E298" s="27">
        <v>7.0000000000000007E-2</v>
      </c>
      <c r="F298" s="29">
        <v>5.9999999999999995E-4</v>
      </c>
      <c r="G298" s="25">
        <v>151.19999999999999</v>
      </c>
      <c r="H298" s="25">
        <v>172.1</v>
      </c>
      <c r="I298" s="25">
        <v>199.6</v>
      </c>
      <c r="J298" s="25">
        <v>243.6</v>
      </c>
      <c r="K298" s="25">
        <v>268.10000000000002</v>
      </c>
      <c r="L298" s="25">
        <v>42.5</v>
      </c>
      <c r="M298" s="25">
        <v>793.1</v>
      </c>
      <c r="N298" s="25">
        <v>-52.8</v>
      </c>
      <c r="O298" s="23">
        <v>3.919</v>
      </c>
      <c r="P298" s="25">
        <v>26</v>
      </c>
      <c r="Q298" s="22"/>
      <c r="R298" s="27">
        <v>43.37</v>
      </c>
      <c r="S298" s="33">
        <v>1</v>
      </c>
      <c r="T298" s="1">
        <v>97</v>
      </c>
      <c r="U298" s="25">
        <v>0.3</v>
      </c>
      <c r="V298" s="25">
        <v>17</v>
      </c>
      <c r="W298" s="36">
        <v>14</v>
      </c>
      <c r="X298" s="1">
        <v>7</v>
      </c>
      <c r="Y298" s="1">
        <v>7</v>
      </c>
      <c r="Z298" s="1">
        <v>7</v>
      </c>
      <c r="AA298" s="1">
        <v>7</v>
      </c>
      <c r="AB298" s="26"/>
      <c r="AC298" s="26"/>
      <c r="AD298" s="26"/>
      <c r="AE298" s="26"/>
      <c r="AF298" s="26"/>
      <c r="AG298" s="26"/>
      <c r="AH298" s="1">
        <v>27.5</v>
      </c>
      <c r="AI298" s="1">
        <v>71.5</v>
      </c>
    </row>
    <row r="299" spans="1:35" x14ac:dyDescent="0.25">
      <c r="A299" s="1">
        <v>298</v>
      </c>
      <c r="B299" s="1">
        <v>22</v>
      </c>
      <c r="C299" s="1">
        <v>2E-3</v>
      </c>
      <c r="D299" s="25">
        <v>17.600000000000001</v>
      </c>
      <c r="E299" s="23">
        <v>0.14000000000000001</v>
      </c>
      <c r="F299" s="29">
        <v>1E-3</v>
      </c>
      <c r="G299" s="25">
        <v>147.19999999999999</v>
      </c>
      <c r="H299" s="25">
        <v>166.5</v>
      </c>
      <c r="I299" s="25">
        <v>190</v>
      </c>
      <c r="J299" s="25">
        <v>233</v>
      </c>
      <c r="K299" s="25">
        <v>259</v>
      </c>
      <c r="L299" s="25">
        <v>41.5</v>
      </c>
      <c r="M299" s="25">
        <v>793.1</v>
      </c>
      <c r="N299" s="25">
        <v>-55.1</v>
      </c>
      <c r="O299" s="23">
        <v>3.383</v>
      </c>
      <c r="P299" s="25">
        <v>25</v>
      </c>
      <c r="Q299" s="20"/>
      <c r="R299" s="23">
        <v>43.325000000000003</v>
      </c>
      <c r="S299" s="33">
        <v>1</v>
      </c>
      <c r="T299" s="1">
        <v>99</v>
      </c>
      <c r="U299" s="25">
        <v>0.3</v>
      </c>
      <c r="V299" s="25">
        <v>15</v>
      </c>
      <c r="W299" s="20">
        <v>13</v>
      </c>
      <c r="X299" s="1">
        <v>7</v>
      </c>
      <c r="Y299" s="1">
        <v>7</v>
      </c>
      <c r="Z299" s="1">
        <v>7</v>
      </c>
      <c r="AA299" s="1">
        <v>7</v>
      </c>
      <c r="AB299" s="20"/>
      <c r="AC299" s="20"/>
      <c r="AD299" s="20"/>
      <c r="AE299" s="20"/>
      <c r="AF299" s="20"/>
      <c r="AG299" s="20"/>
      <c r="AH299" s="1">
        <v>23.5</v>
      </c>
      <c r="AI299" s="1">
        <v>66.5</v>
      </c>
    </row>
    <row r="300" spans="1:35" x14ac:dyDescent="0.25">
      <c r="A300" s="1">
        <v>299</v>
      </c>
      <c r="B300" s="1">
        <v>25</v>
      </c>
      <c r="C300" s="1">
        <v>5.0000000000000001E-3</v>
      </c>
      <c r="D300" s="25">
        <v>17.2</v>
      </c>
      <c r="E300" s="23">
        <v>0.15</v>
      </c>
      <c r="F300" s="29">
        <v>1.2999999999999999E-3</v>
      </c>
      <c r="G300" s="25">
        <v>147.1</v>
      </c>
      <c r="H300" s="25">
        <v>167.3</v>
      </c>
      <c r="I300" s="25">
        <v>195.3</v>
      </c>
      <c r="J300" s="25">
        <v>244.5</v>
      </c>
      <c r="K300" s="25">
        <v>271.89999999999998</v>
      </c>
      <c r="L300" s="25">
        <v>42</v>
      </c>
      <c r="M300" s="25">
        <v>793.1</v>
      </c>
      <c r="N300" s="25">
        <v>-50.9</v>
      </c>
      <c r="O300" s="23">
        <v>3.6629999999999998</v>
      </c>
      <c r="P300" s="25">
        <v>25</v>
      </c>
      <c r="Q300" s="20"/>
      <c r="R300" s="23">
        <v>43.359000000000002</v>
      </c>
      <c r="S300" s="33">
        <v>2</v>
      </c>
      <c r="T300" s="1">
        <v>98</v>
      </c>
      <c r="U300" s="25">
        <v>0.3</v>
      </c>
      <c r="V300" s="25">
        <v>17</v>
      </c>
      <c r="W300" s="20">
        <v>14</v>
      </c>
      <c r="X300" s="1">
        <v>7</v>
      </c>
      <c r="Y300" s="1">
        <v>7</v>
      </c>
      <c r="Z300" s="1">
        <v>7</v>
      </c>
      <c r="AA300" s="1">
        <v>7</v>
      </c>
      <c r="AB300" s="20"/>
      <c r="AC300" s="20"/>
      <c r="AD300" s="20"/>
      <c r="AE300" s="20"/>
      <c r="AF300" s="20"/>
      <c r="AG300" s="20"/>
      <c r="AH300" s="1">
        <v>28</v>
      </c>
      <c r="AI300" s="1">
        <v>77.199999999999989</v>
      </c>
    </row>
    <row r="301" spans="1:35" x14ac:dyDescent="0.25">
      <c r="A301" s="1">
        <v>300</v>
      </c>
      <c r="B301" s="1">
        <v>25</v>
      </c>
      <c r="C301" s="1">
        <v>7.0000000000000001E-3</v>
      </c>
      <c r="D301" s="25">
        <v>16.899999999999999</v>
      </c>
      <c r="E301" s="23">
        <v>0.15</v>
      </c>
      <c r="F301" s="29">
        <v>1.2999999999999999E-3</v>
      </c>
      <c r="G301" s="25">
        <v>146.69999999999999</v>
      </c>
      <c r="H301" s="25">
        <v>167.3</v>
      </c>
      <c r="I301" s="25">
        <v>195</v>
      </c>
      <c r="J301" s="25">
        <v>244</v>
      </c>
      <c r="K301" s="25">
        <v>271.2</v>
      </c>
      <c r="L301" s="25">
        <v>42</v>
      </c>
      <c r="M301" s="25">
        <v>793.1</v>
      </c>
      <c r="N301" s="25">
        <v>-50.9</v>
      </c>
      <c r="O301" s="23">
        <v>3.6669999999999998</v>
      </c>
      <c r="P301" s="25">
        <v>25</v>
      </c>
      <c r="Q301" s="20"/>
      <c r="R301" s="23">
        <v>43.363</v>
      </c>
      <c r="S301" s="33">
        <v>2</v>
      </c>
      <c r="T301" s="1">
        <v>99</v>
      </c>
      <c r="U301" s="25">
        <v>0.8</v>
      </c>
      <c r="V301" s="25">
        <v>16</v>
      </c>
      <c r="W301" s="20">
        <v>14</v>
      </c>
      <c r="X301" s="1">
        <v>7</v>
      </c>
      <c r="Y301" s="1">
        <v>7</v>
      </c>
      <c r="Z301" s="1">
        <v>7</v>
      </c>
      <c r="AA301" s="1">
        <v>7</v>
      </c>
      <c r="AB301" s="20"/>
      <c r="AC301" s="20"/>
      <c r="AD301" s="20"/>
      <c r="AE301" s="20"/>
      <c r="AF301" s="20"/>
      <c r="AG301" s="20"/>
      <c r="AH301" s="1">
        <v>27.699999999999989</v>
      </c>
      <c r="AI301" s="1">
        <v>76.699999999999989</v>
      </c>
    </row>
    <row r="302" spans="1:35" x14ac:dyDescent="0.25">
      <c r="A302" s="1">
        <v>301</v>
      </c>
      <c r="B302" s="1">
        <v>23</v>
      </c>
      <c r="C302" s="1">
        <v>5.0000000000000001E-3</v>
      </c>
      <c r="D302" s="25">
        <v>16.5</v>
      </c>
      <c r="E302" s="23">
        <v>0.14000000000000001</v>
      </c>
      <c r="F302" s="29">
        <v>1.1999999999999999E-3</v>
      </c>
      <c r="G302" s="25">
        <v>147.30000000000001</v>
      </c>
      <c r="H302" s="25">
        <v>167.1</v>
      </c>
      <c r="I302" s="25">
        <v>194.6</v>
      </c>
      <c r="J302" s="25">
        <v>243.2</v>
      </c>
      <c r="K302" s="25">
        <v>271.60000000000002</v>
      </c>
      <c r="L302" s="25">
        <v>42</v>
      </c>
      <c r="M302" s="25">
        <v>793.1</v>
      </c>
      <c r="N302" s="25">
        <v>-51.2</v>
      </c>
      <c r="O302" s="23">
        <v>3.653</v>
      </c>
      <c r="P302" s="25">
        <v>26</v>
      </c>
      <c r="Q302" s="20"/>
      <c r="R302" s="23">
        <v>43.366999999999997</v>
      </c>
      <c r="S302" s="33">
        <v>1</v>
      </c>
      <c r="T302" s="1">
        <v>99</v>
      </c>
      <c r="U302" s="25">
        <v>0.2</v>
      </c>
      <c r="V302" s="25">
        <v>15</v>
      </c>
      <c r="W302" s="20">
        <v>12</v>
      </c>
      <c r="X302" s="1">
        <v>7</v>
      </c>
      <c r="Y302" s="1">
        <v>7</v>
      </c>
      <c r="Z302" s="1">
        <v>7</v>
      </c>
      <c r="AA302" s="1">
        <v>7</v>
      </c>
      <c r="AB302" s="20"/>
      <c r="AC302" s="20"/>
      <c r="AD302" s="20"/>
      <c r="AE302" s="20"/>
      <c r="AF302" s="20"/>
      <c r="AG302" s="20"/>
      <c r="AH302" s="1">
        <v>27.5</v>
      </c>
      <c r="AI302" s="1">
        <v>76.099999999999994</v>
      </c>
    </row>
    <row r="303" spans="1:35" x14ac:dyDescent="0.25">
      <c r="A303" s="1">
        <v>302</v>
      </c>
      <c r="B303" s="1">
        <v>23</v>
      </c>
      <c r="C303" s="23">
        <v>5.0000000000000001E-3</v>
      </c>
      <c r="D303" s="25">
        <v>17.899999999999999</v>
      </c>
      <c r="E303" s="23">
        <v>0.14000000000000001</v>
      </c>
      <c r="F303" s="29">
        <v>5.9999999999999995E-4</v>
      </c>
      <c r="G303" s="25">
        <v>147.30000000000001</v>
      </c>
      <c r="H303" s="25">
        <v>168</v>
      </c>
      <c r="I303" s="25">
        <v>198</v>
      </c>
      <c r="J303" s="25">
        <v>243.7</v>
      </c>
      <c r="K303" s="25">
        <v>268.60000000000002</v>
      </c>
      <c r="L303" s="25">
        <v>43.5</v>
      </c>
      <c r="M303" s="25">
        <v>793.1</v>
      </c>
      <c r="N303" s="25">
        <v>-49.7</v>
      </c>
      <c r="O303" s="23">
        <v>3.621</v>
      </c>
      <c r="P303" s="25">
        <v>25</v>
      </c>
      <c r="Q303" s="20"/>
      <c r="R303" s="23">
        <v>43.351999999999997</v>
      </c>
      <c r="S303" s="33">
        <v>1</v>
      </c>
      <c r="T303" s="1">
        <v>87</v>
      </c>
      <c r="U303" s="25">
        <v>0.6</v>
      </c>
      <c r="V303" s="25">
        <v>16</v>
      </c>
      <c r="W303" s="20">
        <v>13</v>
      </c>
      <c r="X303" s="1">
        <v>7</v>
      </c>
      <c r="Y303" s="1">
        <v>7</v>
      </c>
      <c r="Z303" s="1">
        <v>7</v>
      </c>
      <c r="AA303" s="1">
        <v>7</v>
      </c>
      <c r="AB303" s="20"/>
      <c r="AC303" s="20"/>
      <c r="AD303" s="20"/>
      <c r="AE303" s="20"/>
      <c r="AF303" s="20"/>
      <c r="AG303" s="20"/>
      <c r="AH303" s="1">
        <v>30</v>
      </c>
      <c r="AI303" s="1">
        <v>75.699999999999989</v>
      </c>
    </row>
    <row r="304" spans="1:35" x14ac:dyDescent="0.25">
      <c r="A304" s="1">
        <v>303</v>
      </c>
      <c r="B304" s="20">
        <v>30</v>
      </c>
      <c r="C304" s="20">
        <v>7.0000000000000001E-3</v>
      </c>
      <c r="D304" s="20">
        <v>17.8</v>
      </c>
      <c r="E304" s="20">
        <v>6.8999999999999999E-3</v>
      </c>
      <c r="F304" s="28">
        <v>2.0000000000000001E-4</v>
      </c>
      <c r="G304" s="20">
        <v>150.4</v>
      </c>
      <c r="H304" s="20">
        <v>168.8</v>
      </c>
      <c r="I304" s="20">
        <v>194.8</v>
      </c>
      <c r="J304" s="20">
        <v>235.7</v>
      </c>
      <c r="K304" s="20">
        <v>256</v>
      </c>
      <c r="L304" s="20">
        <v>42.5</v>
      </c>
      <c r="M304" s="20">
        <v>793.1</v>
      </c>
      <c r="N304" s="20">
        <v>-52.1</v>
      </c>
      <c r="O304" s="20">
        <v>3.59</v>
      </c>
      <c r="P304" s="20">
        <v>24.5</v>
      </c>
      <c r="Q304" s="20">
        <v>0.51</v>
      </c>
      <c r="R304" s="20">
        <v>43.34</v>
      </c>
      <c r="S304" s="33">
        <v>1</v>
      </c>
      <c r="T304" s="20">
        <v>98</v>
      </c>
      <c r="U304" s="20">
        <v>0.53</v>
      </c>
      <c r="V304" s="20">
        <v>16</v>
      </c>
      <c r="W304" s="20">
        <v>13</v>
      </c>
      <c r="X304" s="1">
        <v>9</v>
      </c>
      <c r="Y304" s="1">
        <v>8</v>
      </c>
      <c r="Z304" s="1">
        <v>7</v>
      </c>
      <c r="AA304" s="1">
        <v>7</v>
      </c>
      <c r="AB304" s="20">
        <v>381.1</v>
      </c>
      <c r="AC304" s="20">
        <v>70.900000000000006</v>
      </c>
      <c r="AD304" s="20">
        <v>4.9000000000000004</v>
      </c>
      <c r="AE304" s="20">
        <v>1.7</v>
      </c>
      <c r="AF304" s="20">
        <v>0.9</v>
      </c>
      <c r="AG304" s="20" t="s">
        <v>67</v>
      </c>
      <c r="AH304" s="1">
        <v>26</v>
      </c>
      <c r="AI304" s="1">
        <v>66.899999999999977</v>
      </c>
    </row>
    <row r="305" spans="1:35" x14ac:dyDescent="0.25">
      <c r="A305" s="1">
        <v>304</v>
      </c>
      <c r="B305" s="1">
        <v>30</v>
      </c>
      <c r="C305" s="23">
        <v>3.0000000000000001E-3</v>
      </c>
      <c r="D305" s="1">
        <v>19.399999999999999</v>
      </c>
      <c r="E305" s="1">
        <v>5.8999999999999997E-2</v>
      </c>
      <c r="F305" s="29">
        <v>5.9999999999999995E-4</v>
      </c>
      <c r="G305" s="1">
        <v>149.1</v>
      </c>
      <c r="H305" s="1">
        <v>162.4</v>
      </c>
      <c r="I305" s="1">
        <v>189</v>
      </c>
      <c r="J305" s="1">
        <v>238.9</v>
      </c>
      <c r="K305" s="1">
        <v>272.5</v>
      </c>
      <c r="L305" s="1">
        <v>39</v>
      </c>
      <c r="M305" s="1">
        <v>793.2</v>
      </c>
      <c r="N305" s="1">
        <v>-51.9</v>
      </c>
      <c r="O305" s="1">
        <v>3.46</v>
      </c>
      <c r="P305" s="1">
        <v>25</v>
      </c>
      <c r="Q305" s="1"/>
      <c r="R305" s="1">
        <v>43.271999999999998</v>
      </c>
      <c r="S305" s="21">
        <v>1</v>
      </c>
      <c r="T305" s="1">
        <v>80</v>
      </c>
      <c r="U305" s="1"/>
      <c r="V305" s="1"/>
      <c r="W305" s="1"/>
      <c r="X305" s="1"/>
      <c r="Y305" s="1"/>
      <c r="Z305" s="1"/>
      <c r="AA305" s="1"/>
      <c r="AB305" s="1"/>
      <c r="AC305" s="1"/>
      <c r="AD305" s="1"/>
      <c r="AE305" s="1"/>
      <c r="AF305" s="1"/>
      <c r="AG305" s="1"/>
      <c r="AH305" s="1">
        <v>26.599999999999994</v>
      </c>
      <c r="AI305" s="1">
        <v>76.5</v>
      </c>
    </row>
    <row r="306" spans="1:35" x14ac:dyDescent="0.25">
      <c r="A306" s="1">
        <v>305</v>
      </c>
      <c r="B306" s="1">
        <v>25</v>
      </c>
      <c r="C306" s="23">
        <v>3.0000000000000001E-3</v>
      </c>
      <c r="D306" s="1">
        <v>17.899999999999999</v>
      </c>
      <c r="E306" s="1">
        <v>9.8000000000000004E-2</v>
      </c>
      <c r="F306" s="29">
        <v>5.9999999999999995E-4</v>
      </c>
      <c r="G306" s="1">
        <v>147.4</v>
      </c>
      <c r="H306" s="1">
        <v>163.1</v>
      </c>
      <c r="I306" s="1">
        <v>190.4</v>
      </c>
      <c r="J306" s="1">
        <v>239.5</v>
      </c>
      <c r="K306" s="1">
        <v>268.60000000000002</v>
      </c>
      <c r="L306" s="1">
        <v>40.5</v>
      </c>
      <c r="M306" s="1">
        <v>793.2</v>
      </c>
      <c r="N306" s="1">
        <v>-51.6</v>
      </c>
      <c r="O306" s="1">
        <v>3.3849999999999998</v>
      </c>
      <c r="P306" s="1">
        <v>25</v>
      </c>
      <c r="Q306" s="1"/>
      <c r="R306" s="1">
        <v>43.289000000000001</v>
      </c>
      <c r="S306" s="21">
        <v>1</v>
      </c>
      <c r="T306" s="1">
        <v>83</v>
      </c>
      <c r="U306" s="1"/>
      <c r="V306" s="1"/>
      <c r="W306" s="1"/>
      <c r="X306" s="1"/>
      <c r="Y306" s="1"/>
      <c r="Z306" s="1"/>
      <c r="AA306" s="1"/>
      <c r="AB306" s="1"/>
      <c r="AC306" s="1"/>
      <c r="AD306" s="1"/>
      <c r="AE306" s="1"/>
      <c r="AF306" s="1"/>
      <c r="AG306" s="1"/>
      <c r="AH306" s="1">
        <v>27.300000000000011</v>
      </c>
      <c r="AI306" s="1">
        <v>76.400000000000006</v>
      </c>
    </row>
    <row r="307" spans="1:35" x14ac:dyDescent="0.25">
      <c r="A307" s="1">
        <v>306</v>
      </c>
      <c r="B307" s="1">
        <v>26</v>
      </c>
      <c r="C307" s="23">
        <v>3.0000000000000001E-3</v>
      </c>
      <c r="D307" s="1">
        <v>18.600000000000001</v>
      </c>
      <c r="E307" s="1">
        <v>0.105</v>
      </c>
      <c r="F307" s="29">
        <v>5.0000000000000001E-4</v>
      </c>
      <c r="G307" s="1">
        <v>150.6</v>
      </c>
      <c r="H307" s="1">
        <v>163.5</v>
      </c>
      <c r="I307" s="1">
        <v>190.3</v>
      </c>
      <c r="J307" s="1">
        <v>239.5</v>
      </c>
      <c r="K307" s="1">
        <v>268</v>
      </c>
      <c r="L307" s="1">
        <v>40.5</v>
      </c>
      <c r="M307" s="1">
        <v>793.2</v>
      </c>
      <c r="N307" s="1">
        <v>-51.7</v>
      </c>
      <c r="O307" s="1">
        <v>3.41</v>
      </c>
      <c r="P307" s="1">
        <v>25</v>
      </c>
      <c r="Q307" s="1"/>
      <c r="R307" s="1">
        <v>43.276000000000003</v>
      </c>
      <c r="S307" s="21">
        <v>1</v>
      </c>
      <c r="T307" s="1">
        <v>96</v>
      </c>
      <c r="U307" s="1"/>
      <c r="V307" s="1"/>
      <c r="W307" s="1"/>
      <c r="X307" s="1"/>
      <c r="Y307" s="1"/>
      <c r="Z307" s="1"/>
      <c r="AA307" s="1"/>
      <c r="AB307" s="1"/>
      <c r="AC307" s="1"/>
      <c r="AD307" s="1"/>
      <c r="AE307" s="1"/>
      <c r="AF307" s="1"/>
      <c r="AG307" s="1"/>
      <c r="AH307" s="1">
        <v>26.800000000000011</v>
      </c>
      <c r="AI307" s="1">
        <v>76</v>
      </c>
    </row>
    <row r="308" spans="1:35" x14ac:dyDescent="0.25">
      <c r="A308" s="1">
        <v>307</v>
      </c>
      <c r="B308" s="1">
        <v>24</v>
      </c>
      <c r="C308" s="23">
        <v>5.0000000000000001E-3</v>
      </c>
      <c r="D308" s="26">
        <v>18.399999999999999</v>
      </c>
      <c r="E308" s="24">
        <v>7.1999999999999995E-2</v>
      </c>
      <c r="F308" s="31">
        <v>8.9999999999999998E-4</v>
      </c>
      <c r="G308" s="26">
        <v>148.4</v>
      </c>
      <c r="H308" s="26">
        <v>163.9</v>
      </c>
      <c r="I308" s="26">
        <v>191.1</v>
      </c>
      <c r="J308" s="26">
        <v>233.9</v>
      </c>
      <c r="K308" s="26">
        <v>255.9</v>
      </c>
      <c r="L308" s="26">
        <v>40</v>
      </c>
      <c r="M308" s="26">
        <v>793.2</v>
      </c>
      <c r="N308" s="22">
        <v>-53.3</v>
      </c>
      <c r="O308" s="24">
        <v>3.4209999999999998</v>
      </c>
      <c r="P308" s="26">
        <v>25</v>
      </c>
      <c r="Q308" s="32"/>
      <c r="R308" s="26">
        <v>43.281999999999996</v>
      </c>
      <c r="S308" s="21">
        <v>1</v>
      </c>
      <c r="T308" s="22">
        <v>93</v>
      </c>
      <c r="U308" s="32"/>
      <c r="V308" s="22"/>
      <c r="W308" s="22"/>
      <c r="X308" s="1"/>
      <c r="Y308" s="1"/>
      <c r="Z308" s="1"/>
      <c r="AA308" s="1"/>
      <c r="AB308" s="26"/>
      <c r="AC308" s="26"/>
      <c r="AD308" s="26"/>
      <c r="AE308" s="26"/>
      <c r="AF308" s="26"/>
      <c r="AG308" s="26"/>
      <c r="AH308" s="1">
        <v>27.199999999999989</v>
      </c>
      <c r="AI308" s="1">
        <v>70</v>
      </c>
    </row>
    <row r="309" spans="1:35" x14ac:dyDescent="0.25">
      <c r="A309" s="1">
        <v>308</v>
      </c>
      <c r="B309" s="1">
        <v>29</v>
      </c>
      <c r="C309" s="1">
        <v>2E-3</v>
      </c>
      <c r="D309" s="1">
        <v>17.2</v>
      </c>
      <c r="E309" s="27">
        <v>0.06</v>
      </c>
      <c r="F309" s="29">
        <v>6.9999999999999999E-4</v>
      </c>
      <c r="G309" s="1">
        <v>146.69999999999999</v>
      </c>
      <c r="H309" s="1">
        <v>169.6</v>
      </c>
      <c r="I309" s="1">
        <v>197.2</v>
      </c>
      <c r="J309" s="1">
        <v>240.3</v>
      </c>
      <c r="K309" s="1">
        <v>267.5</v>
      </c>
      <c r="L309" s="25">
        <v>41.5</v>
      </c>
      <c r="M309" s="1">
        <v>793.2</v>
      </c>
      <c r="N309" s="1">
        <v>-52.7</v>
      </c>
      <c r="O309" s="1">
        <v>3.7589999999999999</v>
      </c>
      <c r="P309" s="25">
        <v>26</v>
      </c>
      <c r="Q309" s="32"/>
      <c r="R309" s="1">
        <v>43.36</v>
      </c>
      <c r="S309" s="1">
        <v>1</v>
      </c>
      <c r="T309" s="1">
        <v>99</v>
      </c>
      <c r="U309" s="1">
        <v>0.1</v>
      </c>
      <c r="V309" s="1">
        <v>15</v>
      </c>
      <c r="W309" s="22">
        <v>12</v>
      </c>
      <c r="X309" s="1">
        <v>7</v>
      </c>
      <c r="Y309" s="1">
        <v>7</v>
      </c>
      <c r="Z309" s="1">
        <v>7</v>
      </c>
      <c r="AA309" s="1">
        <v>7</v>
      </c>
      <c r="AB309" s="26"/>
      <c r="AC309" s="26"/>
      <c r="AD309" s="26"/>
      <c r="AE309" s="26"/>
      <c r="AF309" s="26"/>
      <c r="AG309" s="26"/>
      <c r="AH309" s="1">
        <v>27.599999999999994</v>
      </c>
      <c r="AI309" s="1">
        <v>70.700000000000017</v>
      </c>
    </row>
    <row r="310" spans="1:35" x14ac:dyDescent="0.25">
      <c r="A310" s="1">
        <v>309</v>
      </c>
      <c r="B310" s="1">
        <v>26</v>
      </c>
      <c r="C310" s="1">
        <v>2E-3</v>
      </c>
      <c r="D310" s="25">
        <v>15.3</v>
      </c>
      <c r="E310" s="27">
        <v>0.03</v>
      </c>
      <c r="F310" s="29">
        <v>5.9999999999999995E-4</v>
      </c>
      <c r="G310" s="25">
        <v>146</v>
      </c>
      <c r="H310" s="25">
        <v>166.6</v>
      </c>
      <c r="I310" s="25">
        <v>190.7</v>
      </c>
      <c r="J310" s="25">
        <v>232.9</v>
      </c>
      <c r="K310" s="25">
        <v>261.5</v>
      </c>
      <c r="L310" s="25">
        <v>40.5</v>
      </c>
      <c r="M310" s="25">
        <v>793.2</v>
      </c>
      <c r="N310" s="25">
        <v>-56.4</v>
      </c>
      <c r="O310" s="23">
        <v>3.4369999999999998</v>
      </c>
      <c r="P310" s="25">
        <v>25</v>
      </c>
      <c r="Q310" s="32"/>
      <c r="R310" s="27">
        <v>43.36</v>
      </c>
      <c r="S310" s="33">
        <v>1</v>
      </c>
      <c r="T310" s="1">
        <v>93</v>
      </c>
      <c r="U310" s="25">
        <v>0.4</v>
      </c>
      <c r="V310" s="25">
        <v>17</v>
      </c>
      <c r="W310" s="22">
        <v>15</v>
      </c>
      <c r="X310" s="1">
        <v>7</v>
      </c>
      <c r="Y310" s="1">
        <v>7</v>
      </c>
      <c r="Z310" s="1">
        <v>7</v>
      </c>
      <c r="AA310" s="1">
        <v>7</v>
      </c>
      <c r="AB310" s="26"/>
      <c r="AC310" s="26"/>
      <c r="AD310" s="26"/>
      <c r="AE310" s="26"/>
      <c r="AF310" s="26"/>
      <c r="AG310" s="26"/>
      <c r="AH310" s="1">
        <v>24.099999999999994</v>
      </c>
      <c r="AI310" s="1">
        <v>66.300000000000011</v>
      </c>
    </row>
    <row r="311" spans="1:35" x14ac:dyDescent="0.25">
      <c r="A311" s="1">
        <v>310</v>
      </c>
      <c r="B311" s="1">
        <v>30</v>
      </c>
      <c r="C311" s="1">
        <v>2E-3</v>
      </c>
      <c r="D311" s="25">
        <v>14.8</v>
      </c>
      <c r="E311" s="27">
        <v>0.04</v>
      </c>
      <c r="F311" s="29">
        <v>5.0000000000000001E-4</v>
      </c>
      <c r="G311" s="25">
        <v>150.1</v>
      </c>
      <c r="H311" s="25">
        <v>171.2</v>
      </c>
      <c r="I311" s="25">
        <v>200</v>
      </c>
      <c r="J311" s="25">
        <v>243.2</v>
      </c>
      <c r="K311" s="25">
        <v>266</v>
      </c>
      <c r="L311" s="25">
        <v>42.5</v>
      </c>
      <c r="M311" s="25">
        <v>793.2</v>
      </c>
      <c r="N311" s="25">
        <v>-52.5</v>
      </c>
      <c r="O311" s="23">
        <v>3.9910000000000001</v>
      </c>
      <c r="P311" s="25">
        <v>26</v>
      </c>
      <c r="Q311" s="22"/>
      <c r="R311" s="27">
        <v>43.4</v>
      </c>
      <c r="S311" s="33">
        <v>1</v>
      </c>
      <c r="T311" s="1">
        <v>100</v>
      </c>
      <c r="U311" s="25">
        <v>0.1</v>
      </c>
      <c r="V311" s="25">
        <v>15</v>
      </c>
      <c r="W311" s="22">
        <v>14</v>
      </c>
      <c r="X311" s="1">
        <v>7</v>
      </c>
      <c r="Y311" s="1">
        <v>7</v>
      </c>
      <c r="Z311" s="1">
        <v>7</v>
      </c>
      <c r="AA311" s="1">
        <v>7</v>
      </c>
      <c r="AB311" s="22"/>
      <c r="AC311" s="22"/>
      <c r="AD311" s="22"/>
      <c r="AE311" s="22"/>
      <c r="AF311" s="22"/>
      <c r="AG311" s="22"/>
      <c r="AH311" s="1">
        <v>28.800000000000011</v>
      </c>
      <c r="AI311" s="1">
        <v>72</v>
      </c>
    </row>
    <row r="312" spans="1:35" x14ac:dyDescent="0.25">
      <c r="A312" s="1">
        <v>311</v>
      </c>
      <c r="B312" s="1">
        <v>22</v>
      </c>
      <c r="C312" s="1">
        <v>2E-3</v>
      </c>
      <c r="D312" s="25">
        <v>15.8</v>
      </c>
      <c r="E312" s="23">
        <v>0.14000000000000001</v>
      </c>
      <c r="F312" s="29">
        <v>1.1000000000000001E-3</v>
      </c>
      <c r="G312" s="1">
        <v>146.4</v>
      </c>
      <c r="H312" s="1">
        <v>166.6</v>
      </c>
      <c r="I312" s="1">
        <v>190.3</v>
      </c>
      <c r="J312" s="1">
        <v>232.5</v>
      </c>
      <c r="K312" s="1">
        <v>257.7</v>
      </c>
      <c r="L312" s="25">
        <v>41</v>
      </c>
      <c r="M312" s="1">
        <v>793.2</v>
      </c>
      <c r="N312" s="25">
        <v>-55</v>
      </c>
      <c r="O312" s="1">
        <v>3.3820000000000001</v>
      </c>
      <c r="P312" s="25">
        <v>26</v>
      </c>
      <c r="Q312" s="20"/>
      <c r="R312" s="1">
        <v>43.351999999999997</v>
      </c>
      <c r="S312" s="1">
        <v>1</v>
      </c>
      <c r="T312" s="1">
        <v>98</v>
      </c>
      <c r="U312" s="1">
        <v>0.6</v>
      </c>
      <c r="V312" s="25">
        <v>16</v>
      </c>
      <c r="W312" s="20">
        <v>14</v>
      </c>
      <c r="X312" s="1">
        <v>7</v>
      </c>
      <c r="Y312" s="1">
        <v>7</v>
      </c>
      <c r="Z312" s="1">
        <v>7</v>
      </c>
      <c r="AA312" s="1">
        <v>7</v>
      </c>
      <c r="AB312" s="20"/>
      <c r="AC312" s="20"/>
      <c r="AD312" s="20"/>
      <c r="AE312" s="20"/>
      <c r="AF312" s="20"/>
      <c r="AG312" s="20"/>
      <c r="AH312" s="1">
        <v>23.700000000000017</v>
      </c>
      <c r="AI312" s="1">
        <v>65.900000000000006</v>
      </c>
    </row>
    <row r="313" spans="1:35" x14ac:dyDescent="0.25">
      <c r="A313" s="1">
        <v>312</v>
      </c>
      <c r="B313" s="1">
        <v>21</v>
      </c>
      <c r="C313" s="1">
        <v>6.0000000000000001E-3</v>
      </c>
      <c r="D313" s="25">
        <v>18</v>
      </c>
      <c r="E313" s="23">
        <v>0.14000000000000001</v>
      </c>
      <c r="F313" s="29">
        <v>1E-3</v>
      </c>
      <c r="G313" s="25">
        <v>146.5</v>
      </c>
      <c r="H313" s="25">
        <v>166.3</v>
      </c>
      <c r="I313" s="25">
        <v>189.7</v>
      </c>
      <c r="J313" s="25">
        <v>232.3</v>
      </c>
      <c r="K313" s="25">
        <v>257.2</v>
      </c>
      <c r="L313" s="25">
        <v>42</v>
      </c>
      <c r="M313" s="25">
        <v>793.2</v>
      </c>
      <c r="N313" s="25">
        <v>-54.8</v>
      </c>
      <c r="O313" s="23">
        <v>3.3740000000000001</v>
      </c>
      <c r="P313" s="25">
        <v>25</v>
      </c>
      <c r="Q313" s="20"/>
      <c r="R313" s="23">
        <v>43.311999999999998</v>
      </c>
      <c r="S313" s="33">
        <v>1</v>
      </c>
      <c r="T313" s="1">
        <v>99</v>
      </c>
      <c r="U313" s="25">
        <v>0.3</v>
      </c>
      <c r="V313" s="25">
        <v>16</v>
      </c>
      <c r="W313" s="20">
        <v>14</v>
      </c>
      <c r="X313" s="1">
        <v>7</v>
      </c>
      <c r="Y313" s="1">
        <v>7</v>
      </c>
      <c r="Z313" s="1">
        <v>7</v>
      </c>
      <c r="AA313" s="1">
        <v>7</v>
      </c>
      <c r="AB313" s="20"/>
      <c r="AC313" s="20"/>
      <c r="AD313" s="20"/>
      <c r="AE313" s="20"/>
      <c r="AF313" s="20"/>
      <c r="AG313" s="20"/>
      <c r="AH313" s="1">
        <v>23.399999999999977</v>
      </c>
      <c r="AI313" s="1">
        <v>66</v>
      </c>
    </row>
    <row r="314" spans="1:35" x14ac:dyDescent="0.25">
      <c r="A314" s="1">
        <v>313</v>
      </c>
      <c r="B314" s="1">
        <v>26</v>
      </c>
      <c r="C314" s="1">
        <v>7.0000000000000001E-3</v>
      </c>
      <c r="D314" s="25">
        <v>16.600000000000001</v>
      </c>
      <c r="E314" s="23">
        <v>4.9000000000000002E-2</v>
      </c>
      <c r="F314" s="29">
        <v>1E-4</v>
      </c>
      <c r="G314" s="25">
        <v>146.9</v>
      </c>
      <c r="H314" s="25">
        <v>167.3</v>
      </c>
      <c r="I314" s="25">
        <v>196.5</v>
      </c>
      <c r="J314" s="25">
        <v>246.4</v>
      </c>
      <c r="K314" s="25">
        <v>276.10000000000002</v>
      </c>
      <c r="L314" s="25">
        <v>41.5</v>
      </c>
      <c r="M314" s="25">
        <v>793.2</v>
      </c>
      <c r="N314" s="25">
        <v>-52.6</v>
      </c>
      <c r="O314" s="23">
        <v>3.7349999999999999</v>
      </c>
      <c r="P314" s="25">
        <v>26</v>
      </c>
      <c r="Q314" s="20"/>
      <c r="R314" s="23">
        <v>43.372999999999998</v>
      </c>
      <c r="S314" s="33">
        <v>1</v>
      </c>
      <c r="T314" s="1">
        <v>98</v>
      </c>
      <c r="U314" s="25">
        <v>0.3</v>
      </c>
      <c r="V314" s="25">
        <v>16</v>
      </c>
      <c r="W314" s="20">
        <v>13</v>
      </c>
      <c r="X314" s="1">
        <v>7</v>
      </c>
      <c r="Y314" s="1">
        <v>7</v>
      </c>
      <c r="Z314" s="1">
        <v>7</v>
      </c>
      <c r="AA314" s="1">
        <v>7</v>
      </c>
      <c r="AB314" s="20"/>
      <c r="AC314" s="20"/>
      <c r="AD314" s="20"/>
      <c r="AE314" s="20"/>
      <c r="AF314" s="20"/>
      <c r="AG314" s="20"/>
      <c r="AH314" s="1">
        <v>29.199999999999989</v>
      </c>
      <c r="AI314" s="1">
        <v>79.099999999999994</v>
      </c>
    </row>
    <row r="315" spans="1:35" x14ac:dyDescent="0.25">
      <c r="A315" s="1">
        <v>314</v>
      </c>
      <c r="B315" s="1">
        <v>26</v>
      </c>
      <c r="C315" s="1">
        <v>3.0000000000000001E-3</v>
      </c>
      <c r="D315" s="25">
        <v>15.6</v>
      </c>
      <c r="E315" s="23">
        <v>6.4000000000000001E-2</v>
      </c>
      <c r="F315" s="29">
        <v>5.0000000000000001E-4</v>
      </c>
      <c r="G315" s="25">
        <v>152.4</v>
      </c>
      <c r="H315" s="25">
        <v>172</v>
      </c>
      <c r="I315" s="25">
        <v>199.4</v>
      </c>
      <c r="J315" s="25">
        <v>243.2</v>
      </c>
      <c r="K315" s="25">
        <v>266.60000000000002</v>
      </c>
      <c r="L315" s="25">
        <v>43</v>
      </c>
      <c r="M315" s="25">
        <v>793.2</v>
      </c>
      <c r="N315" s="25">
        <v>-54</v>
      </c>
      <c r="O315" s="23">
        <v>4.0590000000000002</v>
      </c>
      <c r="P315" s="25">
        <v>26</v>
      </c>
      <c r="Q315" s="20"/>
      <c r="R315" s="23">
        <v>43.396999999999998</v>
      </c>
      <c r="S315" s="33">
        <v>1</v>
      </c>
      <c r="T315" s="1">
        <v>98</v>
      </c>
      <c r="U315" s="25">
        <v>0.2</v>
      </c>
      <c r="V315" s="25">
        <v>17</v>
      </c>
      <c r="W315" s="20">
        <v>15</v>
      </c>
      <c r="X315" s="1">
        <v>7</v>
      </c>
      <c r="Y315" s="1">
        <v>7</v>
      </c>
      <c r="Z315" s="1">
        <v>7</v>
      </c>
      <c r="AA315" s="1">
        <v>7</v>
      </c>
      <c r="AB315" s="20"/>
      <c r="AC315" s="20"/>
      <c r="AD315" s="20"/>
      <c r="AE315" s="20"/>
      <c r="AF315" s="20"/>
      <c r="AG315" s="20"/>
      <c r="AH315" s="1">
        <v>27.400000000000006</v>
      </c>
      <c r="AI315" s="1">
        <v>71.199999999999989</v>
      </c>
    </row>
    <row r="316" spans="1:35" x14ac:dyDescent="0.25">
      <c r="A316" s="1">
        <v>315</v>
      </c>
      <c r="B316" s="1">
        <v>30</v>
      </c>
      <c r="C316" s="1">
        <v>5.0000000000000001E-3</v>
      </c>
      <c r="D316" s="1">
        <v>16.5</v>
      </c>
      <c r="E316" s="1">
        <v>0.01</v>
      </c>
      <c r="F316" s="29"/>
      <c r="G316" s="1">
        <v>151.4</v>
      </c>
      <c r="H316" s="1">
        <v>163.80000000000001</v>
      </c>
      <c r="I316" s="1">
        <v>187.2</v>
      </c>
      <c r="J316" s="1">
        <v>230.5</v>
      </c>
      <c r="K316" s="1">
        <v>251.1</v>
      </c>
      <c r="L316" s="1">
        <v>40.5</v>
      </c>
      <c r="M316" s="1">
        <v>793.2</v>
      </c>
      <c r="N316" s="1">
        <v>-58.6</v>
      </c>
      <c r="O316" s="1">
        <v>3.359</v>
      </c>
      <c r="P316" s="1">
        <v>25</v>
      </c>
      <c r="Q316" s="1">
        <v>1.24</v>
      </c>
      <c r="R316" s="1">
        <v>43.323999999999998</v>
      </c>
      <c r="S316" s="1">
        <v>1</v>
      </c>
      <c r="T316" s="1">
        <v>91</v>
      </c>
      <c r="U316" s="1">
        <v>0.22</v>
      </c>
      <c r="V316" s="1">
        <v>14</v>
      </c>
      <c r="W316" s="1">
        <v>12</v>
      </c>
      <c r="X316" s="1">
        <v>8</v>
      </c>
      <c r="Y316" s="1">
        <v>7</v>
      </c>
      <c r="Z316" s="1">
        <v>7</v>
      </c>
      <c r="AA316" s="1">
        <v>7</v>
      </c>
      <c r="AB316" s="20"/>
      <c r="AC316" s="20"/>
      <c r="AD316" s="20"/>
      <c r="AE316" s="20"/>
      <c r="AF316" s="20"/>
      <c r="AG316" s="20"/>
      <c r="AH316" s="1">
        <v>23.399999999999977</v>
      </c>
      <c r="AI316" s="1">
        <v>66.699999999999989</v>
      </c>
    </row>
    <row r="317" spans="1:35" x14ac:dyDescent="0.25">
      <c r="A317" s="1">
        <v>316</v>
      </c>
      <c r="B317" s="20">
        <v>25</v>
      </c>
      <c r="C317" s="20">
        <v>3.0000000000000001E-3</v>
      </c>
      <c r="D317" s="20">
        <v>18</v>
      </c>
      <c r="E317" s="20">
        <v>0.10979999999999999</v>
      </c>
      <c r="F317" s="28">
        <v>1E-3</v>
      </c>
      <c r="G317" s="20">
        <v>144.80000000000001</v>
      </c>
      <c r="H317" s="20">
        <v>164.7</v>
      </c>
      <c r="I317" s="20">
        <v>194.1</v>
      </c>
      <c r="J317" s="20">
        <v>242.2</v>
      </c>
      <c r="K317" s="20">
        <v>270.7</v>
      </c>
      <c r="L317" s="20">
        <v>40.5</v>
      </c>
      <c r="M317" s="20">
        <v>793.2</v>
      </c>
      <c r="N317" s="20">
        <v>-51.8</v>
      </c>
      <c r="O317" s="20">
        <v>3.6179999999999999</v>
      </c>
      <c r="P317" s="20">
        <v>22.5</v>
      </c>
      <c r="Q317" s="20">
        <v>1.1200000000000001</v>
      </c>
      <c r="R317" s="20">
        <v>43.3</v>
      </c>
      <c r="S317" s="20">
        <v>2</v>
      </c>
      <c r="T317" s="20">
        <v>99</v>
      </c>
      <c r="U317" s="20">
        <v>0.35</v>
      </c>
      <c r="V317" s="20">
        <v>18</v>
      </c>
      <c r="W317" s="20">
        <v>16</v>
      </c>
      <c r="X317" s="1">
        <v>12</v>
      </c>
      <c r="Y317" s="1">
        <v>10</v>
      </c>
      <c r="Z317" s="1">
        <v>10</v>
      </c>
      <c r="AA317" s="1">
        <v>9</v>
      </c>
      <c r="AB317" s="20">
        <v>1407</v>
      </c>
      <c r="AC317" s="20">
        <v>345.8</v>
      </c>
      <c r="AD317" s="20">
        <v>21.5</v>
      </c>
      <c r="AE317" s="20">
        <v>8.1999999999999993</v>
      </c>
      <c r="AF317" s="20">
        <v>5.8</v>
      </c>
      <c r="AG317" s="20">
        <v>4.5999999999999996</v>
      </c>
      <c r="AH317" s="1">
        <v>29.400000000000006</v>
      </c>
      <c r="AI317" s="1">
        <v>77.5</v>
      </c>
    </row>
    <row r="318" spans="1:35" x14ac:dyDescent="0.25">
      <c r="A318" s="1">
        <v>317</v>
      </c>
      <c r="B318" s="20">
        <v>30</v>
      </c>
      <c r="C318" s="20">
        <v>3.0000000000000001E-3</v>
      </c>
      <c r="D318" s="20">
        <v>14.8</v>
      </c>
      <c r="E318" s="20">
        <v>1.1900000000000001E-2</v>
      </c>
      <c r="F318" s="28">
        <v>1E-4</v>
      </c>
      <c r="G318" s="20">
        <v>156.30000000000001</v>
      </c>
      <c r="H318" s="20">
        <v>172.7</v>
      </c>
      <c r="I318" s="20">
        <v>198.4</v>
      </c>
      <c r="J318" s="20">
        <v>235.8</v>
      </c>
      <c r="K318" s="20">
        <v>257.7</v>
      </c>
      <c r="L318" s="20">
        <v>46.3</v>
      </c>
      <c r="M318" s="20">
        <v>793.2</v>
      </c>
      <c r="N318" s="20">
        <v>-54.1</v>
      </c>
      <c r="O318" s="20">
        <v>3.8679999999999999</v>
      </c>
      <c r="P318" s="20">
        <v>23</v>
      </c>
      <c r="Q318" s="20">
        <v>0.13</v>
      </c>
      <c r="R318" s="20">
        <v>43.39</v>
      </c>
      <c r="S318" s="20">
        <v>1</v>
      </c>
      <c r="T318" s="20">
        <v>71</v>
      </c>
      <c r="U318" s="20">
        <v>0.43</v>
      </c>
      <c r="V318" s="20">
        <v>17</v>
      </c>
      <c r="W318" s="20">
        <v>15</v>
      </c>
      <c r="X318" s="1">
        <v>11</v>
      </c>
      <c r="Y318" s="1">
        <v>9</v>
      </c>
      <c r="Z318" s="1">
        <v>8</v>
      </c>
      <c r="AA318" s="1">
        <v>7</v>
      </c>
      <c r="AB318" s="20">
        <v>794.6</v>
      </c>
      <c r="AC318" s="20">
        <v>231.1</v>
      </c>
      <c r="AD318" s="20">
        <v>19.8</v>
      </c>
      <c r="AE318" s="20">
        <v>4.9000000000000004</v>
      </c>
      <c r="AF318" s="20">
        <v>2.5</v>
      </c>
      <c r="AG318" s="20">
        <v>1.3</v>
      </c>
      <c r="AH318" s="1">
        <v>25.700000000000017</v>
      </c>
      <c r="AI318" s="1">
        <v>63.100000000000023</v>
      </c>
    </row>
    <row r="319" spans="1:35" x14ac:dyDescent="0.25">
      <c r="A319" s="1">
        <v>318</v>
      </c>
      <c r="B319" s="1">
        <v>30</v>
      </c>
      <c r="C319" s="23">
        <v>4.0000000000000001E-3</v>
      </c>
      <c r="D319" s="1">
        <v>19.8</v>
      </c>
      <c r="E319" s="1">
        <v>1.2E-2</v>
      </c>
      <c r="F319" s="29">
        <v>2.9999999999999997E-4</v>
      </c>
      <c r="G319" s="1">
        <v>149.1</v>
      </c>
      <c r="H319" s="1">
        <v>164.1</v>
      </c>
      <c r="I319" s="1">
        <v>192.2</v>
      </c>
      <c r="J319" s="1">
        <v>236.1</v>
      </c>
      <c r="K319" s="1">
        <v>262.8</v>
      </c>
      <c r="L319" s="1">
        <v>40</v>
      </c>
      <c r="M319" s="1">
        <v>793.3</v>
      </c>
      <c r="N319" s="1">
        <v>-51.6</v>
      </c>
      <c r="O319" s="1">
        <v>3.5329999999999999</v>
      </c>
      <c r="P319" s="1">
        <v>25</v>
      </c>
      <c r="Q319" s="1"/>
      <c r="R319" s="1">
        <v>43.283000000000001</v>
      </c>
      <c r="S319" s="21">
        <v>1</v>
      </c>
      <c r="T319" s="1">
        <v>97</v>
      </c>
      <c r="U319" s="1"/>
      <c r="V319" s="1"/>
      <c r="W319" s="1"/>
      <c r="X319" s="1"/>
      <c r="Y319" s="1"/>
      <c r="Z319" s="1"/>
      <c r="AA319" s="1"/>
      <c r="AB319" s="1"/>
      <c r="AC319" s="1"/>
      <c r="AD319" s="1"/>
      <c r="AE319" s="1"/>
      <c r="AF319" s="1"/>
      <c r="AG319" s="1"/>
      <c r="AH319" s="1">
        <v>28.099999999999994</v>
      </c>
      <c r="AI319" s="1">
        <v>72</v>
      </c>
    </row>
    <row r="320" spans="1:35" x14ac:dyDescent="0.25">
      <c r="A320" s="1">
        <v>319</v>
      </c>
      <c r="B320" s="1">
        <v>26</v>
      </c>
      <c r="C320" s="1">
        <v>2E-3</v>
      </c>
      <c r="D320" s="25">
        <v>17</v>
      </c>
      <c r="E320" s="27">
        <v>7.0000000000000007E-2</v>
      </c>
      <c r="F320" s="29">
        <v>5.0000000000000001E-4</v>
      </c>
      <c r="G320" s="1">
        <v>146.30000000000001</v>
      </c>
      <c r="H320" s="1">
        <v>170.3</v>
      </c>
      <c r="I320" s="1">
        <v>197.8</v>
      </c>
      <c r="J320" s="1">
        <v>241.4</v>
      </c>
      <c r="K320" s="1">
        <v>266.8</v>
      </c>
      <c r="L320" s="25">
        <v>42</v>
      </c>
      <c r="M320" s="1">
        <v>793.3</v>
      </c>
      <c r="N320" s="1">
        <v>-52.2</v>
      </c>
      <c r="O320" s="1">
        <v>3.6059999999999999</v>
      </c>
      <c r="P320" s="25">
        <v>26</v>
      </c>
      <c r="Q320" s="32"/>
      <c r="R320" s="1">
        <v>43.36</v>
      </c>
      <c r="S320" s="1">
        <v>1</v>
      </c>
      <c r="T320" s="1">
        <v>99</v>
      </c>
      <c r="U320" s="1">
        <v>0.2</v>
      </c>
      <c r="V320" s="1">
        <v>16</v>
      </c>
      <c r="W320" s="22">
        <v>14</v>
      </c>
      <c r="X320" s="1">
        <v>7</v>
      </c>
      <c r="Y320" s="1">
        <v>7</v>
      </c>
      <c r="Z320" s="1">
        <v>7</v>
      </c>
      <c r="AA320" s="1">
        <v>7</v>
      </c>
      <c r="AB320" s="26"/>
      <c r="AC320" s="26"/>
      <c r="AD320" s="26"/>
      <c r="AE320" s="26"/>
      <c r="AF320" s="26"/>
      <c r="AG320" s="26"/>
      <c r="AH320" s="1">
        <v>27.5</v>
      </c>
      <c r="AI320" s="1">
        <v>71.099999999999994</v>
      </c>
    </row>
    <row r="321" spans="1:35" x14ac:dyDescent="0.25">
      <c r="A321" s="1">
        <v>320</v>
      </c>
      <c r="B321" s="1">
        <v>30</v>
      </c>
      <c r="C321" s="1">
        <v>1E-3</v>
      </c>
      <c r="D321" s="25">
        <v>15.3</v>
      </c>
      <c r="E321" s="27">
        <v>0.04</v>
      </c>
      <c r="F321" s="29">
        <v>1E-4</v>
      </c>
      <c r="G321" s="25">
        <v>149</v>
      </c>
      <c r="H321" s="25">
        <v>171.6</v>
      </c>
      <c r="I321" s="25">
        <v>200.5</v>
      </c>
      <c r="J321" s="25">
        <v>243.6</v>
      </c>
      <c r="K321" s="25">
        <v>267</v>
      </c>
      <c r="L321" s="25">
        <v>41.5</v>
      </c>
      <c r="M321" s="25">
        <v>793.3</v>
      </c>
      <c r="N321" s="25">
        <v>-52.4</v>
      </c>
      <c r="O321" s="23">
        <v>4.0250000000000004</v>
      </c>
      <c r="P321" s="25">
        <v>26</v>
      </c>
      <c r="Q321" s="22"/>
      <c r="R321" s="27">
        <v>43.4</v>
      </c>
      <c r="S321" s="33">
        <v>1</v>
      </c>
      <c r="T321" s="1">
        <v>99</v>
      </c>
      <c r="U321" s="25">
        <v>0.1</v>
      </c>
      <c r="V321" s="25">
        <v>16</v>
      </c>
      <c r="W321" s="22">
        <v>15</v>
      </c>
      <c r="X321" s="1">
        <v>7</v>
      </c>
      <c r="Y321" s="1">
        <v>7</v>
      </c>
      <c r="Z321" s="1">
        <v>7</v>
      </c>
      <c r="AA321" s="1">
        <v>7</v>
      </c>
      <c r="AB321" s="22"/>
      <c r="AC321" s="22"/>
      <c r="AD321" s="22"/>
      <c r="AE321" s="22"/>
      <c r="AF321" s="22"/>
      <c r="AG321" s="22"/>
      <c r="AH321" s="1">
        <v>28.900000000000006</v>
      </c>
      <c r="AI321" s="1">
        <v>72</v>
      </c>
    </row>
    <row r="322" spans="1:35" x14ac:dyDescent="0.25">
      <c r="A322" s="1">
        <v>321</v>
      </c>
      <c r="B322" s="1">
        <v>24</v>
      </c>
      <c r="C322" s="1">
        <v>3.0000000000000001E-3</v>
      </c>
      <c r="D322" s="1">
        <v>16.8</v>
      </c>
      <c r="E322" s="23">
        <v>0.12</v>
      </c>
      <c r="F322" s="29">
        <v>1.1000000000000001E-3</v>
      </c>
      <c r="G322" s="1">
        <v>146.6</v>
      </c>
      <c r="H322" s="1">
        <v>166.9</v>
      </c>
      <c r="I322" s="25">
        <v>191</v>
      </c>
      <c r="J322" s="1">
        <v>233.9</v>
      </c>
      <c r="K322" s="1">
        <v>262.10000000000002</v>
      </c>
      <c r="L322" s="25">
        <v>40.5</v>
      </c>
      <c r="M322" s="1">
        <v>793.3</v>
      </c>
      <c r="N322" s="25">
        <v>-55</v>
      </c>
      <c r="O322" s="23">
        <v>3.44</v>
      </c>
      <c r="P322" s="25">
        <v>26</v>
      </c>
      <c r="Q322" s="20"/>
      <c r="R322" s="1">
        <v>43.338000000000001</v>
      </c>
      <c r="S322" s="1">
        <v>1</v>
      </c>
      <c r="T322" s="1">
        <v>99</v>
      </c>
      <c r="U322" s="1">
        <v>0.3</v>
      </c>
      <c r="V322" s="1">
        <v>16</v>
      </c>
      <c r="W322" s="20">
        <v>14</v>
      </c>
      <c r="X322" s="1">
        <v>7</v>
      </c>
      <c r="Y322" s="1">
        <v>7</v>
      </c>
      <c r="Z322" s="1">
        <v>7</v>
      </c>
      <c r="AA322" s="1">
        <v>7</v>
      </c>
      <c r="AB322" s="20"/>
      <c r="AC322" s="20"/>
      <c r="AD322" s="20"/>
      <c r="AE322" s="20"/>
      <c r="AF322" s="20"/>
      <c r="AG322" s="20"/>
      <c r="AH322" s="1">
        <v>24.099999999999994</v>
      </c>
      <c r="AI322" s="1">
        <v>67</v>
      </c>
    </row>
    <row r="323" spans="1:35" x14ac:dyDescent="0.25">
      <c r="A323" s="1">
        <v>322</v>
      </c>
      <c r="B323" s="1">
        <v>25</v>
      </c>
      <c r="C323" s="1">
        <v>3.0000000000000001E-3</v>
      </c>
      <c r="D323" s="25">
        <v>16.8</v>
      </c>
      <c r="E323" s="23">
        <v>7.5999999999999998E-2</v>
      </c>
      <c r="F323" s="29">
        <v>4.0000000000000002E-4</v>
      </c>
      <c r="G323" s="25">
        <v>152.9</v>
      </c>
      <c r="H323" s="25">
        <v>172.4</v>
      </c>
      <c r="I323" s="25">
        <v>198.4</v>
      </c>
      <c r="J323" s="25">
        <v>242.6</v>
      </c>
      <c r="K323" s="25">
        <v>266.60000000000002</v>
      </c>
      <c r="L323" s="25">
        <v>43.5</v>
      </c>
      <c r="M323" s="25">
        <v>793.3</v>
      </c>
      <c r="N323" s="25">
        <v>-53.6</v>
      </c>
      <c r="O323" s="23">
        <v>3.8069999999999999</v>
      </c>
      <c r="P323" s="25">
        <v>26</v>
      </c>
      <c r="Q323" s="20"/>
      <c r="R323" s="23">
        <v>43.374000000000002</v>
      </c>
      <c r="S323" s="33">
        <v>1</v>
      </c>
      <c r="T323" s="1">
        <v>99</v>
      </c>
      <c r="U323" s="25">
        <v>0.2</v>
      </c>
      <c r="V323" s="25">
        <v>16</v>
      </c>
      <c r="W323" s="20">
        <v>14</v>
      </c>
      <c r="X323" s="1">
        <v>7</v>
      </c>
      <c r="Y323" s="1">
        <v>7</v>
      </c>
      <c r="Z323" s="1">
        <v>7</v>
      </c>
      <c r="AA323" s="1">
        <v>7</v>
      </c>
      <c r="AB323" s="20"/>
      <c r="AC323" s="20"/>
      <c r="AD323" s="20"/>
      <c r="AE323" s="20"/>
      <c r="AF323" s="20"/>
      <c r="AG323" s="20"/>
      <c r="AH323" s="1">
        <v>26</v>
      </c>
      <c r="AI323" s="1">
        <v>70.199999999999989</v>
      </c>
    </row>
    <row r="324" spans="1:35" x14ac:dyDescent="0.25">
      <c r="A324" s="1">
        <v>323</v>
      </c>
      <c r="B324" s="1">
        <v>30</v>
      </c>
      <c r="C324" s="1">
        <v>8.9999999999999993E-3</v>
      </c>
      <c r="D324" s="1">
        <v>15.2</v>
      </c>
      <c r="E324" s="1">
        <v>0.02</v>
      </c>
      <c r="F324" s="29"/>
      <c r="G324" s="1">
        <v>149</v>
      </c>
      <c r="H324" s="1">
        <v>163.19999999999999</v>
      </c>
      <c r="I324" s="1">
        <v>186.2</v>
      </c>
      <c r="J324" s="1">
        <v>229.9</v>
      </c>
      <c r="K324" s="1">
        <v>251</v>
      </c>
      <c r="L324" s="1">
        <v>40.5</v>
      </c>
      <c r="M324" s="1">
        <v>793.3</v>
      </c>
      <c r="N324" s="1">
        <v>-58.6</v>
      </c>
      <c r="O324" s="1">
        <v>3.343</v>
      </c>
      <c r="P324" s="1">
        <v>25.5</v>
      </c>
      <c r="Q324" s="1">
        <v>1.0900000000000001</v>
      </c>
      <c r="R324" s="1">
        <v>43.337000000000003</v>
      </c>
      <c r="S324" s="1">
        <v>1</v>
      </c>
      <c r="T324" s="1">
        <v>98</v>
      </c>
      <c r="U324" s="1">
        <v>0.13</v>
      </c>
      <c r="V324" s="1">
        <v>14</v>
      </c>
      <c r="W324" s="1">
        <v>12</v>
      </c>
      <c r="X324" s="1">
        <v>9</v>
      </c>
      <c r="Y324" s="1">
        <v>7</v>
      </c>
      <c r="Z324" s="1">
        <v>7</v>
      </c>
      <c r="AA324" s="1">
        <v>7</v>
      </c>
      <c r="AB324" s="1"/>
      <c r="AC324" s="1"/>
      <c r="AD324" s="1"/>
      <c r="AE324" s="1"/>
      <c r="AF324" s="1"/>
      <c r="AG324" s="1"/>
      <c r="AH324" s="1">
        <v>23</v>
      </c>
      <c r="AI324" s="1">
        <v>66.700000000000017</v>
      </c>
    </row>
    <row r="325" spans="1:35" x14ac:dyDescent="0.25">
      <c r="A325" s="1">
        <v>324</v>
      </c>
      <c r="B325" s="1">
        <v>30</v>
      </c>
      <c r="C325" s="23">
        <v>3.0000000000000001E-3</v>
      </c>
      <c r="D325" s="1">
        <v>19.399999999999999</v>
      </c>
      <c r="E325" s="1">
        <v>8.9999999999999993E-3</v>
      </c>
      <c r="F325" s="29">
        <v>2.9999999999999997E-4</v>
      </c>
      <c r="G325" s="1">
        <v>147.5</v>
      </c>
      <c r="H325" s="1">
        <v>163</v>
      </c>
      <c r="I325" s="1">
        <v>191.9</v>
      </c>
      <c r="J325" s="1">
        <v>235.7</v>
      </c>
      <c r="K325" s="1">
        <v>262</v>
      </c>
      <c r="L325" s="1">
        <v>40</v>
      </c>
      <c r="M325" s="1">
        <v>793.4</v>
      </c>
      <c r="N325" s="1">
        <v>-51.9</v>
      </c>
      <c r="O325" s="1">
        <v>3.5830000000000002</v>
      </c>
      <c r="P325" s="1">
        <v>25</v>
      </c>
      <c r="Q325" s="1"/>
      <c r="R325" s="1">
        <v>43.286000000000001</v>
      </c>
      <c r="S325" s="21">
        <v>1</v>
      </c>
      <c r="T325" s="1">
        <v>91</v>
      </c>
      <c r="U325" s="1"/>
      <c r="V325" s="1"/>
      <c r="W325" s="1"/>
      <c r="X325" s="1"/>
      <c r="Y325" s="1"/>
      <c r="Z325" s="1"/>
      <c r="AA325" s="1"/>
      <c r="AB325" s="1"/>
      <c r="AC325" s="1"/>
      <c r="AD325" s="1"/>
      <c r="AE325" s="1"/>
      <c r="AF325" s="1"/>
      <c r="AG325" s="1"/>
      <c r="AH325" s="1">
        <v>28.900000000000006</v>
      </c>
      <c r="AI325" s="1">
        <v>72.699999999999989</v>
      </c>
    </row>
    <row r="326" spans="1:35" x14ac:dyDescent="0.25">
      <c r="A326" s="1">
        <v>325</v>
      </c>
      <c r="B326" s="1">
        <v>30</v>
      </c>
      <c r="C326" s="23">
        <v>3.0000000000000001E-3</v>
      </c>
      <c r="D326" s="1">
        <v>20.8</v>
      </c>
      <c r="E326" s="1">
        <v>1.0999999999999999E-2</v>
      </c>
      <c r="F326" s="29">
        <v>2.9999999999999997E-4</v>
      </c>
      <c r="G326" s="1">
        <v>144.5</v>
      </c>
      <c r="H326" s="1">
        <v>164.3</v>
      </c>
      <c r="I326" s="1">
        <v>192.9</v>
      </c>
      <c r="J326" s="1">
        <v>236.7</v>
      </c>
      <c r="K326" s="1">
        <v>265.2</v>
      </c>
      <c r="L326" s="1">
        <v>39.5</v>
      </c>
      <c r="M326" s="1">
        <v>793.4</v>
      </c>
      <c r="N326" s="1">
        <v>-51.7</v>
      </c>
      <c r="O326" s="1">
        <v>3.6019999999999999</v>
      </c>
      <c r="P326" s="1">
        <v>25</v>
      </c>
      <c r="Q326" s="1"/>
      <c r="R326" s="1">
        <v>43.268000000000001</v>
      </c>
      <c r="S326" s="21">
        <v>1</v>
      </c>
      <c r="T326" s="1">
        <v>83</v>
      </c>
      <c r="U326" s="1"/>
      <c r="V326" s="1"/>
      <c r="W326" s="1"/>
      <c r="X326" s="1"/>
      <c r="Y326" s="1"/>
      <c r="Z326" s="1"/>
      <c r="AA326" s="1"/>
      <c r="AB326" s="1"/>
      <c r="AC326" s="1"/>
      <c r="AD326" s="1"/>
      <c r="AE326" s="1"/>
      <c r="AF326" s="1"/>
      <c r="AG326" s="1"/>
      <c r="AH326" s="1">
        <v>28.599999999999994</v>
      </c>
      <c r="AI326" s="1">
        <v>72.399999999999977</v>
      </c>
    </row>
    <row r="327" spans="1:35" x14ac:dyDescent="0.25">
      <c r="A327" s="1">
        <v>326</v>
      </c>
      <c r="B327" s="1">
        <v>30</v>
      </c>
      <c r="C327" s="23">
        <v>0.01</v>
      </c>
      <c r="D327" s="1">
        <v>19.8</v>
      </c>
      <c r="E327" s="1">
        <v>0.01</v>
      </c>
      <c r="F327" s="29"/>
      <c r="G327" s="1">
        <v>144.9</v>
      </c>
      <c r="H327" s="1">
        <v>164.7</v>
      </c>
      <c r="I327" s="1">
        <v>192.6</v>
      </c>
      <c r="J327" s="1">
        <v>236.3</v>
      </c>
      <c r="K327" s="1">
        <v>265.39999999999998</v>
      </c>
      <c r="L327" s="1">
        <v>40</v>
      </c>
      <c r="M327" s="1">
        <v>793.4</v>
      </c>
      <c r="N327" s="1">
        <v>-51.6</v>
      </c>
      <c r="O327" s="1">
        <v>3.5019999999999998</v>
      </c>
      <c r="P327" s="1">
        <v>25</v>
      </c>
      <c r="Q327" s="1"/>
      <c r="R327" s="1">
        <v>43.284999999999997</v>
      </c>
      <c r="S327" s="21">
        <v>1</v>
      </c>
      <c r="T327" s="1">
        <v>91</v>
      </c>
      <c r="U327" s="1"/>
      <c r="V327" s="1"/>
      <c r="W327" s="1"/>
      <c r="X327" s="1"/>
      <c r="Y327" s="1"/>
      <c r="Z327" s="1"/>
      <c r="AA327" s="1"/>
      <c r="AB327" s="1"/>
      <c r="AC327" s="1"/>
      <c r="AD327" s="1"/>
      <c r="AE327" s="1"/>
      <c r="AF327" s="1"/>
      <c r="AG327" s="1"/>
      <c r="AH327" s="1">
        <v>27.900000000000006</v>
      </c>
      <c r="AI327" s="1">
        <v>71.600000000000023</v>
      </c>
    </row>
    <row r="328" spans="1:35" x14ac:dyDescent="0.25">
      <c r="A328" s="1">
        <v>327</v>
      </c>
      <c r="B328" s="1">
        <v>30</v>
      </c>
      <c r="C328" s="23">
        <v>4.0000000000000001E-3</v>
      </c>
      <c r="D328" s="1">
        <v>20.3</v>
      </c>
      <c r="E328" s="1">
        <v>1.6E-2</v>
      </c>
      <c r="F328" s="29">
        <v>2.9999999999999997E-4</v>
      </c>
      <c r="G328" s="1">
        <v>148.4</v>
      </c>
      <c r="H328" s="1">
        <v>164.3</v>
      </c>
      <c r="I328" s="1">
        <v>192.2</v>
      </c>
      <c r="J328" s="1">
        <v>235.9</v>
      </c>
      <c r="K328" s="1">
        <v>263.89999999999998</v>
      </c>
      <c r="L328" s="1">
        <v>40</v>
      </c>
      <c r="M328" s="1">
        <v>793.4</v>
      </c>
      <c r="N328" s="1">
        <v>-51.4</v>
      </c>
      <c r="O328" s="1">
        <v>3.5760000000000001</v>
      </c>
      <c r="P328" s="1">
        <v>25</v>
      </c>
      <c r="Q328" s="1"/>
      <c r="R328" s="1">
        <v>43.271999999999998</v>
      </c>
      <c r="S328" s="21">
        <v>1</v>
      </c>
      <c r="T328" s="1">
        <v>92</v>
      </c>
      <c r="U328" s="1"/>
      <c r="V328" s="1"/>
      <c r="W328" s="1"/>
      <c r="X328" s="1"/>
      <c r="Y328" s="1"/>
      <c r="Z328" s="1"/>
      <c r="AA328" s="1"/>
      <c r="AB328" s="1"/>
      <c r="AC328" s="1"/>
      <c r="AD328" s="1"/>
      <c r="AE328" s="1"/>
      <c r="AF328" s="1"/>
      <c r="AG328" s="1"/>
      <c r="AH328" s="1">
        <v>27.899999999999977</v>
      </c>
      <c r="AI328" s="1">
        <v>71.599999999999994</v>
      </c>
    </row>
    <row r="329" spans="1:35" x14ac:dyDescent="0.25">
      <c r="A329" s="1">
        <v>328</v>
      </c>
      <c r="B329" s="1">
        <v>30</v>
      </c>
      <c r="C329" s="23">
        <v>4.0000000000000001E-3</v>
      </c>
      <c r="D329" s="1">
        <v>20.399999999999999</v>
      </c>
      <c r="E329" s="1">
        <v>1.4E-2</v>
      </c>
      <c r="F329" s="29">
        <v>2.9999999999999997E-4</v>
      </c>
      <c r="G329" s="1">
        <v>145.6</v>
      </c>
      <c r="H329" s="1">
        <v>164.5</v>
      </c>
      <c r="I329" s="1">
        <v>192.8</v>
      </c>
      <c r="J329" s="1">
        <v>236.5</v>
      </c>
      <c r="K329" s="1">
        <v>265.89999999999998</v>
      </c>
      <c r="L329" s="1">
        <v>39.5</v>
      </c>
      <c r="M329" s="1">
        <v>793.4</v>
      </c>
      <c r="N329" s="1">
        <v>-51.5</v>
      </c>
      <c r="O329" s="1">
        <v>3.508</v>
      </c>
      <c r="P329" s="1">
        <v>25</v>
      </c>
      <c r="Q329" s="1"/>
      <c r="R329" s="1">
        <v>43.274000000000001</v>
      </c>
      <c r="S329" s="21">
        <v>1</v>
      </c>
      <c r="T329" s="1">
        <v>88</v>
      </c>
      <c r="U329" s="1"/>
      <c r="V329" s="1"/>
      <c r="W329" s="1"/>
      <c r="X329" s="1"/>
      <c r="Y329" s="1"/>
      <c r="Z329" s="1"/>
      <c r="AA329" s="1"/>
      <c r="AB329" s="1"/>
      <c r="AC329" s="1"/>
      <c r="AD329" s="1"/>
      <c r="AE329" s="1"/>
      <c r="AF329" s="1"/>
      <c r="AG329" s="1"/>
      <c r="AH329" s="1">
        <v>28.300000000000011</v>
      </c>
      <c r="AI329" s="1">
        <v>72</v>
      </c>
    </row>
    <row r="330" spans="1:35" x14ac:dyDescent="0.25">
      <c r="A330" s="1">
        <v>329</v>
      </c>
      <c r="B330" s="1">
        <v>29</v>
      </c>
      <c r="C330" s="23">
        <v>4.0000000000000001E-3</v>
      </c>
      <c r="D330" s="1">
        <v>19.399999999999999</v>
      </c>
      <c r="E330" s="1">
        <v>5.8999999999999997E-2</v>
      </c>
      <c r="F330" s="29">
        <v>5.9999999999999995E-4</v>
      </c>
      <c r="G330" s="1">
        <v>146.5</v>
      </c>
      <c r="H330" s="1">
        <v>163</v>
      </c>
      <c r="I330" s="1">
        <v>189.6</v>
      </c>
      <c r="J330" s="1">
        <v>239.4</v>
      </c>
      <c r="K330" s="1">
        <v>274.7</v>
      </c>
      <c r="L330" s="1">
        <v>40</v>
      </c>
      <c r="M330" s="1">
        <v>793.4</v>
      </c>
      <c r="N330" s="1">
        <v>-52.1</v>
      </c>
      <c r="O330" s="1">
        <v>3.5339999999999998</v>
      </c>
      <c r="P330" s="1">
        <v>25</v>
      </c>
      <c r="Q330" s="1"/>
      <c r="R330" s="1">
        <v>43.273000000000003</v>
      </c>
      <c r="S330" s="21">
        <v>1</v>
      </c>
      <c r="T330" s="1">
        <v>76</v>
      </c>
      <c r="U330" s="1"/>
      <c r="V330" s="1"/>
      <c r="W330" s="1"/>
      <c r="X330" s="1"/>
      <c r="Y330" s="1"/>
      <c r="Z330" s="1"/>
      <c r="AA330" s="1"/>
      <c r="AB330" s="1"/>
      <c r="AC330" s="1"/>
      <c r="AD330" s="1"/>
      <c r="AE330" s="1"/>
      <c r="AF330" s="1"/>
      <c r="AG330" s="1"/>
      <c r="AH330" s="1">
        <v>26.599999999999994</v>
      </c>
      <c r="AI330" s="1">
        <v>76.400000000000006</v>
      </c>
    </row>
    <row r="331" spans="1:35" x14ac:dyDescent="0.25">
      <c r="A331" s="1">
        <v>330</v>
      </c>
      <c r="B331" s="1">
        <v>25</v>
      </c>
      <c r="C331" s="1">
        <v>3.0000000000000001E-3</v>
      </c>
      <c r="D331" s="1">
        <v>15.1</v>
      </c>
      <c r="E331" s="23">
        <v>6.7000000000000004E-2</v>
      </c>
      <c r="F331" s="29">
        <v>5.0000000000000001E-4</v>
      </c>
      <c r="G331" s="1">
        <v>148.4</v>
      </c>
      <c r="H331" s="25">
        <v>170.1</v>
      </c>
      <c r="I331" s="1">
        <v>199.1</v>
      </c>
      <c r="J331" s="1">
        <v>248.2</v>
      </c>
      <c r="K331" s="1">
        <v>278.3</v>
      </c>
      <c r="L331" s="25">
        <v>43</v>
      </c>
      <c r="M331" s="1">
        <v>793.4</v>
      </c>
      <c r="N331" s="1">
        <v>-55.2</v>
      </c>
      <c r="O331" s="1">
        <v>3.9980000000000002</v>
      </c>
      <c r="P331" s="25">
        <v>27</v>
      </c>
      <c r="Q331" s="20"/>
      <c r="R331" s="1">
        <v>43.408000000000001</v>
      </c>
      <c r="S331" s="1">
        <v>1</v>
      </c>
      <c r="T331" s="1">
        <v>99</v>
      </c>
      <c r="U331" s="1">
        <v>0.2</v>
      </c>
      <c r="V331" s="1">
        <v>17</v>
      </c>
      <c r="W331" s="20">
        <v>15</v>
      </c>
      <c r="X331" s="1">
        <v>7</v>
      </c>
      <c r="Y331" s="1">
        <v>7</v>
      </c>
      <c r="Z331" s="1">
        <v>7</v>
      </c>
      <c r="AA331" s="1">
        <v>7</v>
      </c>
      <c r="AB331" s="20"/>
      <c r="AC331" s="20"/>
      <c r="AD331" s="20"/>
      <c r="AE331" s="20"/>
      <c r="AF331" s="20"/>
      <c r="AG331" s="20"/>
      <c r="AH331" s="1">
        <v>29</v>
      </c>
      <c r="AI331" s="1">
        <v>78.099999999999994</v>
      </c>
    </row>
    <row r="332" spans="1:35" x14ac:dyDescent="0.25">
      <c r="A332" s="1">
        <v>331</v>
      </c>
      <c r="B332" s="1">
        <v>23</v>
      </c>
      <c r="C332" s="1">
        <v>3.0000000000000001E-3</v>
      </c>
      <c r="D332" s="1">
        <v>17.3</v>
      </c>
      <c r="E332" s="23">
        <v>0.14000000000000001</v>
      </c>
      <c r="F332" s="29">
        <v>1E-3</v>
      </c>
      <c r="G332" s="1">
        <v>146.30000000000001</v>
      </c>
      <c r="H332" s="1">
        <v>166.2</v>
      </c>
      <c r="I332" s="1">
        <v>190.3</v>
      </c>
      <c r="J332" s="1">
        <v>232.3</v>
      </c>
      <c r="K332" s="1">
        <v>256.60000000000002</v>
      </c>
      <c r="L332" s="25">
        <v>39</v>
      </c>
      <c r="M332" s="1">
        <v>793.4</v>
      </c>
      <c r="N332" s="1">
        <v>-54.4</v>
      </c>
      <c r="O332" s="1">
        <v>3.3969999999999998</v>
      </c>
      <c r="P332" s="25">
        <v>26</v>
      </c>
      <c r="Q332" s="20"/>
      <c r="R332" s="1">
        <v>43.323</v>
      </c>
      <c r="S332" s="1">
        <v>1</v>
      </c>
      <c r="T332" s="1">
        <v>99</v>
      </c>
      <c r="U332" s="1">
        <v>0.4</v>
      </c>
      <c r="V332" s="1">
        <v>15</v>
      </c>
      <c r="W332" s="20">
        <v>12</v>
      </c>
      <c r="X332" s="1">
        <v>7</v>
      </c>
      <c r="Y332" s="1">
        <v>7</v>
      </c>
      <c r="Z332" s="1">
        <v>7</v>
      </c>
      <c r="AA332" s="1">
        <v>7</v>
      </c>
      <c r="AB332" s="20"/>
      <c r="AC332" s="20"/>
      <c r="AD332" s="20"/>
      <c r="AE332" s="20"/>
      <c r="AF332" s="20"/>
      <c r="AG332" s="20"/>
      <c r="AH332" s="1">
        <v>24.100000000000023</v>
      </c>
      <c r="AI332" s="1">
        <v>66.100000000000023</v>
      </c>
    </row>
    <row r="333" spans="1:35" x14ac:dyDescent="0.25">
      <c r="A333" s="1">
        <v>332</v>
      </c>
      <c r="B333" s="20">
        <v>26</v>
      </c>
      <c r="C333" s="20">
        <v>7.0000000000000001E-3</v>
      </c>
      <c r="D333" s="20">
        <v>14.8</v>
      </c>
      <c r="E333" s="20">
        <v>1.41E-2</v>
      </c>
      <c r="F333" s="28">
        <v>4.0000000000000002E-4</v>
      </c>
      <c r="G333" s="20">
        <v>154.6</v>
      </c>
      <c r="H333" s="20">
        <v>173</v>
      </c>
      <c r="I333" s="20">
        <v>198.2</v>
      </c>
      <c r="J333" s="20">
        <v>234.3</v>
      </c>
      <c r="K333" s="20">
        <v>260.89999999999998</v>
      </c>
      <c r="L333" s="20">
        <v>46.3</v>
      </c>
      <c r="M333" s="20">
        <v>793.4</v>
      </c>
      <c r="N333" s="20">
        <v>-53.8</v>
      </c>
      <c r="O333" s="20">
        <v>3.8740000000000001</v>
      </c>
      <c r="P333" s="20">
        <v>23</v>
      </c>
      <c r="Q333" s="20">
        <v>0.17</v>
      </c>
      <c r="R333" s="20">
        <v>43.39</v>
      </c>
      <c r="S333" s="20">
        <v>1</v>
      </c>
      <c r="T333" s="20">
        <v>76</v>
      </c>
      <c r="U333" s="20">
        <v>0.3</v>
      </c>
      <c r="V333" s="20">
        <v>16</v>
      </c>
      <c r="W333" s="20">
        <v>15</v>
      </c>
      <c r="X333" s="1">
        <v>11</v>
      </c>
      <c r="Y333" s="1">
        <v>10</v>
      </c>
      <c r="Z333" s="1">
        <v>9</v>
      </c>
      <c r="AA333" s="1">
        <v>7</v>
      </c>
      <c r="AB333" s="20">
        <v>615.5</v>
      </c>
      <c r="AC333" s="20">
        <v>180.4</v>
      </c>
      <c r="AD333" s="20">
        <v>19.100000000000001</v>
      </c>
      <c r="AE333" s="20">
        <v>5.9</v>
      </c>
      <c r="AF333" s="20">
        <v>2.5</v>
      </c>
      <c r="AG333" s="20">
        <v>0.6</v>
      </c>
      <c r="AH333" s="1">
        <v>25.199999999999989</v>
      </c>
      <c r="AI333" s="1">
        <v>61.300000000000011</v>
      </c>
    </row>
    <row r="334" spans="1:35" x14ac:dyDescent="0.25">
      <c r="A334" s="1">
        <v>333</v>
      </c>
      <c r="B334" s="20">
        <v>22</v>
      </c>
      <c r="C334" s="20">
        <v>1E-3</v>
      </c>
      <c r="D334" s="20">
        <v>16.8</v>
      </c>
      <c r="E334" s="20">
        <v>4.4200000000000003E-2</v>
      </c>
      <c r="F334" s="28">
        <v>2.0000000000000001E-4</v>
      </c>
      <c r="G334" s="20">
        <v>150.9</v>
      </c>
      <c r="H334" s="20">
        <v>170.4</v>
      </c>
      <c r="I334" s="20">
        <v>196.6</v>
      </c>
      <c r="J334" s="20">
        <v>238.5</v>
      </c>
      <c r="K334" s="20">
        <v>266.60000000000002</v>
      </c>
      <c r="L334" s="20">
        <v>43</v>
      </c>
      <c r="M334" s="20">
        <v>793.4</v>
      </c>
      <c r="N334" s="20">
        <v>-54.8</v>
      </c>
      <c r="O334" s="20">
        <v>3.7909999999999999</v>
      </c>
      <c r="P334" s="20">
        <v>24</v>
      </c>
      <c r="Q334" s="20">
        <v>0.45</v>
      </c>
      <c r="R334" s="20">
        <v>43.35</v>
      </c>
      <c r="S334" s="33">
        <v>1</v>
      </c>
      <c r="T334" s="20">
        <v>99</v>
      </c>
      <c r="U334" s="20">
        <v>0.37</v>
      </c>
      <c r="V334" s="20">
        <v>17</v>
      </c>
      <c r="W334" s="20">
        <v>15</v>
      </c>
      <c r="X334" s="1">
        <v>10</v>
      </c>
      <c r="Y334" s="1">
        <v>8</v>
      </c>
      <c r="Z334" s="1">
        <v>7</v>
      </c>
      <c r="AA334" s="1">
        <v>7</v>
      </c>
      <c r="AB334" s="20">
        <v>805</v>
      </c>
      <c r="AC334" s="20">
        <v>203.5</v>
      </c>
      <c r="AD334" s="20">
        <v>9.3000000000000007</v>
      </c>
      <c r="AE334" s="20">
        <v>1.8</v>
      </c>
      <c r="AF334" s="20">
        <v>0.7</v>
      </c>
      <c r="AG334" s="20" t="s">
        <v>67</v>
      </c>
      <c r="AH334" s="1">
        <v>26.199999999999989</v>
      </c>
      <c r="AI334" s="1">
        <v>68.099999999999994</v>
      </c>
    </row>
    <row r="335" spans="1:35" x14ac:dyDescent="0.25">
      <c r="A335" s="1">
        <v>334</v>
      </c>
      <c r="B335" s="1">
        <v>27</v>
      </c>
      <c r="C335" s="23">
        <v>3.0000000000000001E-3</v>
      </c>
      <c r="D335" s="1">
        <v>18.899999999999999</v>
      </c>
      <c r="E335" s="1">
        <v>8.2000000000000003E-2</v>
      </c>
      <c r="F335" s="29">
        <v>8.9999999999999998E-4</v>
      </c>
      <c r="G335" s="1">
        <v>144.9</v>
      </c>
      <c r="H335" s="1">
        <v>163.4</v>
      </c>
      <c r="I335" s="1">
        <v>192.5</v>
      </c>
      <c r="J335" s="1">
        <v>240.5</v>
      </c>
      <c r="K335" s="1">
        <v>268.10000000000002</v>
      </c>
      <c r="L335" s="1">
        <v>39.5</v>
      </c>
      <c r="M335" s="1">
        <v>793.5</v>
      </c>
      <c r="N335" s="1">
        <v>-50.3</v>
      </c>
      <c r="O335" s="1">
        <v>3.56</v>
      </c>
      <c r="P335" s="1">
        <v>26</v>
      </c>
      <c r="Q335" s="1"/>
      <c r="R335" s="1">
        <v>43.28</v>
      </c>
      <c r="S335" s="21">
        <v>1</v>
      </c>
      <c r="T335" s="1">
        <v>85</v>
      </c>
      <c r="U335" s="1"/>
      <c r="V335" s="1"/>
      <c r="W335" s="1"/>
      <c r="X335" s="1"/>
      <c r="Y335" s="1"/>
      <c r="Z335" s="1"/>
      <c r="AA335" s="1"/>
      <c r="AB335" s="1"/>
      <c r="AC335" s="1"/>
      <c r="AD335" s="1"/>
      <c r="AE335" s="1"/>
      <c r="AF335" s="1"/>
      <c r="AG335" s="1"/>
      <c r="AH335" s="1">
        <v>29.099999999999994</v>
      </c>
      <c r="AI335" s="1">
        <v>77.099999999999994</v>
      </c>
    </row>
    <row r="336" spans="1:35" x14ac:dyDescent="0.25">
      <c r="A336" s="1">
        <v>335</v>
      </c>
      <c r="B336" s="1">
        <v>30</v>
      </c>
      <c r="C336" s="23">
        <v>4.0000000000000001E-3</v>
      </c>
      <c r="D336" s="1">
        <v>19.2</v>
      </c>
      <c r="E336" s="1">
        <v>1.0999999999999999E-2</v>
      </c>
      <c r="F336" s="29">
        <v>2.9999999999999997E-4</v>
      </c>
      <c r="G336" s="1">
        <v>143.9</v>
      </c>
      <c r="H336" s="1">
        <v>164</v>
      </c>
      <c r="I336" s="1">
        <v>192.7</v>
      </c>
      <c r="J336" s="1">
        <v>237.1</v>
      </c>
      <c r="K336" s="1">
        <v>264.2</v>
      </c>
      <c r="L336" s="1">
        <v>39.5</v>
      </c>
      <c r="M336" s="1">
        <v>793.5</v>
      </c>
      <c r="N336" s="1">
        <v>-51.9</v>
      </c>
      <c r="O336" s="1">
        <v>3.5270000000000001</v>
      </c>
      <c r="P336" s="1">
        <v>25</v>
      </c>
      <c r="Q336" s="1"/>
      <c r="R336" s="1">
        <v>43.293999999999997</v>
      </c>
      <c r="S336" s="21">
        <v>1</v>
      </c>
      <c r="T336" s="1">
        <v>94</v>
      </c>
      <c r="U336" s="1"/>
      <c r="V336" s="1"/>
      <c r="W336" s="1"/>
      <c r="X336" s="1"/>
      <c r="Y336" s="1"/>
      <c r="Z336" s="1"/>
      <c r="AA336" s="1"/>
      <c r="AB336" s="1"/>
      <c r="AC336" s="1"/>
      <c r="AD336" s="1"/>
      <c r="AE336" s="1"/>
      <c r="AF336" s="1"/>
      <c r="AG336" s="1"/>
      <c r="AH336" s="1">
        <v>28.699999999999989</v>
      </c>
      <c r="AI336" s="1">
        <v>73.099999999999994</v>
      </c>
    </row>
    <row r="337" spans="1:35" x14ac:dyDescent="0.25">
      <c r="A337" s="1">
        <v>336</v>
      </c>
      <c r="B337" s="1">
        <v>30</v>
      </c>
      <c r="C337" s="23">
        <v>8.0000000000000002E-3</v>
      </c>
      <c r="D337" s="1">
        <v>19.8</v>
      </c>
      <c r="E337" s="1">
        <v>0.01</v>
      </c>
      <c r="F337" s="29"/>
      <c r="G337" s="1">
        <v>144.69999999999999</v>
      </c>
      <c r="H337" s="1">
        <v>164.2</v>
      </c>
      <c r="I337" s="1">
        <v>192.7</v>
      </c>
      <c r="J337" s="1">
        <v>236.7</v>
      </c>
      <c r="K337" s="1">
        <v>265.2</v>
      </c>
      <c r="L337" s="1">
        <v>39.5</v>
      </c>
      <c r="M337" s="1">
        <v>793.5</v>
      </c>
      <c r="N337" s="1">
        <v>-51.5</v>
      </c>
      <c r="O337" s="1">
        <v>3.544</v>
      </c>
      <c r="P337" s="1">
        <v>25</v>
      </c>
      <c r="Q337" s="1"/>
      <c r="R337" s="1">
        <v>43.283999999999999</v>
      </c>
      <c r="S337" s="21">
        <v>1</v>
      </c>
      <c r="T337" s="1">
        <v>87</v>
      </c>
      <c r="U337" s="1"/>
      <c r="V337" s="1"/>
      <c r="W337" s="1"/>
      <c r="X337" s="1"/>
      <c r="Y337" s="1"/>
      <c r="Z337" s="1"/>
      <c r="AA337" s="1"/>
      <c r="AB337" s="1"/>
      <c r="AC337" s="1"/>
      <c r="AD337" s="1"/>
      <c r="AE337" s="1"/>
      <c r="AF337" s="1"/>
      <c r="AG337" s="1"/>
      <c r="AH337" s="1">
        <v>28.5</v>
      </c>
      <c r="AI337" s="1">
        <v>72.5</v>
      </c>
    </row>
    <row r="338" spans="1:35" x14ac:dyDescent="0.25">
      <c r="A338" s="1">
        <v>337</v>
      </c>
      <c r="B338" s="1">
        <v>30</v>
      </c>
      <c r="C338" s="23">
        <v>2E-3</v>
      </c>
      <c r="D338" s="1">
        <v>18.899999999999999</v>
      </c>
      <c r="E338" s="1">
        <v>3.7999999999999999E-2</v>
      </c>
      <c r="F338" s="29">
        <v>8.0000000000000004E-4</v>
      </c>
      <c r="G338" s="1">
        <v>153.9</v>
      </c>
      <c r="H338" s="1">
        <v>168.6</v>
      </c>
      <c r="I338" s="1">
        <v>192.2</v>
      </c>
      <c r="J338" s="1">
        <v>228.6</v>
      </c>
      <c r="K338" s="1">
        <v>251.1</v>
      </c>
      <c r="L338" s="1">
        <v>43.5</v>
      </c>
      <c r="M338" s="1">
        <v>793.5</v>
      </c>
      <c r="N338" s="1">
        <v>-52.1</v>
      </c>
      <c r="O338" s="1">
        <v>3.6480000000000001</v>
      </c>
      <c r="P338" s="1">
        <v>26</v>
      </c>
      <c r="Q338" s="1"/>
      <c r="R338" s="1">
        <v>43.283000000000001</v>
      </c>
      <c r="S338" s="21">
        <v>1</v>
      </c>
      <c r="T338" s="1">
        <v>93</v>
      </c>
      <c r="U338" s="1"/>
      <c r="V338" s="1"/>
      <c r="W338" s="1"/>
      <c r="X338" s="1"/>
      <c r="Y338" s="1"/>
      <c r="Z338" s="1"/>
      <c r="AA338" s="1"/>
      <c r="AB338" s="1"/>
      <c r="AC338" s="1"/>
      <c r="AD338" s="1"/>
      <c r="AE338" s="1"/>
      <c r="AF338" s="1"/>
      <c r="AG338" s="1"/>
      <c r="AH338" s="1">
        <v>23.599999999999994</v>
      </c>
      <c r="AI338" s="1">
        <v>60</v>
      </c>
    </row>
    <row r="339" spans="1:35" x14ac:dyDescent="0.25">
      <c r="A339" s="1">
        <v>338</v>
      </c>
      <c r="B339" s="1">
        <v>30</v>
      </c>
      <c r="C339" s="23">
        <v>3.0000000000000001E-3</v>
      </c>
      <c r="D339" s="1">
        <v>18.600000000000001</v>
      </c>
      <c r="E339" s="1">
        <v>5.0999999999999997E-2</v>
      </c>
      <c r="F339" s="29">
        <v>5.9999999999999995E-4</v>
      </c>
      <c r="G339" s="1">
        <v>150.5</v>
      </c>
      <c r="H339" s="1">
        <v>164.8</v>
      </c>
      <c r="I339" s="1">
        <v>192.3</v>
      </c>
      <c r="J339" s="1">
        <v>236.6</v>
      </c>
      <c r="K339" s="1">
        <v>260.89999999999998</v>
      </c>
      <c r="L339" s="1">
        <v>41.5</v>
      </c>
      <c r="M339" s="1">
        <v>793.5</v>
      </c>
      <c r="N339" s="1">
        <v>-51.9</v>
      </c>
      <c r="O339" s="1">
        <v>3.581</v>
      </c>
      <c r="P339" s="1">
        <v>25</v>
      </c>
      <c r="Q339" s="1"/>
      <c r="R339" s="1">
        <v>43.290999999999997</v>
      </c>
      <c r="S339" s="21">
        <v>1</v>
      </c>
      <c r="T339" s="1">
        <v>98</v>
      </c>
      <c r="U339" s="1"/>
      <c r="V339" s="1"/>
      <c r="W339" s="1"/>
      <c r="X339" s="1"/>
      <c r="Y339" s="1"/>
      <c r="Z339" s="1"/>
      <c r="AA339" s="1"/>
      <c r="AB339" s="1"/>
      <c r="AC339" s="1"/>
      <c r="AD339" s="1"/>
      <c r="AE339" s="1"/>
      <c r="AF339" s="1"/>
      <c r="AG339" s="1"/>
      <c r="AH339" s="1">
        <v>27.5</v>
      </c>
      <c r="AI339" s="1">
        <v>71.799999999999983</v>
      </c>
    </row>
    <row r="340" spans="1:35" x14ac:dyDescent="0.25">
      <c r="A340" s="1">
        <v>339</v>
      </c>
      <c r="B340" s="1">
        <v>25</v>
      </c>
      <c r="C340" s="23">
        <v>4.0000000000000001E-3</v>
      </c>
      <c r="D340" s="26">
        <v>16.600000000000001</v>
      </c>
      <c r="E340" s="24">
        <v>0.11600000000000001</v>
      </c>
      <c r="F340" s="31">
        <v>1E-3</v>
      </c>
      <c r="G340" s="26">
        <v>148.80000000000001</v>
      </c>
      <c r="H340" s="26">
        <v>165.3</v>
      </c>
      <c r="I340" s="26">
        <v>192.2</v>
      </c>
      <c r="J340" s="26">
        <v>236.5</v>
      </c>
      <c r="K340" s="26">
        <v>260</v>
      </c>
      <c r="L340" s="26">
        <v>40</v>
      </c>
      <c r="M340" s="26">
        <v>793.5</v>
      </c>
      <c r="N340" s="22">
        <v>-52</v>
      </c>
      <c r="O340" s="24">
        <v>3.5569999999999999</v>
      </c>
      <c r="P340" s="26">
        <v>25</v>
      </c>
      <c r="Q340" s="32"/>
      <c r="R340" s="26">
        <v>43.304000000000002</v>
      </c>
      <c r="S340" s="21">
        <v>1</v>
      </c>
      <c r="T340" s="22">
        <v>83</v>
      </c>
      <c r="U340" s="32"/>
      <c r="V340" s="22"/>
      <c r="W340" s="22"/>
      <c r="X340" s="1"/>
      <c r="Y340" s="1"/>
      <c r="Z340" s="1"/>
      <c r="AA340" s="1"/>
      <c r="AB340" s="26"/>
      <c r="AC340" s="26"/>
      <c r="AD340" s="26"/>
      <c r="AE340" s="26"/>
      <c r="AF340" s="26"/>
      <c r="AG340" s="26"/>
      <c r="AH340" s="1">
        <v>26.899999999999977</v>
      </c>
      <c r="AI340" s="1">
        <v>71.199999999999989</v>
      </c>
    </row>
    <row r="341" spans="1:35" x14ac:dyDescent="0.25">
      <c r="A341" s="1">
        <v>340</v>
      </c>
      <c r="B341" s="1">
        <v>23</v>
      </c>
      <c r="C341" s="23">
        <v>2E-3</v>
      </c>
      <c r="D341" s="25">
        <v>17.2</v>
      </c>
      <c r="E341" s="23">
        <v>0.1</v>
      </c>
      <c r="F341" s="29">
        <v>1E-4</v>
      </c>
      <c r="G341" s="25">
        <v>146.4</v>
      </c>
      <c r="H341" s="25">
        <v>167.5</v>
      </c>
      <c r="I341" s="25">
        <v>197.5</v>
      </c>
      <c r="J341" s="25">
        <v>244.6</v>
      </c>
      <c r="K341" s="25">
        <v>271.39999999999998</v>
      </c>
      <c r="L341" s="25">
        <v>43</v>
      </c>
      <c r="M341" s="25">
        <v>793.5</v>
      </c>
      <c r="N341" s="25">
        <v>-50.4</v>
      </c>
      <c r="O341" s="23">
        <v>3.7719999999999998</v>
      </c>
      <c r="P341" s="25">
        <v>26</v>
      </c>
      <c r="Q341" s="20"/>
      <c r="R341" s="23">
        <v>43.359000000000002</v>
      </c>
      <c r="S341" s="33">
        <v>1</v>
      </c>
      <c r="T341" s="1">
        <v>98</v>
      </c>
      <c r="U341" s="25">
        <v>0.4</v>
      </c>
      <c r="V341" s="25">
        <v>19</v>
      </c>
      <c r="W341" s="20">
        <v>16</v>
      </c>
      <c r="X341" s="1">
        <v>7</v>
      </c>
      <c r="Y341" s="1">
        <v>7</v>
      </c>
      <c r="Z341" s="1">
        <v>7</v>
      </c>
      <c r="AA341" s="1">
        <v>7</v>
      </c>
      <c r="AB341" s="20"/>
      <c r="AC341" s="20"/>
      <c r="AD341" s="20"/>
      <c r="AE341" s="20"/>
      <c r="AF341" s="20"/>
      <c r="AG341" s="20"/>
      <c r="AH341" s="1">
        <v>30</v>
      </c>
      <c r="AI341" s="1">
        <v>77.099999999999994</v>
      </c>
    </row>
    <row r="342" spans="1:35" x14ac:dyDescent="0.25">
      <c r="A342" s="1">
        <v>341</v>
      </c>
      <c r="B342" s="1">
        <v>26</v>
      </c>
      <c r="C342" s="1">
        <v>5.0000000000000001E-3</v>
      </c>
      <c r="D342" s="25">
        <v>16</v>
      </c>
      <c r="E342" s="23">
        <v>7.9000000000000001E-2</v>
      </c>
      <c r="F342" s="29">
        <v>5.0000000000000001E-4</v>
      </c>
      <c r="G342" s="25">
        <v>149.30000000000001</v>
      </c>
      <c r="H342" s="25">
        <v>170.8</v>
      </c>
      <c r="I342" s="25">
        <v>198.3</v>
      </c>
      <c r="J342" s="25">
        <v>242.2</v>
      </c>
      <c r="K342" s="25">
        <v>265.8</v>
      </c>
      <c r="L342" s="25">
        <v>44</v>
      </c>
      <c r="M342" s="25">
        <v>793.5</v>
      </c>
      <c r="N342" s="25">
        <v>-53.8</v>
      </c>
      <c r="O342" s="23">
        <v>3.8490000000000002</v>
      </c>
      <c r="P342" s="25">
        <v>25</v>
      </c>
      <c r="Q342" s="20"/>
      <c r="R342" s="23">
        <v>43.381999999999998</v>
      </c>
      <c r="S342" s="33">
        <v>1</v>
      </c>
      <c r="T342" s="1">
        <v>99</v>
      </c>
      <c r="U342" s="25">
        <v>0.2</v>
      </c>
      <c r="V342" s="25">
        <v>18</v>
      </c>
      <c r="W342" s="20">
        <v>15</v>
      </c>
      <c r="X342" s="1">
        <v>7</v>
      </c>
      <c r="Y342" s="1">
        <v>7</v>
      </c>
      <c r="Z342" s="1">
        <v>7</v>
      </c>
      <c r="AA342" s="1">
        <v>7</v>
      </c>
      <c r="AB342" s="20"/>
      <c r="AC342" s="20"/>
      <c r="AD342" s="20"/>
      <c r="AE342" s="20"/>
      <c r="AF342" s="20"/>
      <c r="AG342" s="20"/>
      <c r="AH342" s="1">
        <v>27.5</v>
      </c>
      <c r="AI342" s="1">
        <v>71.399999999999977</v>
      </c>
    </row>
    <row r="343" spans="1:35" x14ac:dyDescent="0.25">
      <c r="A343" s="1">
        <v>342</v>
      </c>
      <c r="B343" s="1">
        <v>30</v>
      </c>
      <c r="C343" s="23">
        <v>3.0000000000000001E-3</v>
      </c>
      <c r="D343" s="26">
        <v>19.7</v>
      </c>
      <c r="E343" s="24">
        <v>3.7999999999999999E-2</v>
      </c>
      <c r="F343" s="31">
        <v>2.9999999999999997E-4</v>
      </c>
      <c r="G343" s="26">
        <v>148.6</v>
      </c>
      <c r="H343" s="26">
        <v>162.30000000000001</v>
      </c>
      <c r="I343" s="26">
        <v>184</v>
      </c>
      <c r="J343" s="26">
        <v>228.9</v>
      </c>
      <c r="K343" s="26">
        <v>256.89999999999998</v>
      </c>
      <c r="L343" s="26">
        <v>40</v>
      </c>
      <c r="M343" s="26">
        <v>793.6</v>
      </c>
      <c r="N343" s="22">
        <v>-54.7</v>
      </c>
      <c r="O343" s="24">
        <v>3.2370000000000001</v>
      </c>
      <c r="P343" s="26">
        <v>25</v>
      </c>
      <c r="Q343" s="22"/>
      <c r="R343" s="22">
        <v>43.241999999999997</v>
      </c>
      <c r="S343" s="21">
        <v>1</v>
      </c>
      <c r="T343" s="22">
        <v>88</v>
      </c>
      <c r="U343" s="22"/>
      <c r="V343" s="22"/>
      <c r="W343" s="22"/>
      <c r="X343" s="1"/>
      <c r="Y343" s="1"/>
      <c r="Z343" s="1"/>
      <c r="AA343" s="1"/>
      <c r="AB343" s="26"/>
      <c r="AC343" s="26"/>
      <c r="AD343" s="26"/>
      <c r="AE343" s="26"/>
      <c r="AF343" s="26"/>
      <c r="AG343" s="26"/>
      <c r="AH343" s="1">
        <v>21.699999999999989</v>
      </c>
      <c r="AI343" s="1">
        <v>66.599999999999994</v>
      </c>
    </row>
    <row r="344" spans="1:35" x14ac:dyDescent="0.25">
      <c r="A344" s="1">
        <v>343</v>
      </c>
      <c r="B344" s="1">
        <v>30</v>
      </c>
      <c r="C344" s="23">
        <v>8.0000000000000002E-3</v>
      </c>
      <c r="D344" s="26">
        <v>17.600000000000001</v>
      </c>
      <c r="E344" s="22">
        <v>0.14000000000000001</v>
      </c>
      <c r="F344" s="31">
        <v>2.9999999999999997E-4</v>
      </c>
      <c r="G344" s="26">
        <v>151.30000000000001</v>
      </c>
      <c r="H344" s="26">
        <v>166.4</v>
      </c>
      <c r="I344" s="26">
        <v>193.3</v>
      </c>
      <c r="J344" s="26">
        <v>237.6</v>
      </c>
      <c r="K344" s="26">
        <v>261.8</v>
      </c>
      <c r="L344" s="26">
        <v>40.5</v>
      </c>
      <c r="M344" s="26">
        <v>793.6</v>
      </c>
      <c r="N344" s="26">
        <v>-50.6</v>
      </c>
      <c r="O344" s="24">
        <v>3.6739999999999999</v>
      </c>
      <c r="P344" s="26">
        <v>25</v>
      </c>
      <c r="Q344" s="22"/>
      <c r="R344" s="26">
        <v>43.283999999999999</v>
      </c>
      <c r="S344" s="21">
        <v>1</v>
      </c>
      <c r="T344" s="22">
        <v>76</v>
      </c>
      <c r="U344" s="32"/>
      <c r="V344" s="22"/>
      <c r="W344" s="22"/>
      <c r="X344" s="1"/>
      <c r="Y344" s="1"/>
      <c r="Z344" s="1"/>
      <c r="AA344" s="1"/>
      <c r="AB344" s="26"/>
      <c r="AC344" s="26"/>
      <c r="AD344" s="26"/>
      <c r="AE344" s="26"/>
      <c r="AF344" s="26"/>
      <c r="AG344" s="26"/>
      <c r="AH344" s="1">
        <v>26.900000000000006</v>
      </c>
      <c r="AI344" s="1">
        <v>71.199999999999989</v>
      </c>
    </row>
    <row r="345" spans="1:35" x14ac:dyDescent="0.25">
      <c r="A345" s="1">
        <v>344</v>
      </c>
      <c r="B345" s="1">
        <v>25</v>
      </c>
      <c r="C345" s="1">
        <v>2E-3</v>
      </c>
      <c r="D345" s="25">
        <v>18.399999999999999</v>
      </c>
      <c r="E345" s="23">
        <v>5.8999999999999997E-2</v>
      </c>
      <c r="F345" s="29">
        <v>6.9999999999999999E-4</v>
      </c>
      <c r="G345" s="25">
        <v>148.9</v>
      </c>
      <c r="H345" s="25">
        <v>170.7</v>
      </c>
      <c r="I345" s="25">
        <v>198.6</v>
      </c>
      <c r="J345" s="25">
        <v>242.8</v>
      </c>
      <c r="K345" s="25">
        <v>266.60000000000002</v>
      </c>
      <c r="L345" s="25">
        <v>44</v>
      </c>
      <c r="M345" s="25">
        <v>793.6</v>
      </c>
      <c r="N345" s="25">
        <v>-54</v>
      </c>
      <c r="O345" s="23">
        <v>3.68</v>
      </c>
      <c r="P345" s="25">
        <v>25</v>
      </c>
      <c r="Q345" s="20"/>
      <c r="R345" s="23">
        <v>43.341999999999999</v>
      </c>
      <c r="S345" s="33">
        <v>1</v>
      </c>
      <c r="T345" s="1">
        <v>97</v>
      </c>
      <c r="U345" s="25">
        <v>0.3</v>
      </c>
      <c r="V345" s="25">
        <v>15</v>
      </c>
      <c r="W345" s="20">
        <v>13</v>
      </c>
      <c r="X345" s="1">
        <v>7</v>
      </c>
      <c r="Y345" s="1">
        <v>7</v>
      </c>
      <c r="Z345" s="1">
        <v>7</v>
      </c>
      <c r="AA345" s="1">
        <v>7</v>
      </c>
      <c r="AB345" s="20"/>
      <c r="AC345" s="20"/>
      <c r="AD345" s="20"/>
      <c r="AE345" s="20"/>
      <c r="AF345" s="20"/>
      <c r="AG345" s="20"/>
      <c r="AH345" s="1">
        <v>27.900000000000006</v>
      </c>
      <c r="AI345" s="1">
        <v>72.100000000000023</v>
      </c>
    </row>
    <row r="346" spans="1:35" x14ac:dyDescent="0.25">
      <c r="A346" s="1">
        <v>345</v>
      </c>
      <c r="B346" s="1">
        <v>25</v>
      </c>
      <c r="C346" s="1">
        <v>5.0000000000000001E-3</v>
      </c>
      <c r="D346" s="25">
        <v>16</v>
      </c>
      <c r="E346" s="23">
        <v>6.0999999999999999E-2</v>
      </c>
      <c r="F346" s="29">
        <v>5.9999999999999995E-4</v>
      </c>
      <c r="G346" s="25">
        <v>150.6</v>
      </c>
      <c r="H346" s="25">
        <v>170.3</v>
      </c>
      <c r="I346" s="25">
        <v>198</v>
      </c>
      <c r="J346" s="25">
        <v>243.1</v>
      </c>
      <c r="K346" s="25">
        <v>266</v>
      </c>
      <c r="L346" s="25">
        <v>44.5</v>
      </c>
      <c r="M346" s="25">
        <v>793.6</v>
      </c>
      <c r="N346" s="25">
        <v>-54</v>
      </c>
      <c r="O346" s="23">
        <v>3.8530000000000002</v>
      </c>
      <c r="P346" s="25">
        <v>25</v>
      </c>
      <c r="Q346" s="20"/>
      <c r="R346" s="23">
        <v>43.381</v>
      </c>
      <c r="S346" s="33">
        <v>1</v>
      </c>
      <c r="T346" s="1">
        <v>100</v>
      </c>
      <c r="U346" s="25">
        <v>0.2</v>
      </c>
      <c r="V346" s="25">
        <v>17</v>
      </c>
      <c r="W346" s="20">
        <v>15</v>
      </c>
      <c r="X346" s="1">
        <v>7</v>
      </c>
      <c r="Y346" s="1">
        <v>7</v>
      </c>
      <c r="Z346" s="1">
        <v>7</v>
      </c>
      <c r="AA346" s="1">
        <v>7</v>
      </c>
      <c r="AB346" s="20"/>
      <c r="AC346" s="20"/>
      <c r="AD346" s="20"/>
      <c r="AE346" s="20"/>
      <c r="AF346" s="20"/>
      <c r="AG346" s="20"/>
      <c r="AH346" s="1">
        <v>27.699999999999989</v>
      </c>
      <c r="AI346" s="1">
        <v>72.799999999999983</v>
      </c>
    </row>
    <row r="347" spans="1:35" x14ac:dyDescent="0.25">
      <c r="A347" s="1">
        <v>346</v>
      </c>
      <c r="B347" s="1">
        <v>30</v>
      </c>
      <c r="C347" s="23">
        <v>4.0000000000000001E-3</v>
      </c>
      <c r="D347" s="1">
        <v>20.3</v>
      </c>
      <c r="E347" s="1">
        <v>1.2999999999999999E-2</v>
      </c>
      <c r="F347" s="29">
        <v>2.9999999999999997E-4</v>
      </c>
      <c r="G347" s="1">
        <v>147.5</v>
      </c>
      <c r="H347" s="1">
        <v>163.69999999999999</v>
      </c>
      <c r="I347" s="1">
        <v>192.4</v>
      </c>
      <c r="J347" s="1">
        <v>236.3</v>
      </c>
      <c r="K347" s="1">
        <v>262.10000000000002</v>
      </c>
      <c r="L347" s="1">
        <v>39.5</v>
      </c>
      <c r="M347" s="1">
        <v>793.7</v>
      </c>
      <c r="N347" s="1">
        <v>-51.7</v>
      </c>
      <c r="O347" s="1">
        <v>3.7509999999999999</v>
      </c>
      <c r="P347" s="1">
        <v>25</v>
      </c>
      <c r="Q347" s="1"/>
      <c r="R347" s="1">
        <v>43.27</v>
      </c>
      <c r="S347" s="21">
        <v>1</v>
      </c>
      <c r="T347" s="1">
        <v>85</v>
      </c>
      <c r="U347" s="1"/>
      <c r="V347" s="1"/>
      <c r="W347" s="1"/>
      <c r="X347" s="1"/>
      <c r="Y347" s="1"/>
      <c r="Z347" s="1"/>
      <c r="AA347" s="1"/>
      <c r="AB347" s="1"/>
      <c r="AC347" s="1"/>
      <c r="AD347" s="1"/>
      <c r="AE347" s="1"/>
      <c r="AF347" s="1"/>
      <c r="AG347" s="1"/>
      <c r="AH347" s="1">
        <v>28.700000000000017</v>
      </c>
      <c r="AI347" s="1">
        <v>72.600000000000023</v>
      </c>
    </row>
    <row r="348" spans="1:35" x14ac:dyDescent="0.25">
      <c r="A348" s="1">
        <v>347</v>
      </c>
      <c r="B348" s="1">
        <v>25</v>
      </c>
      <c r="C348" s="23">
        <v>2E-3</v>
      </c>
      <c r="D348" s="1">
        <v>17.8</v>
      </c>
      <c r="E348" s="1">
        <v>0.13800000000000001</v>
      </c>
      <c r="F348" s="29">
        <v>6.9999999999999999E-4</v>
      </c>
      <c r="G348" s="1">
        <v>146.9</v>
      </c>
      <c r="H348" s="1">
        <v>164.1</v>
      </c>
      <c r="I348" s="1">
        <v>191.5</v>
      </c>
      <c r="J348" s="1">
        <v>239.2</v>
      </c>
      <c r="K348" s="1">
        <v>267</v>
      </c>
      <c r="L348" s="1">
        <v>40</v>
      </c>
      <c r="M348" s="1">
        <v>793.7</v>
      </c>
      <c r="N348" s="1">
        <v>-52.3</v>
      </c>
      <c r="O348" s="1">
        <v>3.4420000000000002</v>
      </c>
      <c r="P348" s="1">
        <v>25</v>
      </c>
      <c r="Q348" s="1"/>
      <c r="R348" s="1">
        <v>43.274999999999999</v>
      </c>
      <c r="S348" s="21">
        <v>1</v>
      </c>
      <c r="T348" s="1">
        <v>96</v>
      </c>
      <c r="U348" s="1"/>
      <c r="V348" s="1"/>
      <c r="W348" s="1"/>
      <c r="X348" s="1"/>
      <c r="Y348" s="1"/>
      <c r="Z348" s="1"/>
      <c r="AA348" s="1"/>
      <c r="AB348" s="1"/>
      <c r="AC348" s="1"/>
      <c r="AD348" s="1"/>
      <c r="AE348" s="1"/>
      <c r="AF348" s="1"/>
      <c r="AG348" s="1"/>
      <c r="AH348" s="1">
        <v>27.400000000000006</v>
      </c>
      <c r="AI348" s="1">
        <v>75.099999999999994</v>
      </c>
    </row>
    <row r="349" spans="1:35" x14ac:dyDescent="0.25">
      <c r="A349" s="1">
        <v>348</v>
      </c>
      <c r="B349" s="1">
        <v>28</v>
      </c>
      <c r="C349" s="23">
        <v>6.0000000000000001E-3</v>
      </c>
      <c r="D349" s="26">
        <v>17.7</v>
      </c>
      <c r="E349" s="22">
        <v>0.17100000000000001</v>
      </c>
      <c r="F349" s="31"/>
      <c r="G349" s="26">
        <v>145.1</v>
      </c>
      <c r="H349" s="26">
        <v>165.6</v>
      </c>
      <c r="I349" s="26">
        <v>193.7</v>
      </c>
      <c r="J349" s="26">
        <v>238.3</v>
      </c>
      <c r="K349" s="26">
        <v>263</v>
      </c>
      <c r="L349" s="26">
        <v>40</v>
      </c>
      <c r="M349" s="26">
        <v>793.7</v>
      </c>
      <c r="N349" s="22">
        <v>-50.2</v>
      </c>
      <c r="O349" s="24">
        <v>3.6419999999999999</v>
      </c>
      <c r="P349" s="26">
        <v>25</v>
      </c>
      <c r="Q349" s="22"/>
      <c r="R349" s="22">
        <v>43.271000000000001</v>
      </c>
      <c r="S349" s="21">
        <v>1</v>
      </c>
      <c r="T349" s="22">
        <v>85</v>
      </c>
      <c r="U349" s="32"/>
      <c r="V349" s="22"/>
      <c r="W349" s="22"/>
      <c r="X349" s="1"/>
      <c r="Y349" s="1"/>
      <c r="Z349" s="1"/>
      <c r="AA349" s="1"/>
      <c r="AB349" s="26"/>
      <c r="AC349" s="26"/>
      <c r="AD349" s="26"/>
      <c r="AE349" s="26"/>
      <c r="AF349" s="26"/>
      <c r="AG349" s="26"/>
      <c r="AH349" s="1">
        <v>28.099999999999994</v>
      </c>
      <c r="AI349" s="1">
        <v>72.700000000000017</v>
      </c>
    </row>
    <row r="350" spans="1:35" x14ac:dyDescent="0.25">
      <c r="A350" s="1">
        <v>349</v>
      </c>
      <c r="B350" s="1">
        <v>27</v>
      </c>
      <c r="C350" s="23">
        <v>7.0000000000000001E-3</v>
      </c>
      <c r="D350" s="22">
        <v>18.600000000000001</v>
      </c>
      <c r="E350" s="22">
        <v>0.17100000000000001</v>
      </c>
      <c r="F350" s="31"/>
      <c r="G350" s="26">
        <v>145.69999999999999</v>
      </c>
      <c r="H350" s="26">
        <v>165.6</v>
      </c>
      <c r="I350" s="26">
        <v>193.8</v>
      </c>
      <c r="J350" s="26">
        <v>238.6</v>
      </c>
      <c r="K350" s="26">
        <v>262.89999999999998</v>
      </c>
      <c r="L350" s="26">
        <v>40.5</v>
      </c>
      <c r="M350" s="26">
        <v>793.7</v>
      </c>
      <c r="N350" s="22">
        <v>-50.2</v>
      </c>
      <c r="O350" s="24">
        <v>3.6240000000000001</v>
      </c>
      <c r="P350" s="26">
        <v>25</v>
      </c>
      <c r="Q350" s="22"/>
      <c r="R350" s="22">
        <v>43.256999999999998</v>
      </c>
      <c r="S350" s="21">
        <v>1</v>
      </c>
      <c r="T350" s="22">
        <v>74</v>
      </c>
      <c r="U350" s="32"/>
      <c r="V350" s="22"/>
      <c r="W350" s="22"/>
      <c r="X350" s="1"/>
      <c r="Y350" s="1"/>
      <c r="Z350" s="1"/>
      <c r="AA350" s="1"/>
      <c r="AB350" s="26"/>
      <c r="AC350" s="26"/>
      <c r="AD350" s="26"/>
      <c r="AE350" s="26"/>
      <c r="AF350" s="26"/>
      <c r="AG350" s="26"/>
      <c r="AH350" s="1">
        <v>28.200000000000017</v>
      </c>
      <c r="AI350" s="1">
        <v>73</v>
      </c>
    </row>
    <row r="351" spans="1:35" x14ac:dyDescent="0.25">
      <c r="A351" s="1">
        <v>350</v>
      </c>
      <c r="B351" s="1">
        <v>27</v>
      </c>
      <c r="C351" s="23">
        <v>8.0000000000000002E-3</v>
      </c>
      <c r="D351" s="26">
        <v>18</v>
      </c>
      <c r="E351" s="22">
        <v>0.16900000000000001</v>
      </c>
      <c r="F351" s="31"/>
      <c r="G351" s="26">
        <v>149.4</v>
      </c>
      <c r="H351" s="26">
        <v>165.7</v>
      </c>
      <c r="I351" s="26">
        <v>193.5</v>
      </c>
      <c r="J351" s="26">
        <v>237.9</v>
      </c>
      <c r="K351" s="26">
        <v>261.7</v>
      </c>
      <c r="L351" s="26">
        <v>39.5</v>
      </c>
      <c r="M351" s="26">
        <v>793.7</v>
      </c>
      <c r="N351" s="22">
        <v>-50.1</v>
      </c>
      <c r="O351" s="24">
        <v>3.6459999999999999</v>
      </c>
      <c r="P351" s="26">
        <v>26</v>
      </c>
      <c r="Q351" s="22"/>
      <c r="R351" s="22">
        <v>43.265999999999998</v>
      </c>
      <c r="S351" s="21">
        <v>1</v>
      </c>
      <c r="T351" s="22">
        <v>77</v>
      </c>
      <c r="U351" s="32"/>
      <c r="V351" s="22"/>
      <c r="W351" s="22"/>
      <c r="X351" s="1"/>
      <c r="Y351" s="1"/>
      <c r="Z351" s="1"/>
      <c r="AA351" s="1"/>
      <c r="AB351" s="26"/>
      <c r="AC351" s="26"/>
      <c r="AD351" s="26"/>
      <c r="AE351" s="26"/>
      <c r="AF351" s="26"/>
      <c r="AG351" s="26"/>
      <c r="AH351" s="1">
        <v>27.800000000000011</v>
      </c>
      <c r="AI351" s="1">
        <v>72.200000000000017</v>
      </c>
    </row>
    <row r="352" spans="1:35" x14ac:dyDescent="0.25">
      <c r="A352" s="1">
        <v>351</v>
      </c>
      <c r="B352" s="1">
        <v>26</v>
      </c>
      <c r="C352" s="23">
        <v>3.0000000000000001E-3</v>
      </c>
      <c r="D352" s="22">
        <v>17.8</v>
      </c>
      <c r="E352" s="22">
        <v>0.17</v>
      </c>
      <c r="F352" s="31">
        <v>2.9999999999999997E-4</v>
      </c>
      <c r="G352" s="26">
        <v>149.5</v>
      </c>
      <c r="H352" s="26">
        <v>165.8</v>
      </c>
      <c r="I352" s="26">
        <v>194.1</v>
      </c>
      <c r="J352" s="26">
        <v>238.5</v>
      </c>
      <c r="K352" s="26">
        <v>262.7</v>
      </c>
      <c r="L352" s="26">
        <v>39.5</v>
      </c>
      <c r="M352" s="26">
        <v>793.7</v>
      </c>
      <c r="N352" s="22">
        <v>-49.9</v>
      </c>
      <c r="O352" s="24">
        <v>3.71</v>
      </c>
      <c r="P352" s="26">
        <v>25</v>
      </c>
      <c r="Q352" s="22"/>
      <c r="R352" s="22">
        <v>43.271000000000001</v>
      </c>
      <c r="S352" s="21">
        <v>1</v>
      </c>
      <c r="T352" s="22">
        <v>71</v>
      </c>
      <c r="U352" s="32"/>
      <c r="V352" s="22"/>
      <c r="W352" s="22"/>
      <c r="X352" s="1"/>
      <c r="Y352" s="1"/>
      <c r="Z352" s="1"/>
      <c r="AA352" s="1"/>
      <c r="AB352" s="26"/>
      <c r="AC352" s="26"/>
      <c r="AD352" s="26"/>
      <c r="AE352" s="26"/>
      <c r="AF352" s="26"/>
      <c r="AG352" s="26"/>
      <c r="AH352" s="1">
        <v>28.299999999999983</v>
      </c>
      <c r="AI352" s="1">
        <v>72.699999999999989</v>
      </c>
    </row>
    <row r="353" spans="1:35" x14ac:dyDescent="0.25">
      <c r="A353" s="1">
        <v>352</v>
      </c>
      <c r="B353" s="1">
        <v>30</v>
      </c>
      <c r="C353" s="23">
        <v>3.0000000000000001E-3</v>
      </c>
      <c r="D353" s="26">
        <v>18.100000000000001</v>
      </c>
      <c r="E353" s="22">
        <v>0.14000000000000001</v>
      </c>
      <c r="F353" s="31">
        <v>2.9999999999999997E-4</v>
      </c>
      <c r="G353" s="26">
        <v>149.19999999999999</v>
      </c>
      <c r="H353" s="26">
        <v>165.1</v>
      </c>
      <c r="I353" s="26">
        <v>193.6</v>
      </c>
      <c r="J353" s="26">
        <v>237.8</v>
      </c>
      <c r="K353" s="26">
        <v>263.2</v>
      </c>
      <c r="L353" s="26">
        <v>40</v>
      </c>
      <c r="M353" s="26">
        <v>793.7</v>
      </c>
      <c r="N353" s="26">
        <v>-50.5</v>
      </c>
      <c r="O353" s="24">
        <v>3.7559999999999998</v>
      </c>
      <c r="P353" s="26">
        <v>25</v>
      </c>
      <c r="Q353" s="32"/>
      <c r="R353" s="26">
        <v>43.273000000000003</v>
      </c>
      <c r="S353" s="21">
        <v>1</v>
      </c>
      <c r="T353" s="22">
        <v>71</v>
      </c>
      <c r="U353" s="32"/>
      <c r="V353" s="22"/>
      <c r="W353" s="22"/>
      <c r="X353" s="1"/>
      <c r="Y353" s="1"/>
      <c r="Z353" s="1"/>
      <c r="AA353" s="1"/>
      <c r="AB353" s="26"/>
      <c r="AC353" s="26"/>
      <c r="AD353" s="26"/>
      <c r="AE353" s="26"/>
      <c r="AF353" s="26"/>
      <c r="AG353" s="26"/>
      <c r="AH353" s="1">
        <v>28.5</v>
      </c>
      <c r="AI353" s="1">
        <v>72.700000000000017</v>
      </c>
    </row>
    <row r="354" spans="1:35" x14ac:dyDescent="0.25">
      <c r="A354" s="1">
        <v>353</v>
      </c>
      <c r="B354" s="1">
        <v>29</v>
      </c>
      <c r="C354" s="23">
        <v>3.0000000000000001E-3</v>
      </c>
      <c r="D354" s="26">
        <v>17.100000000000001</v>
      </c>
      <c r="E354" s="22">
        <v>0.13900000000000001</v>
      </c>
      <c r="F354" s="31">
        <v>4.0000000000000002E-4</v>
      </c>
      <c r="G354" s="26">
        <v>147.4</v>
      </c>
      <c r="H354" s="26">
        <v>164.5</v>
      </c>
      <c r="I354" s="26">
        <v>194.1</v>
      </c>
      <c r="J354" s="26">
        <v>238.7</v>
      </c>
      <c r="K354" s="26">
        <v>263.60000000000002</v>
      </c>
      <c r="L354" s="26">
        <v>40</v>
      </c>
      <c r="M354" s="26">
        <v>793.7</v>
      </c>
      <c r="N354" s="26">
        <v>-51</v>
      </c>
      <c r="O354" s="22">
        <v>3.661</v>
      </c>
      <c r="P354" s="22">
        <v>25</v>
      </c>
      <c r="Q354" s="22"/>
      <c r="R354" s="22">
        <v>43.290999999999997</v>
      </c>
      <c r="S354" s="21">
        <v>1</v>
      </c>
      <c r="T354" s="22">
        <v>70</v>
      </c>
      <c r="U354" s="26"/>
      <c r="V354" s="22"/>
      <c r="W354" s="22"/>
      <c r="X354" s="1"/>
      <c r="Y354" s="1"/>
      <c r="Z354" s="1"/>
      <c r="AA354" s="1"/>
      <c r="AB354" s="26"/>
      <c r="AC354" s="26"/>
      <c r="AD354" s="26"/>
      <c r="AE354" s="26"/>
      <c r="AF354" s="26"/>
      <c r="AG354" s="26"/>
      <c r="AH354" s="1">
        <v>29.599999999999994</v>
      </c>
      <c r="AI354" s="1">
        <v>74.199999999999989</v>
      </c>
    </row>
    <row r="355" spans="1:35" x14ac:dyDescent="0.25">
      <c r="A355" s="1">
        <v>354</v>
      </c>
      <c r="B355" s="1">
        <v>26</v>
      </c>
      <c r="C355" s="1">
        <v>2E-3</v>
      </c>
      <c r="D355" s="25">
        <v>15.2</v>
      </c>
      <c r="E355" s="27">
        <v>0.03</v>
      </c>
      <c r="F355" s="29">
        <v>2.9999999999999997E-4</v>
      </c>
      <c r="G355" s="25">
        <v>149.5</v>
      </c>
      <c r="H355" s="25">
        <v>170.5</v>
      </c>
      <c r="I355" s="25">
        <v>196.9</v>
      </c>
      <c r="J355" s="25">
        <v>246.7</v>
      </c>
      <c r="K355" s="25">
        <v>274.60000000000002</v>
      </c>
      <c r="L355" s="25">
        <v>43.5</v>
      </c>
      <c r="M355" s="25">
        <v>793.7</v>
      </c>
      <c r="N355" s="25">
        <v>-57.6</v>
      </c>
      <c r="O355" s="23">
        <v>3.97</v>
      </c>
      <c r="P355" s="25">
        <v>26</v>
      </c>
      <c r="Q355" s="22"/>
      <c r="R355" s="27">
        <v>43.4</v>
      </c>
      <c r="S355" s="33">
        <v>1</v>
      </c>
      <c r="T355" s="1">
        <v>100</v>
      </c>
      <c r="U355" s="25">
        <v>0.1</v>
      </c>
      <c r="V355" s="25">
        <v>13</v>
      </c>
      <c r="W355" s="22">
        <v>11</v>
      </c>
      <c r="X355" s="1">
        <v>7</v>
      </c>
      <c r="Y355" s="1">
        <v>7</v>
      </c>
      <c r="Z355" s="1">
        <v>7</v>
      </c>
      <c r="AA355" s="1">
        <v>7</v>
      </c>
      <c r="AB355" s="26"/>
      <c r="AC355" s="26"/>
      <c r="AD355" s="26"/>
      <c r="AE355" s="26"/>
      <c r="AF355" s="26"/>
      <c r="AG355" s="26"/>
      <c r="AH355" s="1">
        <v>26.400000000000006</v>
      </c>
      <c r="AI355" s="1">
        <v>76.199999999999989</v>
      </c>
    </row>
    <row r="356" spans="1:35" x14ac:dyDescent="0.25">
      <c r="A356" s="1">
        <v>355</v>
      </c>
      <c r="B356" s="1">
        <v>26</v>
      </c>
      <c r="C356" s="1">
        <v>4.0000000000000001E-3</v>
      </c>
      <c r="D356" s="25">
        <v>15.4</v>
      </c>
      <c r="E356" s="27">
        <v>0.03</v>
      </c>
      <c r="F356" s="29">
        <v>1E-4</v>
      </c>
      <c r="G356" s="25">
        <v>150.19999999999999</v>
      </c>
      <c r="H356" s="25">
        <v>170.2</v>
      </c>
      <c r="I356" s="25">
        <v>197.7</v>
      </c>
      <c r="J356" s="25">
        <v>247.9</v>
      </c>
      <c r="K356" s="25">
        <v>276.3</v>
      </c>
      <c r="L356" s="25">
        <v>43</v>
      </c>
      <c r="M356" s="25">
        <v>793.7</v>
      </c>
      <c r="N356" s="25">
        <v>-57.5</v>
      </c>
      <c r="O356" s="23">
        <v>3.9129999999999998</v>
      </c>
      <c r="P356" s="25">
        <v>26</v>
      </c>
      <c r="Q356" s="22"/>
      <c r="R356" s="27">
        <v>43.4</v>
      </c>
      <c r="S356" s="33">
        <v>1</v>
      </c>
      <c r="T356" s="1">
        <v>99</v>
      </c>
      <c r="U356" s="25">
        <v>0.2</v>
      </c>
      <c r="V356" s="25">
        <v>21</v>
      </c>
      <c r="W356" s="22">
        <v>20</v>
      </c>
      <c r="X356" s="1">
        <v>7</v>
      </c>
      <c r="Y356" s="1">
        <v>7</v>
      </c>
      <c r="Z356" s="1">
        <v>7</v>
      </c>
      <c r="AA356" s="1">
        <v>7</v>
      </c>
      <c r="AB356" s="26"/>
      <c r="AC356" s="26"/>
      <c r="AD356" s="26"/>
      <c r="AE356" s="26"/>
      <c r="AF356" s="26"/>
      <c r="AG356" s="26"/>
      <c r="AH356" s="1">
        <v>27.5</v>
      </c>
      <c r="AI356" s="1">
        <v>77.700000000000017</v>
      </c>
    </row>
    <row r="357" spans="1:35" x14ac:dyDescent="0.25">
      <c r="A357" s="1">
        <v>356</v>
      </c>
      <c r="B357" s="1">
        <v>30</v>
      </c>
      <c r="C357" s="1">
        <v>2E-3</v>
      </c>
      <c r="D357" s="25">
        <v>15.4</v>
      </c>
      <c r="E357" s="27">
        <v>0.05</v>
      </c>
      <c r="F357" s="29">
        <v>1E-4</v>
      </c>
      <c r="G357" s="25">
        <v>149.4</v>
      </c>
      <c r="H357" s="25">
        <v>171.5</v>
      </c>
      <c r="I357" s="25">
        <v>200.8</v>
      </c>
      <c r="J357" s="25">
        <v>243.2</v>
      </c>
      <c r="K357" s="25">
        <v>266.3</v>
      </c>
      <c r="L357" s="25">
        <v>42.5</v>
      </c>
      <c r="M357" s="25">
        <v>793.7</v>
      </c>
      <c r="N357" s="25">
        <v>-52.5</v>
      </c>
      <c r="O357" s="23">
        <v>3.399</v>
      </c>
      <c r="P357" s="25">
        <v>26</v>
      </c>
      <c r="Q357" s="22"/>
      <c r="R357" s="27">
        <v>43.39</v>
      </c>
      <c r="S357" s="33">
        <v>1</v>
      </c>
      <c r="T357" s="1">
        <v>98</v>
      </c>
      <c r="U357" s="25">
        <v>0.1</v>
      </c>
      <c r="V357" s="25">
        <v>14</v>
      </c>
      <c r="W357" s="22">
        <v>12</v>
      </c>
      <c r="X357" s="1">
        <v>7</v>
      </c>
      <c r="Y357" s="1">
        <v>7</v>
      </c>
      <c r="Z357" s="1">
        <v>7</v>
      </c>
      <c r="AA357" s="1">
        <v>7</v>
      </c>
      <c r="AB357" s="22"/>
      <c r="AC357" s="22"/>
      <c r="AD357" s="22"/>
      <c r="AE357" s="22"/>
      <c r="AF357" s="22"/>
      <c r="AG357" s="22"/>
      <c r="AH357" s="1">
        <v>29.300000000000011</v>
      </c>
      <c r="AI357" s="1">
        <v>71.699999999999989</v>
      </c>
    </row>
    <row r="358" spans="1:35" x14ac:dyDescent="0.25">
      <c r="A358" s="1">
        <v>357</v>
      </c>
      <c r="B358" s="1">
        <v>26</v>
      </c>
      <c r="C358" s="1">
        <v>2E-3</v>
      </c>
      <c r="D358" s="25">
        <v>14.8</v>
      </c>
      <c r="E358" s="23">
        <v>5.3999999999999999E-2</v>
      </c>
      <c r="F358" s="29">
        <v>6.9999999999999999E-4</v>
      </c>
      <c r="G358" s="25">
        <v>150.6</v>
      </c>
      <c r="H358" s="25">
        <v>171.1</v>
      </c>
      <c r="I358" s="25">
        <v>198.3</v>
      </c>
      <c r="J358" s="25">
        <v>244.3</v>
      </c>
      <c r="K358" s="25">
        <v>270.39999999999998</v>
      </c>
      <c r="L358" s="25">
        <v>43.5</v>
      </c>
      <c r="M358" s="25">
        <v>793.7</v>
      </c>
      <c r="N358" s="25">
        <v>-54.3</v>
      </c>
      <c r="O358" s="23">
        <v>3.9049999999999998</v>
      </c>
      <c r="P358" s="25">
        <v>26</v>
      </c>
      <c r="Q358" s="20"/>
      <c r="R358" s="23">
        <v>43.402999999999999</v>
      </c>
      <c r="S358" s="33">
        <v>1</v>
      </c>
      <c r="T358" s="1">
        <v>99</v>
      </c>
      <c r="U358" s="25">
        <v>0.1</v>
      </c>
      <c r="V358" s="25">
        <v>21</v>
      </c>
      <c r="W358" s="20">
        <v>20</v>
      </c>
      <c r="X358" s="1">
        <v>7</v>
      </c>
      <c r="Y358" s="1">
        <v>7</v>
      </c>
      <c r="Z358" s="1">
        <v>7</v>
      </c>
      <c r="AA358" s="1">
        <v>7</v>
      </c>
      <c r="AB358" s="20"/>
      <c r="AC358" s="20"/>
      <c r="AD358" s="20"/>
      <c r="AE358" s="20"/>
      <c r="AF358" s="20"/>
      <c r="AG358" s="20"/>
      <c r="AH358" s="1">
        <v>27.200000000000017</v>
      </c>
      <c r="AI358" s="1">
        <v>73.200000000000017</v>
      </c>
    </row>
    <row r="359" spans="1:35" x14ac:dyDescent="0.25">
      <c r="A359" s="1">
        <v>358</v>
      </c>
      <c r="B359" s="20">
        <v>30</v>
      </c>
      <c r="C359" s="20">
        <v>4.0000000000000001E-3</v>
      </c>
      <c r="D359" s="20">
        <v>17</v>
      </c>
      <c r="E359" s="20">
        <v>1.7100000000000001E-2</v>
      </c>
      <c r="F359" s="28">
        <v>5.0000000000000001E-4</v>
      </c>
      <c r="G359" s="20">
        <v>152</v>
      </c>
      <c r="H359" s="20">
        <v>167</v>
      </c>
      <c r="I359" s="20">
        <v>192.3</v>
      </c>
      <c r="J359" s="20">
        <v>233.7</v>
      </c>
      <c r="K359" s="20">
        <v>265.5</v>
      </c>
      <c r="L359" s="20">
        <v>43.5</v>
      </c>
      <c r="M359" s="20">
        <v>793.7</v>
      </c>
      <c r="N359" s="20">
        <v>-54.3</v>
      </c>
      <c r="O359" s="20">
        <v>3.5649999999999999</v>
      </c>
      <c r="P359" s="20">
        <v>24.5</v>
      </c>
      <c r="Q359" s="20">
        <v>0.5</v>
      </c>
      <c r="R359" s="20">
        <v>43.33</v>
      </c>
      <c r="S359" s="20">
        <v>1</v>
      </c>
      <c r="T359" s="20">
        <v>83</v>
      </c>
      <c r="U359" s="20">
        <v>0.39</v>
      </c>
      <c r="V359" s="20">
        <v>16</v>
      </c>
      <c r="W359" s="20">
        <v>14</v>
      </c>
      <c r="X359" s="1">
        <v>11</v>
      </c>
      <c r="Y359" s="1">
        <v>9</v>
      </c>
      <c r="Z359" s="1">
        <v>7</v>
      </c>
      <c r="AA359" s="1">
        <v>7</v>
      </c>
      <c r="AB359" s="20">
        <v>498.3</v>
      </c>
      <c r="AC359" s="20">
        <v>148</v>
      </c>
      <c r="AD359" s="20">
        <v>12.8</v>
      </c>
      <c r="AE359" s="20">
        <v>2.6</v>
      </c>
      <c r="AF359" s="20">
        <v>1.1000000000000001</v>
      </c>
      <c r="AG359" s="20">
        <v>0.3</v>
      </c>
      <c r="AH359" s="1">
        <v>25.300000000000011</v>
      </c>
      <c r="AI359" s="1">
        <v>66.699999999999989</v>
      </c>
    </row>
    <row r="360" spans="1:35" x14ac:dyDescent="0.25">
      <c r="A360" s="1">
        <v>359</v>
      </c>
      <c r="B360" s="1">
        <v>26</v>
      </c>
      <c r="C360" s="23">
        <v>3.0000000000000001E-3</v>
      </c>
      <c r="D360" s="1">
        <v>19.2</v>
      </c>
      <c r="E360" s="1">
        <v>5.8999999999999997E-2</v>
      </c>
      <c r="F360" s="29">
        <v>5.9999999999999995E-4</v>
      </c>
      <c r="G360" s="1">
        <v>148.19999999999999</v>
      </c>
      <c r="H360" s="1">
        <v>162.69999999999999</v>
      </c>
      <c r="I360" s="1">
        <v>189.1</v>
      </c>
      <c r="J360" s="1">
        <v>238.1</v>
      </c>
      <c r="K360" s="1">
        <v>272.5</v>
      </c>
      <c r="L360" s="1">
        <v>40</v>
      </c>
      <c r="M360" s="1">
        <v>793.8</v>
      </c>
      <c r="N360" s="1">
        <v>-52.1</v>
      </c>
      <c r="O360" s="1">
        <v>3.4660000000000002</v>
      </c>
      <c r="P360" s="1">
        <v>25</v>
      </c>
      <c r="Q360" s="1"/>
      <c r="R360" s="1">
        <v>43.268000000000001</v>
      </c>
      <c r="S360" s="21">
        <v>1</v>
      </c>
      <c r="T360" s="1">
        <v>97</v>
      </c>
      <c r="U360" s="1"/>
      <c r="V360" s="1"/>
      <c r="W360" s="1"/>
      <c r="X360" s="1"/>
      <c r="Y360" s="1"/>
      <c r="Z360" s="1"/>
      <c r="AA360" s="1"/>
      <c r="AB360" s="1"/>
      <c r="AC360" s="1"/>
      <c r="AD360" s="1"/>
      <c r="AE360" s="1"/>
      <c r="AF360" s="1"/>
      <c r="AG360" s="1"/>
      <c r="AH360" s="1">
        <v>26.400000000000006</v>
      </c>
      <c r="AI360" s="1">
        <v>75.400000000000006</v>
      </c>
    </row>
    <row r="361" spans="1:35" x14ac:dyDescent="0.25">
      <c r="A361" s="1">
        <v>360</v>
      </c>
      <c r="B361" s="1">
        <v>25</v>
      </c>
      <c r="C361" s="23">
        <v>4.0000000000000001E-3</v>
      </c>
      <c r="D361" s="1">
        <v>20.399999999999999</v>
      </c>
      <c r="E361" s="1">
        <v>6.2E-2</v>
      </c>
      <c r="F361" s="29">
        <v>5.9999999999999995E-4</v>
      </c>
      <c r="G361" s="1">
        <v>146.30000000000001</v>
      </c>
      <c r="H361" s="1">
        <v>163.69999999999999</v>
      </c>
      <c r="I361" s="1">
        <v>190</v>
      </c>
      <c r="J361" s="1">
        <v>239.4</v>
      </c>
      <c r="K361" s="1">
        <v>274.5</v>
      </c>
      <c r="L361" s="1">
        <v>40.5</v>
      </c>
      <c r="M361" s="1">
        <v>793.8</v>
      </c>
      <c r="N361" s="1">
        <v>-52.3</v>
      </c>
      <c r="O361" s="1">
        <v>3.4550000000000001</v>
      </c>
      <c r="P361" s="1">
        <v>25</v>
      </c>
      <c r="Q361" s="1"/>
      <c r="R361" s="1">
        <v>43.252000000000002</v>
      </c>
      <c r="S361" s="21">
        <v>1</v>
      </c>
      <c r="T361" s="1">
        <v>93</v>
      </c>
      <c r="U361" s="1"/>
      <c r="V361" s="1"/>
      <c r="W361" s="1"/>
      <c r="X361" s="1"/>
      <c r="Y361" s="1"/>
      <c r="Z361" s="1"/>
      <c r="AA361" s="1"/>
      <c r="AB361" s="1"/>
      <c r="AC361" s="1"/>
      <c r="AD361" s="1"/>
      <c r="AE361" s="1"/>
      <c r="AF361" s="1"/>
      <c r="AG361" s="1"/>
      <c r="AH361" s="1">
        <v>26.300000000000011</v>
      </c>
      <c r="AI361" s="1">
        <v>75.700000000000017</v>
      </c>
    </row>
    <row r="362" spans="1:35" x14ac:dyDescent="0.25">
      <c r="A362" s="1">
        <v>361</v>
      </c>
      <c r="B362" s="1">
        <v>24</v>
      </c>
      <c r="C362" s="23">
        <v>7.0000000000000001E-3</v>
      </c>
      <c r="D362" s="1">
        <v>19.2</v>
      </c>
      <c r="E362" s="1">
        <v>5.8000000000000003E-2</v>
      </c>
      <c r="F362" s="29">
        <v>1.4E-3</v>
      </c>
      <c r="G362" s="1">
        <v>144.30000000000001</v>
      </c>
      <c r="H362" s="1">
        <v>162.19999999999999</v>
      </c>
      <c r="I362" s="1">
        <v>194.1</v>
      </c>
      <c r="J362" s="1">
        <v>240.8</v>
      </c>
      <c r="K362" s="1">
        <v>264.2</v>
      </c>
      <c r="L362" s="1">
        <v>38.5</v>
      </c>
      <c r="M362" s="1">
        <v>793.8</v>
      </c>
      <c r="N362" s="1">
        <v>-48.8</v>
      </c>
      <c r="O362" s="1">
        <v>3.5550000000000002</v>
      </c>
      <c r="P362" s="1">
        <v>25</v>
      </c>
      <c r="Q362" s="1"/>
      <c r="R362" s="1">
        <v>43.280999999999999</v>
      </c>
      <c r="S362" s="21">
        <v>1</v>
      </c>
      <c r="T362" s="1">
        <v>84</v>
      </c>
      <c r="U362" s="1"/>
      <c r="V362" s="1"/>
      <c r="W362" s="1"/>
      <c r="X362" s="1"/>
      <c r="Y362" s="1"/>
      <c r="Z362" s="1"/>
      <c r="AA362" s="1"/>
      <c r="AB362" s="1"/>
      <c r="AC362" s="1"/>
      <c r="AD362" s="1"/>
      <c r="AE362" s="1"/>
      <c r="AF362" s="1"/>
      <c r="AG362" s="1"/>
      <c r="AH362" s="1">
        <v>31.900000000000006</v>
      </c>
      <c r="AI362" s="1">
        <v>78.600000000000023</v>
      </c>
    </row>
    <row r="363" spans="1:35" x14ac:dyDescent="0.25">
      <c r="A363" s="1">
        <v>362</v>
      </c>
      <c r="B363" s="1">
        <v>30</v>
      </c>
      <c r="C363" s="23">
        <v>6.0000000000000001E-3</v>
      </c>
      <c r="D363" s="1">
        <v>18.7</v>
      </c>
      <c r="E363" s="1">
        <v>3.9E-2</v>
      </c>
      <c r="F363" s="29">
        <v>4.0000000000000002E-4</v>
      </c>
      <c r="G363" s="1">
        <v>148</v>
      </c>
      <c r="H363" s="1">
        <v>166</v>
      </c>
      <c r="I363" s="1">
        <v>192.5</v>
      </c>
      <c r="J363" s="1">
        <v>235.3</v>
      </c>
      <c r="K363" s="1">
        <v>260.10000000000002</v>
      </c>
      <c r="L363" s="1">
        <v>42</v>
      </c>
      <c r="M363" s="1">
        <v>793.8</v>
      </c>
      <c r="N363" s="1">
        <v>-52.5</v>
      </c>
      <c r="O363" s="1">
        <v>3.5659999999999998</v>
      </c>
      <c r="P363" s="1">
        <v>26</v>
      </c>
      <c r="Q363" s="1"/>
      <c r="R363" s="1">
        <v>43.29</v>
      </c>
      <c r="S363" s="21">
        <v>1</v>
      </c>
      <c r="T363" s="1">
        <v>96</v>
      </c>
      <c r="U363" s="1"/>
      <c r="V363" s="1"/>
      <c r="W363" s="1"/>
      <c r="X363" s="1"/>
      <c r="Y363" s="1"/>
      <c r="Z363" s="1"/>
      <c r="AA363" s="1"/>
      <c r="AB363" s="1"/>
      <c r="AC363" s="1"/>
      <c r="AD363" s="1"/>
      <c r="AE363" s="1"/>
      <c r="AF363" s="1"/>
      <c r="AG363" s="1"/>
      <c r="AH363" s="1">
        <v>26.5</v>
      </c>
      <c r="AI363" s="1">
        <v>69.300000000000011</v>
      </c>
    </row>
    <row r="364" spans="1:35" x14ac:dyDescent="0.25">
      <c r="A364" s="1">
        <v>363</v>
      </c>
      <c r="B364" s="1">
        <v>22</v>
      </c>
      <c r="C364" s="23">
        <v>6.0000000000000001E-3</v>
      </c>
      <c r="D364" s="1">
        <v>14.2</v>
      </c>
      <c r="E364" s="1">
        <v>3.7999999999999999E-2</v>
      </c>
      <c r="F364" s="29">
        <v>4.0000000000000002E-4</v>
      </c>
      <c r="G364" s="1">
        <v>150.80000000000001</v>
      </c>
      <c r="H364" s="1">
        <v>165.3</v>
      </c>
      <c r="I364" s="1">
        <v>192.1</v>
      </c>
      <c r="J364" s="1">
        <v>235.2</v>
      </c>
      <c r="K364" s="1">
        <v>259.39999999999998</v>
      </c>
      <c r="L364" s="1">
        <v>41</v>
      </c>
      <c r="M364" s="1">
        <v>793.8</v>
      </c>
      <c r="N364" s="1">
        <v>-52</v>
      </c>
      <c r="O364" s="1">
        <v>3.6280000000000001</v>
      </c>
      <c r="P364" s="1">
        <v>25</v>
      </c>
      <c r="Q364" s="1"/>
      <c r="R364" s="1">
        <v>43.365000000000002</v>
      </c>
      <c r="S364" s="21">
        <v>1</v>
      </c>
      <c r="T364" s="1">
        <v>79</v>
      </c>
      <c r="U364" s="1"/>
      <c r="V364" s="1"/>
      <c r="W364" s="1"/>
      <c r="X364" s="1"/>
      <c r="Y364" s="1"/>
      <c r="Z364" s="1"/>
      <c r="AA364" s="1"/>
      <c r="AB364" s="1"/>
      <c r="AC364" s="1"/>
      <c r="AD364" s="1"/>
      <c r="AE364" s="1"/>
      <c r="AF364" s="1"/>
      <c r="AG364" s="1"/>
      <c r="AH364" s="1">
        <v>26.799999999999983</v>
      </c>
      <c r="AI364" s="1">
        <v>69.899999999999977</v>
      </c>
    </row>
    <row r="365" spans="1:35" x14ac:dyDescent="0.25">
      <c r="A365" s="1">
        <v>364</v>
      </c>
      <c r="B365" s="1">
        <v>30</v>
      </c>
      <c r="C365" s="23">
        <v>3.0000000000000001E-3</v>
      </c>
      <c r="D365" s="22">
        <v>19.7</v>
      </c>
      <c r="E365" s="24">
        <v>0.04</v>
      </c>
      <c r="F365" s="31">
        <v>4.0000000000000002E-4</v>
      </c>
      <c r="G365" s="26">
        <v>147.9</v>
      </c>
      <c r="H365" s="26">
        <v>162.69999999999999</v>
      </c>
      <c r="I365" s="26">
        <v>184.2</v>
      </c>
      <c r="J365" s="26">
        <v>229.5</v>
      </c>
      <c r="K365" s="26">
        <v>257.39999999999998</v>
      </c>
      <c r="L365" s="26">
        <v>40.5</v>
      </c>
      <c r="M365" s="26">
        <v>793.8</v>
      </c>
      <c r="N365" s="26">
        <v>-54.4</v>
      </c>
      <c r="O365" s="24">
        <v>3.2040000000000002</v>
      </c>
      <c r="P365" s="26">
        <v>25</v>
      </c>
      <c r="Q365" s="22"/>
      <c r="R365" s="22">
        <v>43.241999999999997</v>
      </c>
      <c r="S365" s="21">
        <v>1</v>
      </c>
      <c r="T365" s="22">
        <v>77</v>
      </c>
      <c r="U365" s="22"/>
      <c r="V365" s="22"/>
      <c r="W365" s="22"/>
      <c r="X365" s="1"/>
      <c r="Y365" s="1"/>
      <c r="Z365" s="1"/>
      <c r="AA365" s="1"/>
      <c r="AB365" s="26"/>
      <c r="AC365" s="26"/>
      <c r="AD365" s="26"/>
      <c r="AE365" s="26"/>
      <c r="AF365" s="26"/>
      <c r="AG365" s="26"/>
      <c r="AH365" s="1">
        <v>21.5</v>
      </c>
      <c r="AI365" s="1">
        <v>66.800000000000011</v>
      </c>
    </row>
    <row r="366" spans="1:35" x14ac:dyDescent="0.25">
      <c r="A366" s="1">
        <v>365</v>
      </c>
      <c r="B366" s="1">
        <v>30</v>
      </c>
      <c r="C366" s="23">
        <v>1.0999999999999999E-2</v>
      </c>
      <c r="D366" s="22">
        <v>19.899999999999999</v>
      </c>
      <c r="E366" s="22">
        <v>4.5999999999999999E-2</v>
      </c>
      <c r="F366" s="31">
        <v>5.0000000000000001E-4</v>
      </c>
      <c r="G366" s="26">
        <v>148</v>
      </c>
      <c r="H366" s="26">
        <v>162.80000000000001</v>
      </c>
      <c r="I366" s="26">
        <v>185.3</v>
      </c>
      <c r="J366" s="26">
        <v>231.4</v>
      </c>
      <c r="K366" s="26">
        <v>257.7</v>
      </c>
      <c r="L366" s="26">
        <v>40</v>
      </c>
      <c r="M366" s="26">
        <v>793.8</v>
      </c>
      <c r="N366" s="22">
        <v>-53.6</v>
      </c>
      <c r="O366" s="24">
        <v>3.3239999999999998</v>
      </c>
      <c r="P366" s="26">
        <v>25</v>
      </c>
      <c r="Q366" s="32"/>
      <c r="R366" s="22">
        <v>43.243000000000002</v>
      </c>
      <c r="S366" s="21">
        <v>1</v>
      </c>
      <c r="T366" s="22">
        <v>92</v>
      </c>
      <c r="U366" s="22"/>
      <c r="V366" s="22"/>
      <c r="W366" s="22"/>
      <c r="X366" s="1"/>
      <c r="Y366" s="1"/>
      <c r="Z366" s="1"/>
      <c r="AA366" s="1"/>
      <c r="AB366" s="26"/>
      <c r="AC366" s="26"/>
      <c r="AD366" s="26"/>
      <c r="AE366" s="26"/>
      <c r="AF366" s="26"/>
      <c r="AG366" s="26"/>
      <c r="AH366" s="1">
        <v>22.5</v>
      </c>
      <c r="AI366" s="1">
        <v>68.599999999999994</v>
      </c>
    </row>
    <row r="367" spans="1:35" x14ac:dyDescent="0.25">
      <c r="A367" s="1">
        <v>366</v>
      </c>
      <c r="B367" s="1">
        <v>26</v>
      </c>
      <c r="C367" s="23">
        <v>3.0000000000000001E-3</v>
      </c>
      <c r="D367" s="26">
        <v>18.100000000000001</v>
      </c>
      <c r="E367" s="22">
        <v>0.158</v>
      </c>
      <c r="F367" s="31"/>
      <c r="G367" s="26">
        <v>145.6</v>
      </c>
      <c r="H367" s="26">
        <v>165.4</v>
      </c>
      <c r="I367" s="26">
        <v>192.9</v>
      </c>
      <c r="J367" s="26">
        <v>238.4</v>
      </c>
      <c r="K367" s="26">
        <v>262.60000000000002</v>
      </c>
      <c r="L367" s="26">
        <v>40.5</v>
      </c>
      <c r="M367" s="26">
        <v>793.8</v>
      </c>
      <c r="N367" s="22">
        <v>-50.2</v>
      </c>
      <c r="O367" s="24">
        <v>3.5670000000000002</v>
      </c>
      <c r="P367" s="26">
        <v>26</v>
      </c>
      <c r="Q367" s="22"/>
      <c r="R367" s="22">
        <v>43.265999999999998</v>
      </c>
      <c r="S367" s="21">
        <v>1</v>
      </c>
      <c r="T367" s="22">
        <v>72</v>
      </c>
      <c r="U367" s="22"/>
      <c r="V367" s="22"/>
      <c r="W367" s="22"/>
      <c r="X367" s="1"/>
      <c r="Y367" s="1"/>
      <c r="Z367" s="1"/>
      <c r="AA367" s="1"/>
      <c r="AB367" s="26"/>
      <c r="AC367" s="26"/>
      <c r="AD367" s="26"/>
      <c r="AE367" s="26"/>
      <c r="AF367" s="26"/>
      <c r="AG367" s="26"/>
      <c r="AH367" s="1">
        <v>27.5</v>
      </c>
      <c r="AI367" s="1">
        <v>73</v>
      </c>
    </row>
    <row r="368" spans="1:35" x14ac:dyDescent="0.25">
      <c r="A368" s="1">
        <v>367</v>
      </c>
      <c r="B368" s="1">
        <v>29</v>
      </c>
      <c r="C368" s="23">
        <v>3.0000000000000001E-3</v>
      </c>
      <c r="D368" s="26">
        <v>17.600000000000001</v>
      </c>
      <c r="E368" s="24">
        <v>0.13900000000000001</v>
      </c>
      <c r="F368" s="31"/>
      <c r="G368" s="26">
        <v>146.69999999999999</v>
      </c>
      <c r="H368" s="26">
        <v>165.4</v>
      </c>
      <c r="I368" s="26">
        <v>194.2</v>
      </c>
      <c r="J368" s="26">
        <v>238.3</v>
      </c>
      <c r="K368" s="26">
        <v>263.5</v>
      </c>
      <c r="L368" s="26">
        <v>40.5</v>
      </c>
      <c r="M368" s="26">
        <v>793.8</v>
      </c>
      <c r="N368" s="22">
        <v>-50.7</v>
      </c>
      <c r="O368" s="24">
        <v>3.665</v>
      </c>
      <c r="P368" s="26">
        <v>25</v>
      </c>
      <c r="Q368" s="32"/>
      <c r="R368" s="26">
        <v>43.283000000000001</v>
      </c>
      <c r="S368" s="21">
        <v>1</v>
      </c>
      <c r="T368" s="22">
        <v>72</v>
      </c>
      <c r="U368" s="32"/>
      <c r="V368" s="22"/>
      <c r="W368" s="22"/>
      <c r="X368" s="1"/>
      <c r="Y368" s="1"/>
      <c r="Z368" s="1"/>
      <c r="AA368" s="1"/>
      <c r="AB368" s="26"/>
      <c r="AC368" s="26"/>
      <c r="AD368" s="26"/>
      <c r="AE368" s="26"/>
      <c r="AF368" s="26"/>
      <c r="AG368" s="26"/>
      <c r="AH368" s="1">
        <v>28.799999999999983</v>
      </c>
      <c r="AI368" s="1">
        <v>72.900000000000006</v>
      </c>
    </row>
    <row r="369" spans="1:35" x14ac:dyDescent="0.25">
      <c r="A369" s="1">
        <v>368</v>
      </c>
      <c r="B369" s="1">
        <v>22</v>
      </c>
      <c r="C369" s="1">
        <v>4.0000000000000001E-3</v>
      </c>
      <c r="D369" s="25">
        <v>17</v>
      </c>
      <c r="E369" s="23">
        <v>0.14000000000000001</v>
      </c>
      <c r="F369" s="29">
        <v>1.1000000000000001E-3</v>
      </c>
      <c r="G369" s="25">
        <v>147.30000000000001</v>
      </c>
      <c r="H369" s="25">
        <v>166.6</v>
      </c>
      <c r="I369" s="25">
        <v>190.8</v>
      </c>
      <c r="J369" s="25">
        <v>232.8</v>
      </c>
      <c r="K369" s="25">
        <v>256.7</v>
      </c>
      <c r="L369" s="25">
        <v>41.5</v>
      </c>
      <c r="M369" s="25">
        <v>793.8</v>
      </c>
      <c r="N369" s="25">
        <v>-54.6</v>
      </c>
      <c r="O369" s="23">
        <v>3.3889999999999998</v>
      </c>
      <c r="P369" s="25">
        <v>26</v>
      </c>
      <c r="Q369" s="20"/>
      <c r="R369" s="23">
        <v>43.326000000000001</v>
      </c>
      <c r="S369" s="33">
        <v>1</v>
      </c>
      <c r="T369" s="1">
        <v>99</v>
      </c>
      <c r="U369" s="25">
        <v>0.8</v>
      </c>
      <c r="V369" s="1">
        <v>16</v>
      </c>
      <c r="W369" s="20">
        <v>14</v>
      </c>
      <c r="X369" s="1">
        <v>7</v>
      </c>
      <c r="Y369" s="1">
        <v>7</v>
      </c>
      <c r="Z369" s="1">
        <v>7</v>
      </c>
      <c r="AA369" s="1">
        <v>7</v>
      </c>
      <c r="AB369" s="20"/>
      <c r="AC369" s="20"/>
      <c r="AD369" s="20"/>
      <c r="AE369" s="20"/>
      <c r="AF369" s="20"/>
      <c r="AG369" s="20"/>
      <c r="AH369" s="1">
        <v>24.200000000000017</v>
      </c>
      <c r="AI369" s="1">
        <v>66.200000000000017</v>
      </c>
    </row>
    <row r="370" spans="1:35" x14ac:dyDescent="0.25">
      <c r="A370" s="1">
        <v>369</v>
      </c>
      <c r="B370" s="1">
        <v>23</v>
      </c>
      <c r="C370" s="23">
        <v>4.0000000000000001E-3</v>
      </c>
      <c r="D370" s="1">
        <v>18.8</v>
      </c>
      <c r="E370" s="1">
        <v>6.7000000000000004E-2</v>
      </c>
      <c r="F370" s="29">
        <v>1.4E-3</v>
      </c>
      <c r="G370" s="1">
        <v>143.30000000000001</v>
      </c>
      <c r="H370" s="1">
        <v>162.5</v>
      </c>
      <c r="I370" s="1">
        <v>194.4</v>
      </c>
      <c r="J370" s="1">
        <v>240.4</v>
      </c>
      <c r="K370" s="1">
        <v>264</v>
      </c>
      <c r="L370" s="1">
        <v>38</v>
      </c>
      <c r="M370" s="1">
        <v>793.9</v>
      </c>
      <c r="N370" s="1">
        <v>-48.9</v>
      </c>
      <c r="O370" s="1">
        <v>3.5880000000000001</v>
      </c>
      <c r="P370" s="1">
        <v>25</v>
      </c>
      <c r="Q370" s="1"/>
      <c r="R370" s="1">
        <v>43.283999999999999</v>
      </c>
      <c r="S370" s="21">
        <v>1</v>
      </c>
      <c r="T370" s="1">
        <v>70</v>
      </c>
      <c r="U370" s="1"/>
      <c r="V370" s="1"/>
      <c r="W370" s="1"/>
      <c r="X370" s="1"/>
      <c r="Y370" s="1"/>
      <c r="Z370" s="1"/>
      <c r="AA370" s="1"/>
      <c r="AB370" s="1"/>
      <c r="AC370" s="1"/>
      <c r="AD370" s="1"/>
      <c r="AE370" s="1"/>
      <c r="AF370" s="1"/>
      <c r="AG370" s="1"/>
      <c r="AH370" s="1">
        <v>31.900000000000006</v>
      </c>
      <c r="AI370" s="1">
        <v>77.900000000000006</v>
      </c>
    </row>
    <row r="371" spans="1:35" x14ac:dyDescent="0.25">
      <c r="A371" s="1">
        <v>370</v>
      </c>
      <c r="B371" s="1">
        <v>24</v>
      </c>
      <c r="C371" s="23">
        <v>5.0000000000000001E-3</v>
      </c>
      <c r="D371" s="1">
        <v>18.899999999999999</v>
      </c>
      <c r="E371" s="1">
        <v>5.7000000000000002E-2</v>
      </c>
      <c r="F371" s="29">
        <v>1.2999999999999999E-3</v>
      </c>
      <c r="G371" s="1">
        <v>147.19999999999999</v>
      </c>
      <c r="H371" s="1">
        <v>161.69999999999999</v>
      </c>
      <c r="I371" s="1">
        <v>193.3</v>
      </c>
      <c r="J371" s="1">
        <v>239.7</v>
      </c>
      <c r="K371" s="1">
        <v>264.7</v>
      </c>
      <c r="L371" s="1">
        <v>38.5</v>
      </c>
      <c r="M371" s="1">
        <v>793.9</v>
      </c>
      <c r="N371" s="1">
        <v>-48.8</v>
      </c>
      <c r="O371" s="1">
        <v>3.5750000000000002</v>
      </c>
      <c r="P371" s="1">
        <v>25</v>
      </c>
      <c r="Q371" s="1"/>
      <c r="R371" s="1">
        <v>43.280999999999999</v>
      </c>
      <c r="S371" s="21">
        <v>1</v>
      </c>
      <c r="T371" s="1">
        <v>82</v>
      </c>
      <c r="U371" s="1"/>
      <c r="V371" s="1"/>
      <c r="W371" s="1"/>
      <c r="X371" s="1"/>
      <c r="Y371" s="1"/>
      <c r="Z371" s="1"/>
      <c r="AA371" s="1"/>
      <c r="AB371" s="1"/>
      <c r="AC371" s="1"/>
      <c r="AD371" s="1"/>
      <c r="AE371" s="1"/>
      <c r="AF371" s="1"/>
      <c r="AG371" s="1"/>
      <c r="AH371" s="1">
        <v>31.600000000000023</v>
      </c>
      <c r="AI371" s="1">
        <v>78</v>
      </c>
    </row>
    <row r="372" spans="1:35" x14ac:dyDescent="0.25">
      <c r="A372" s="1">
        <v>371</v>
      </c>
      <c r="B372" s="1">
        <v>26</v>
      </c>
      <c r="C372" s="23">
        <v>4.0000000000000001E-3</v>
      </c>
      <c r="D372" s="26">
        <v>18.7</v>
      </c>
      <c r="E372" s="22">
        <v>0.17</v>
      </c>
      <c r="F372" s="31"/>
      <c r="G372" s="26">
        <v>145.9</v>
      </c>
      <c r="H372" s="26">
        <v>164.6</v>
      </c>
      <c r="I372" s="26">
        <v>194.5</v>
      </c>
      <c r="J372" s="26">
        <v>240.2</v>
      </c>
      <c r="K372" s="26">
        <v>264.7</v>
      </c>
      <c r="L372" s="26">
        <v>41</v>
      </c>
      <c r="M372" s="26">
        <v>793.9</v>
      </c>
      <c r="N372" s="26">
        <v>-49.4</v>
      </c>
      <c r="O372" s="24">
        <v>3.6120000000000001</v>
      </c>
      <c r="P372" s="26">
        <v>25</v>
      </c>
      <c r="Q372" s="22"/>
      <c r="R372" s="26">
        <v>43.255000000000003</v>
      </c>
      <c r="S372" s="21">
        <v>1</v>
      </c>
      <c r="T372" s="22">
        <v>76</v>
      </c>
      <c r="U372" s="32"/>
      <c r="V372" s="22"/>
      <c r="W372" s="22"/>
      <c r="X372" s="1"/>
      <c r="Y372" s="1"/>
      <c r="Z372" s="1"/>
      <c r="AA372" s="1"/>
      <c r="AB372" s="26"/>
      <c r="AC372" s="26"/>
      <c r="AD372" s="26"/>
      <c r="AE372" s="26"/>
      <c r="AF372" s="26"/>
      <c r="AG372" s="26"/>
      <c r="AH372" s="1">
        <v>29.900000000000006</v>
      </c>
      <c r="AI372" s="1">
        <v>75.599999999999994</v>
      </c>
    </row>
    <row r="373" spans="1:35" x14ac:dyDescent="0.25">
      <c r="A373" s="1">
        <v>372</v>
      </c>
      <c r="B373" s="1">
        <v>26</v>
      </c>
      <c r="C373" s="1">
        <v>2E-3</v>
      </c>
      <c r="D373" s="25">
        <v>16.2</v>
      </c>
      <c r="E373" s="23">
        <v>5.7000000000000002E-2</v>
      </c>
      <c r="F373" s="29">
        <v>5.0000000000000001E-4</v>
      </c>
      <c r="G373" s="25">
        <v>150.5</v>
      </c>
      <c r="H373" s="25">
        <v>170.5</v>
      </c>
      <c r="I373" s="25">
        <v>198.3</v>
      </c>
      <c r="J373" s="25">
        <v>242.7</v>
      </c>
      <c r="K373" s="25">
        <v>266.3</v>
      </c>
      <c r="L373" s="25">
        <v>43.5</v>
      </c>
      <c r="M373" s="25">
        <v>793.9</v>
      </c>
      <c r="N373" s="25">
        <v>-53.8</v>
      </c>
      <c r="O373" s="23">
        <v>3.778</v>
      </c>
      <c r="P373" s="25">
        <v>25</v>
      </c>
      <c r="Q373" s="20"/>
      <c r="R373" s="23">
        <v>43.374000000000002</v>
      </c>
      <c r="S373" s="33">
        <v>1</v>
      </c>
      <c r="T373" s="1">
        <v>98</v>
      </c>
      <c r="U373" s="25">
        <v>0.3</v>
      </c>
      <c r="V373" s="25">
        <v>19</v>
      </c>
      <c r="W373" s="20">
        <v>16</v>
      </c>
      <c r="X373" s="1">
        <v>7</v>
      </c>
      <c r="Y373" s="1">
        <v>7</v>
      </c>
      <c r="Z373" s="1">
        <v>7</v>
      </c>
      <c r="AA373" s="1">
        <v>7</v>
      </c>
      <c r="AB373" s="20"/>
      <c r="AC373" s="20"/>
      <c r="AD373" s="20"/>
      <c r="AE373" s="20"/>
      <c r="AF373" s="20"/>
      <c r="AG373" s="20"/>
      <c r="AH373" s="1">
        <v>27.800000000000011</v>
      </c>
      <c r="AI373" s="1">
        <v>72.199999999999989</v>
      </c>
    </row>
    <row r="374" spans="1:35" x14ac:dyDescent="0.25">
      <c r="A374" s="1">
        <v>373</v>
      </c>
      <c r="B374" s="1">
        <v>30</v>
      </c>
      <c r="C374" s="23">
        <v>2E-3</v>
      </c>
      <c r="D374" s="1">
        <v>20.6</v>
      </c>
      <c r="E374" s="1">
        <v>0.01</v>
      </c>
      <c r="F374" s="29">
        <v>2.9999999999999997E-4</v>
      </c>
      <c r="G374" s="1">
        <v>145.6</v>
      </c>
      <c r="H374" s="1">
        <v>164.9</v>
      </c>
      <c r="I374" s="1">
        <v>193.6</v>
      </c>
      <c r="J374" s="1">
        <v>236.7</v>
      </c>
      <c r="K374" s="1">
        <v>264.39999999999998</v>
      </c>
      <c r="L374" s="1">
        <v>40</v>
      </c>
      <c r="M374" s="1">
        <v>794</v>
      </c>
      <c r="N374" s="1">
        <v>-51.1</v>
      </c>
      <c r="O374" s="1">
        <v>3.532</v>
      </c>
      <c r="P374" s="1">
        <v>25</v>
      </c>
      <c r="Q374" s="1"/>
      <c r="R374" s="1">
        <v>43.268000000000001</v>
      </c>
      <c r="S374" s="21">
        <v>1</v>
      </c>
      <c r="T374" s="1">
        <v>91</v>
      </c>
      <c r="U374" s="1"/>
      <c r="V374" s="1"/>
      <c r="W374" s="1"/>
      <c r="X374" s="1"/>
      <c r="Y374" s="1"/>
      <c r="Z374" s="1"/>
      <c r="AA374" s="1"/>
      <c r="AB374" s="1"/>
      <c r="AC374" s="1"/>
      <c r="AD374" s="1"/>
      <c r="AE374" s="1"/>
      <c r="AF374" s="1"/>
      <c r="AG374" s="1"/>
      <c r="AH374" s="1">
        <v>28.699999999999989</v>
      </c>
      <c r="AI374" s="1">
        <v>71.799999999999983</v>
      </c>
    </row>
    <row r="375" spans="1:35" x14ac:dyDescent="0.25">
      <c r="A375" s="1">
        <v>374</v>
      </c>
      <c r="B375" s="1">
        <v>23</v>
      </c>
      <c r="C375" s="23">
        <v>5.0000000000000001E-3</v>
      </c>
      <c r="D375" s="1">
        <v>18.399999999999999</v>
      </c>
      <c r="E375" s="1">
        <v>7.6999999999999999E-2</v>
      </c>
      <c r="F375" s="29">
        <v>1.1999999999999999E-3</v>
      </c>
      <c r="G375" s="1">
        <v>147.19999999999999</v>
      </c>
      <c r="H375" s="1">
        <v>162.4</v>
      </c>
      <c r="I375" s="1">
        <v>193.4</v>
      </c>
      <c r="J375" s="1">
        <v>240.1</v>
      </c>
      <c r="K375" s="1">
        <v>264.60000000000002</v>
      </c>
      <c r="L375" s="1">
        <v>38</v>
      </c>
      <c r="M375" s="1">
        <v>794</v>
      </c>
      <c r="N375" s="1">
        <v>-49.3</v>
      </c>
      <c r="O375" s="1">
        <v>3.601</v>
      </c>
      <c r="P375" s="1">
        <v>22</v>
      </c>
      <c r="Q375" s="1">
        <v>1.04</v>
      </c>
      <c r="R375" s="1">
        <v>43.283999999999999</v>
      </c>
      <c r="S375" s="21">
        <v>1</v>
      </c>
      <c r="T375" s="1">
        <v>81</v>
      </c>
      <c r="U375" s="1"/>
      <c r="V375" s="1"/>
      <c r="W375" s="1"/>
      <c r="X375" s="1"/>
      <c r="Y375" s="1"/>
      <c r="Z375" s="1"/>
      <c r="AA375" s="1"/>
      <c r="AB375" s="1"/>
      <c r="AC375" s="1"/>
      <c r="AD375" s="1"/>
      <c r="AE375" s="1"/>
      <c r="AF375" s="1"/>
      <c r="AG375" s="1"/>
      <c r="AH375" s="1">
        <v>31</v>
      </c>
      <c r="AI375" s="1">
        <v>77.699999999999989</v>
      </c>
    </row>
    <row r="376" spans="1:35" x14ac:dyDescent="0.25">
      <c r="A376" s="1">
        <v>375</v>
      </c>
      <c r="B376" s="1">
        <v>30</v>
      </c>
      <c r="C376" s="23">
        <v>3.0000000000000001E-3</v>
      </c>
      <c r="D376" s="1">
        <v>19.600000000000001</v>
      </c>
      <c r="E376" s="1">
        <v>1.2999999999999999E-2</v>
      </c>
      <c r="F376" s="29"/>
      <c r="G376" s="1">
        <v>154.19999999999999</v>
      </c>
      <c r="H376" s="1">
        <v>168.4</v>
      </c>
      <c r="I376" s="1">
        <v>194.1</v>
      </c>
      <c r="J376" s="1">
        <v>235.8</v>
      </c>
      <c r="K376" s="1">
        <v>256.60000000000002</v>
      </c>
      <c r="L376" s="1">
        <v>43.5</v>
      </c>
      <c r="M376" s="1">
        <v>794</v>
      </c>
      <c r="N376" s="1">
        <v>-49.7</v>
      </c>
      <c r="O376" s="1">
        <v>3.6349999999999998</v>
      </c>
      <c r="P376" s="1">
        <v>23.5</v>
      </c>
      <c r="Q376" s="1">
        <v>0.6</v>
      </c>
      <c r="R376" s="1">
        <v>43.289000000000001</v>
      </c>
      <c r="S376" s="21">
        <v>1</v>
      </c>
      <c r="T376" s="1">
        <v>87</v>
      </c>
      <c r="U376" s="1"/>
      <c r="V376" s="1"/>
      <c r="W376" s="1"/>
      <c r="X376" s="1"/>
      <c r="Y376" s="1"/>
      <c r="Z376" s="1"/>
      <c r="AA376" s="1"/>
      <c r="AB376" s="1"/>
      <c r="AC376" s="1"/>
      <c r="AD376" s="1"/>
      <c r="AE376" s="1"/>
      <c r="AF376" s="1"/>
      <c r="AG376" s="1"/>
      <c r="AH376" s="1">
        <v>25.699999999999989</v>
      </c>
      <c r="AI376" s="1">
        <v>67.400000000000006</v>
      </c>
    </row>
    <row r="377" spans="1:35" x14ac:dyDescent="0.25">
      <c r="A377" s="1">
        <v>376</v>
      </c>
      <c r="B377" s="1">
        <v>24</v>
      </c>
      <c r="C377" s="23">
        <v>4.0000000000000001E-3</v>
      </c>
      <c r="D377" s="26">
        <v>18.5</v>
      </c>
      <c r="E377" s="22">
        <v>0.17799999999999999</v>
      </c>
      <c r="F377" s="31"/>
      <c r="G377" s="26">
        <v>150.30000000000001</v>
      </c>
      <c r="H377" s="26">
        <v>164.6</v>
      </c>
      <c r="I377" s="26">
        <v>195.1</v>
      </c>
      <c r="J377" s="26">
        <v>240.9</v>
      </c>
      <c r="K377" s="26">
        <v>262.89999999999998</v>
      </c>
      <c r="L377" s="26">
        <v>40.5</v>
      </c>
      <c r="M377" s="26">
        <v>794</v>
      </c>
      <c r="N377" s="26">
        <v>-49.5</v>
      </c>
      <c r="O377" s="24">
        <v>3.57</v>
      </c>
      <c r="P377" s="26">
        <v>25</v>
      </c>
      <c r="Q377" s="22"/>
      <c r="R377" s="26">
        <v>43.256999999999998</v>
      </c>
      <c r="S377" s="21">
        <v>1</v>
      </c>
      <c r="T377" s="22">
        <v>75</v>
      </c>
      <c r="U377" s="32"/>
      <c r="V377" s="22"/>
      <c r="W377" s="22"/>
      <c r="X377" s="1"/>
      <c r="Y377" s="1"/>
      <c r="Z377" s="1"/>
      <c r="AA377" s="1"/>
      <c r="AB377" s="26"/>
      <c r="AC377" s="26"/>
      <c r="AD377" s="26"/>
      <c r="AE377" s="26"/>
      <c r="AF377" s="26"/>
      <c r="AG377" s="26"/>
      <c r="AH377" s="1">
        <v>30.5</v>
      </c>
      <c r="AI377" s="1">
        <v>76.300000000000011</v>
      </c>
    </row>
    <row r="378" spans="1:35" x14ac:dyDescent="0.25">
      <c r="A378" s="1">
        <v>377</v>
      </c>
      <c r="B378" s="1">
        <v>28</v>
      </c>
      <c r="C378" s="23">
        <v>7.0000000000000001E-3</v>
      </c>
      <c r="D378" s="26">
        <v>17</v>
      </c>
      <c r="E378" s="24">
        <v>0.14799999999999999</v>
      </c>
      <c r="F378" s="31">
        <v>2.9999999999999997E-4</v>
      </c>
      <c r="G378" s="26">
        <v>151.1</v>
      </c>
      <c r="H378" s="26">
        <v>165.8</v>
      </c>
      <c r="I378" s="26">
        <v>193.8</v>
      </c>
      <c r="J378" s="26">
        <v>238.1</v>
      </c>
      <c r="K378" s="26">
        <v>263.10000000000002</v>
      </c>
      <c r="L378" s="26">
        <v>39.5</v>
      </c>
      <c r="M378" s="26">
        <v>794</v>
      </c>
      <c r="N378" s="22">
        <v>-50.8</v>
      </c>
      <c r="O378" s="24">
        <v>3.6469999999999998</v>
      </c>
      <c r="P378" s="26">
        <v>25</v>
      </c>
      <c r="Q378" s="32"/>
      <c r="R378" s="26">
        <v>43.286999999999999</v>
      </c>
      <c r="S378" s="21">
        <v>1</v>
      </c>
      <c r="T378" s="22">
        <v>63</v>
      </c>
      <c r="U378" s="32"/>
      <c r="V378" s="22"/>
      <c r="W378" s="22"/>
      <c r="X378" s="1"/>
      <c r="Y378" s="1"/>
      <c r="Z378" s="1"/>
      <c r="AA378" s="1"/>
      <c r="AB378" s="26"/>
      <c r="AC378" s="26"/>
      <c r="AD378" s="26"/>
      <c r="AE378" s="26"/>
      <c r="AF378" s="26"/>
      <c r="AG378" s="26"/>
      <c r="AH378" s="1">
        <v>28</v>
      </c>
      <c r="AI378" s="1">
        <v>72.299999999999983</v>
      </c>
    </row>
    <row r="379" spans="1:35" x14ac:dyDescent="0.25">
      <c r="A379" s="1">
        <v>378</v>
      </c>
      <c r="B379" s="1">
        <v>28</v>
      </c>
      <c r="C379" s="1">
        <v>5.0000000000000001E-3</v>
      </c>
      <c r="D379" s="25">
        <v>15.4</v>
      </c>
      <c r="E379" s="27">
        <v>7.0000000000000007E-2</v>
      </c>
      <c r="F379" s="29">
        <v>4.0000000000000002E-4</v>
      </c>
      <c r="G379" s="25">
        <v>147.19999999999999</v>
      </c>
      <c r="H379" s="25">
        <v>170.9</v>
      </c>
      <c r="I379" s="25">
        <v>201.7</v>
      </c>
      <c r="J379" s="25">
        <v>247</v>
      </c>
      <c r="K379" s="25">
        <v>273</v>
      </c>
      <c r="L379" s="25">
        <v>43</v>
      </c>
      <c r="M379" s="25">
        <v>794</v>
      </c>
      <c r="N379" s="25">
        <v>-51.8</v>
      </c>
      <c r="O379" s="23">
        <v>4.03</v>
      </c>
      <c r="P379" s="25">
        <v>26</v>
      </c>
      <c r="Q379" s="32"/>
      <c r="R379" s="27">
        <v>43.4</v>
      </c>
      <c r="S379" s="33">
        <v>1</v>
      </c>
      <c r="T379" s="1">
        <v>99</v>
      </c>
      <c r="U379" s="25">
        <v>0.2</v>
      </c>
      <c r="V379" s="25">
        <v>16</v>
      </c>
      <c r="W379" s="22">
        <v>13</v>
      </c>
      <c r="X379" s="1">
        <v>7</v>
      </c>
      <c r="Y379" s="1">
        <v>7</v>
      </c>
      <c r="Z379" s="1">
        <v>7</v>
      </c>
      <c r="AA379" s="1">
        <v>7</v>
      </c>
      <c r="AB379" s="26"/>
      <c r="AC379" s="26"/>
      <c r="AD379" s="26"/>
      <c r="AE379" s="26"/>
      <c r="AF379" s="26"/>
      <c r="AG379" s="26"/>
      <c r="AH379" s="1">
        <v>30.799999999999983</v>
      </c>
      <c r="AI379" s="1">
        <v>76.099999999999994</v>
      </c>
    </row>
    <row r="380" spans="1:35" x14ac:dyDescent="0.25">
      <c r="A380" s="1">
        <v>379</v>
      </c>
      <c r="B380" s="1">
        <v>29</v>
      </c>
      <c r="C380" s="1">
        <v>2E-3</v>
      </c>
      <c r="D380" s="25">
        <v>16.100000000000001</v>
      </c>
      <c r="E380" s="27">
        <v>0.04</v>
      </c>
      <c r="F380" s="29">
        <v>5.0000000000000001E-4</v>
      </c>
      <c r="G380" s="25">
        <v>146.19999999999999</v>
      </c>
      <c r="H380" s="25">
        <v>166.9</v>
      </c>
      <c r="I380" s="25">
        <v>192.3</v>
      </c>
      <c r="J380" s="25">
        <v>235.8</v>
      </c>
      <c r="K380" s="25">
        <v>265.3</v>
      </c>
      <c r="L380" s="25">
        <v>40.5</v>
      </c>
      <c r="M380" s="25">
        <v>794</v>
      </c>
      <c r="N380" s="25">
        <v>-55.4</v>
      </c>
      <c r="O380" s="23">
        <v>3.548</v>
      </c>
      <c r="P380" s="25">
        <v>25</v>
      </c>
      <c r="Q380" s="32"/>
      <c r="R380" s="27">
        <v>43.35</v>
      </c>
      <c r="S380" s="33">
        <v>1</v>
      </c>
      <c r="T380" s="1">
        <v>92</v>
      </c>
      <c r="U380" s="25">
        <v>0.2</v>
      </c>
      <c r="V380" s="25">
        <v>17</v>
      </c>
      <c r="W380" s="22">
        <v>15</v>
      </c>
      <c r="X380" s="1">
        <v>7</v>
      </c>
      <c r="Y380" s="1">
        <v>7</v>
      </c>
      <c r="Z380" s="1">
        <v>7</v>
      </c>
      <c r="AA380" s="1">
        <v>7</v>
      </c>
      <c r="AB380" s="26"/>
      <c r="AC380" s="26"/>
      <c r="AD380" s="26"/>
      <c r="AE380" s="26"/>
      <c r="AF380" s="26"/>
      <c r="AG380" s="26"/>
      <c r="AH380" s="1">
        <v>25.400000000000006</v>
      </c>
      <c r="AI380" s="1">
        <v>68.900000000000006</v>
      </c>
    </row>
    <row r="381" spans="1:35" x14ac:dyDescent="0.25">
      <c r="A381" s="1">
        <v>380</v>
      </c>
      <c r="B381" s="1">
        <v>25</v>
      </c>
      <c r="C381" s="1">
        <v>5.0000000000000001E-3</v>
      </c>
      <c r="D381" s="25">
        <v>14.6</v>
      </c>
      <c r="E381" s="27">
        <v>0.04</v>
      </c>
      <c r="F381" s="29">
        <v>1E-4</v>
      </c>
      <c r="G381" s="25">
        <v>151</v>
      </c>
      <c r="H381" s="25">
        <v>170.9</v>
      </c>
      <c r="I381" s="25">
        <v>197.7</v>
      </c>
      <c r="J381" s="25">
        <v>247.3</v>
      </c>
      <c r="K381" s="25">
        <v>276.3</v>
      </c>
      <c r="L381" s="25">
        <v>43</v>
      </c>
      <c r="M381" s="25">
        <v>794</v>
      </c>
      <c r="N381" s="25">
        <v>-57.5</v>
      </c>
      <c r="O381" s="23">
        <v>3.9140000000000001</v>
      </c>
      <c r="P381" s="25">
        <v>26</v>
      </c>
      <c r="Q381" s="22"/>
      <c r="R381" s="27">
        <v>43.41</v>
      </c>
      <c r="S381" s="33">
        <v>1</v>
      </c>
      <c r="T381" s="1">
        <v>99</v>
      </c>
      <c r="U381" s="25">
        <v>0.2</v>
      </c>
      <c r="V381" s="25">
        <v>17</v>
      </c>
      <c r="W381" s="22">
        <v>15</v>
      </c>
      <c r="X381" s="1">
        <v>7</v>
      </c>
      <c r="Y381" s="1">
        <v>7</v>
      </c>
      <c r="Z381" s="1">
        <v>7</v>
      </c>
      <c r="AA381" s="1">
        <v>7</v>
      </c>
      <c r="AB381" s="26"/>
      <c r="AC381" s="26"/>
      <c r="AD381" s="26"/>
      <c r="AE381" s="26"/>
      <c r="AF381" s="26"/>
      <c r="AG381" s="26"/>
      <c r="AH381" s="1">
        <v>26.799999999999983</v>
      </c>
      <c r="AI381" s="1">
        <v>76.400000000000006</v>
      </c>
    </row>
    <row r="382" spans="1:35" x14ac:dyDescent="0.25">
      <c r="A382" s="1">
        <v>381</v>
      </c>
      <c r="B382" s="20">
        <v>30</v>
      </c>
      <c r="C382" s="20">
        <v>4.0000000000000001E-3</v>
      </c>
      <c r="D382" s="20">
        <v>16.600000000000001</v>
      </c>
      <c r="E382" s="20">
        <v>2.2800000000000001E-2</v>
      </c>
      <c r="F382" s="28">
        <v>8.9999999999999998E-4</v>
      </c>
      <c r="G382" s="20">
        <v>146.9</v>
      </c>
      <c r="H382" s="20">
        <v>164.3</v>
      </c>
      <c r="I382" s="20">
        <v>190.6</v>
      </c>
      <c r="J382" s="20">
        <v>233.9</v>
      </c>
      <c r="K382" s="20">
        <v>262.7</v>
      </c>
      <c r="L382" s="20">
        <v>41.6</v>
      </c>
      <c r="M382" s="20">
        <v>794</v>
      </c>
      <c r="N382" s="20">
        <v>-55.6</v>
      </c>
      <c r="O382" s="20">
        <v>3.472</v>
      </c>
      <c r="P382" s="20">
        <v>23</v>
      </c>
      <c r="Q382" s="20">
        <v>1.25</v>
      </c>
      <c r="R382" s="20">
        <v>43.32</v>
      </c>
      <c r="S382" s="20">
        <v>1</v>
      </c>
      <c r="T382" s="20">
        <v>98</v>
      </c>
      <c r="U382" s="20">
        <v>0.32</v>
      </c>
      <c r="V382" s="20">
        <v>14</v>
      </c>
      <c r="W382" s="20">
        <v>12</v>
      </c>
      <c r="X382" s="1">
        <v>8</v>
      </c>
      <c r="Y382" s="1">
        <v>7</v>
      </c>
      <c r="Z382" s="1">
        <v>7</v>
      </c>
      <c r="AA382" s="1">
        <v>7</v>
      </c>
      <c r="AB382" s="20">
        <v>159</v>
      </c>
      <c r="AC382" s="20">
        <v>38.9</v>
      </c>
      <c r="AD382" s="20">
        <v>1.9</v>
      </c>
      <c r="AE382" s="20">
        <v>0.2</v>
      </c>
      <c r="AF382" s="20">
        <v>0</v>
      </c>
      <c r="AG382" s="20">
        <v>0</v>
      </c>
      <c r="AH382" s="1">
        <v>26.299999999999983</v>
      </c>
      <c r="AI382" s="1">
        <v>69.599999999999994</v>
      </c>
    </row>
    <row r="383" spans="1:35" x14ac:dyDescent="0.25">
      <c r="A383" s="1">
        <v>382</v>
      </c>
      <c r="B383" s="20">
        <v>24</v>
      </c>
      <c r="C383" s="20">
        <v>1E-3</v>
      </c>
      <c r="D383" s="20">
        <v>19.3</v>
      </c>
      <c r="E383" s="20">
        <v>0.152</v>
      </c>
      <c r="F383" s="28">
        <v>1.1999999999999999E-3</v>
      </c>
      <c r="G383" s="20">
        <v>154.30000000000001</v>
      </c>
      <c r="H383" s="20">
        <v>168.2</v>
      </c>
      <c r="I383" s="20">
        <v>193.7</v>
      </c>
      <c r="J383" s="20">
        <v>237.6</v>
      </c>
      <c r="K383" s="20">
        <v>260.39999999999998</v>
      </c>
      <c r="L383" s="20">
        <v>43.4</v>
      </c>
      <c r="M383" s="20">
        <v>794</v>
      </c>
      <c r="N383" s="20">
        <v>-49.9</v>
      </c>
      <c r="O383" s="20">
        <v>3.6739999999999999</v>
      </c>
      <c r="P383" s="20">
        <v>22.5</v>
      </c>
      <c r="Q383" s="20">
        <v>1.24</v>
      </c>
      <c r="R383" s="20">
        <v>43.25</v>
      </c>
      <c r="S383" s="34">
        <v>3</v>
      </c>
      <c r="T383" s="20">
        <v>96</v>
      </c>
      <c r="U383" s="20">
        <v>0.43</v>
      </c>
      <c r="V383" s="20">
        <v>16</v>
      </c>
      <c r="W383" s="20">
        <v>14</v>
      </c>
      <c r="X383" s="1">
        <v>9</v>
      </c>
      <c r="Y383" s="1">
        <v>7</v>
      </c>
      <c r="Z383" s="1">
        <v>7</v>
      </c>
      <c r="AA383" s="1">
        <v>7</v>
      </c>
      <c r="AB383" s="20">
        <v>619.70000000000005</v>
      </c>
      <c r="AC383" s="20">
        <v>87.2</v>
      </c>
      <c r="AD383" s="20">
        <v>3.1</v>
      </c>
      <c r="AE383" s="20">
        <v>0.6</v>
      </c>
      <c r="AF383" s="20">
        <v>0.2</v>
      </c>
      <c r="AG383" s="20">
        <v>0.1</v>
      </c>
      <c r="AH383" s="1">
        <v>25.5</v>
      </c>
      <c r="AI383" s="1">
        <v>69.400000000000006</v>
      </c>
    </row>
    <row r="384" spans="1:35" x14ac:dyDescent="0.25">
      <c r="A384" s="1">
        <v>383</v>
      </c>
      <c r="B384" s="1">
        <v>30</v>
      </c>
      <c r="C384" s="23">
        <v>6.0000000000000001E-3</v>
      </c>
      <c r="D384" s="1">
        <v>19.7</v>
      </c>
      <c r="E384" s="1">
        <v>0.01</v>
      </c>
      <c r="F384" s="29"/>
      <c r="G384" s="1">
        <v>145.9</v>
      </c>
      <c r="H384" s="1">
        <v>164.4</v>
      </c>
      <c r="I384" s="1">
        <v>193.6</v>
      </c>
      <c r="J384" s="1">
        <v>236.9</v>
      </c>
      <c r="K384" s="1">
        <v>264.8</v>
      </c>
      <c r="L384" s="1">
        <v>39.5</v>
      </c>
      <c r="M384" s="1">
        <v>794.1</v>
      </c>
      <c r="N384" s="1">
        <v>-51.1</v>
      </c>
      <c r="O384" s="1">
        <v>3.6</v>
      </c>
      <c r="P384" s="1">
        <v>25</v>
      </c>
      <c r="Q384" s="1"/>
      <c r="R384" s="1">
        <v>43.281999999999996</v>
      </c>
      <c r="S384" s="21">
        <v>1</v>
      </c>
      <c r="T384" s="1">
        <v>96</v>
      </c>
      <c r="U384" s="1"/>
      <c r="V384" s="1"/>
      <c r="W384" s="1"/>
      <c r="X384" s="1"/>
      <c r="Y384" s="1"/>
      <c r="Z384" s="1"/>
      <c r="AA384" s="1"/>
      <c r="AB384" s="1"/>
      <c r="AC384" s="1"/>
      <c r="AD384" s="1"/>
      <c r="AE384" s="1"/>
      <c r="AF384" s="1"/>
      <c r="AG384" s="1"/>
      <c r="AH384" s="1">
        <v>29.199999999999989</v>
      </c>
      <c r="AI384" s="1">
        <v>72.5</v>
      </c>
    </row>
    <row r="385" spans="1:35" x14ac:dyDescent="0.25">
      <c r="A385" s="1">
        <v>384</v>
      </c>
      <c r="B385" s="1">
        <v>30</v>
      </c>
      <c r="C385" s="23">
        <v>2E-3</v>
      </c>
      <c r="D385" s="1">
        <v>19.2</v>
      </c>
      <c r="E385" s="1">
        <v>1.4E-2</v>
      </c>
      <c r="F385" s="29">
        <v>2.9999999999999997E-4</v>
      </c>
      <c r="G385" s="1">
        <v>150</v>
      </c>
      <c r="H385" s="1">
        <v>166.8</v>
      </c>
      <c r="I385" s="1">
        <v>192.3</v>
      </c>
      <c r="J385" s="1">
        <v>232.6</v>
      </c>
      <c r="K385" s="1">
        <v>256.10000000000002</v>
      </c>
      <c r="L385" s="1">
        <v>40.5</v>
      </c>
      <c r="M385" s="1">
        <v>794.1</v>
      </c>
      <c r="N385" s="1">
        <v>-51.8</v>
      </c>
      <c r="O385" s="1">
        <v>3.621</v>
      </c>
      <c r="P385" s="1">
        <v>25</v>
      </c>
      <c r="Q385" s="1"/>
      <c r="R385" s="1">
        <v>43.283000000000001</v>
      </c>
      <c r="S385" s="21">
        <v>1</v>
      </c>
      <c r="T385" s="1">
        <v>95</v>
      </c>
      <c r="U385" s="1"/>
      <c r="V385" s="1"/>
      <c r="W385" s="1"/>
      <c r="X385" s="1"/>
      <c r="Y385" s="1"/>
      <c r="Z385" s="1"/>
      <c r="AA385" s="1"/>
      <c r="AB385" s="1"/>
      <c r="AC385" s="1"/>
      <c r="AD385" s="1"/>
      <c r="AE385" s="1"/>
      <c r="AF385" s="1"/>
      <c r="AG385" s="1"/>
      <c r="AH385" s="1">
        <v>25.5</v>
      </c>
      <c r="AI385" s="1">
        <v>65.799999999999983</v>
      </c>
    </row>
    <row r="386" spans="1:35" x14ac:dyDescent="0.25">
      <c r="A386" s="1">
        <v>385</v>
      </c>
      <c r="B386" s="1">
        <v>23</v>
      </c>
      <c r="C386" s="23">
        <v>8.0000000000000002E-3</v>
      </c>
      <c r="D386" s="1">
        <v>18.7</v>
      </c>
      <c r="E386" s="1">
        <v>6.4000000000000001E-2</v>
      </c>
      <c r="F386" s="29">
        <v>1.6000000000000001E-3</v>
      </c>
      <c r="G386" s="1">
        <v>150.1</v>
      </c>
      <c r="H386" s="1">
        <v>163.5</v>
      </c>
      <c r="I386" s="1">
        <v>191.7</v>
      </c>
      <c r="J386" s="1">
        <v>236.7</v>
      </c>
      <c r="K386" s="1">
        <v>264.3</v>
      </c>
      <c r="L386" s="1">
        <v>39</v>
      </c>
      <c r="M386" s="1">
        <v>794.1</v>
      </c>
      <c r="N386" s="1">
        <v>-49.4</v>
      </c>
      <c r="O386" s="1">
        <v>3.5579999999999998</v>
      </c>
      <c r="P386" s="1">
        <v>25</v>
      </c>
      <c r="Q386" s="1"/>
      <c r="R386" s="1">
        <v>43.274999999999999</v>
      </c>
      <c r="S386" s="21">
        <v>1</v>
      </c>
      <c r="T386" s="1">
        <v>85</v>
      </c>
      <c r="U386" s="1"/>
      <c r="V386" s="1"/>
      <c r="W386" s="1"/>
      <c r="X386" s="1"/>
      <c r="Y386" s="1"/>
      <c r="Z386" s="1"/>
      <c r="AA386" s="1"/>
      <c r="AB386" s="1"/>
      <c r="AC386" s="1"/>
      <c r="AD386" s="1"/>
      <c r="AE386" s="1"/>
      <c r="AF386" s="1"/>
      <c r="AG386" s="1"/>
      <c r="AH386" s="1">
        <v>28.199999999999989</v>
      </c>
      <c r="AI386" s="1">
        <v>73.199999999999989</v>
      </c>
    </row>
    <row r="387" spans="1:35" x14ac:dyDescent="0.25">
      <c r="A387" s="1">
        <v>386</v>
      </c>
      <c r="B387" s="1">
        <v>27</v>
      </c>
      <c r="C387" s="23">
        <v>7.0000000000000001E-3</v>
      </c>
      <c r="D387" s="22">
        <v>18.2</v>
      </c>
      <c r="E387" s="22">
        <v>0.17499999999999999</v>
      </c>
      <c r="F387" s="31"/>
      <c r="G387" s="26">
        <v>146</v>
      </c>
      <c r="H387" s="26">
        <v>165</v>
      </c>
      <c r="I387" s="26">
        <v>194.6</v>
      </c>
      <c r="J387" s="26">
        <v>239.7</v>
      </c>
      <c r="K387" s="26">
        <v>262.89999999999998</v>
      </c>
      <c r="L387" s="26">
        <v>40</v>
      </c>
      <c r="M387" s="26">
        <v>794.1</v>
      </c>
      <c r="N387" s="22">
        <v>-49.8</v>
      </c>
      <c r="O387" s="24">
        <v>3.6749999999999998</v>
      </c>
      <c r="P387" s="26">
        <v>25</v>
      </c>
      <c r="Q387" s="22"/>
      <c r="R387" s="22">
        <v>43.26</v>
      </c>
      <c r="S387" s="21">
        <v>1</v>
      </c>
      <c r="T387" s="22">
        <v>72</v>
      </c>
      <c r="U387" s="32"/>
      <c r="V387" s="22"/>
      <c r="W387" s="22"/>
      <c r="X387" s="1"/>
      <c r="Y387" s="1"/>
      <c r="Z387" s="1"/>
      <c r="AA387" s="1"/>
      <c r="AB387" s="26"/>
      <c r="AC387" s="26"/>
      <c r="AD387" s="26"/>
      <c r="AE387" s="26"/>
      <c r="AF387" s="26"/>
      <c r="AG387" s="26"/>
      <c r="AH387" s="1">
        <v>29.599999999999994</v>
      </c>
      <c r="AI387" s="1">
        <v>74.699999999999989</v>
      </c>
    </row>
    <row r="388" spans="1:35" x14ac:dyDescent="0.25">
      <c r="A388" s="1">
        <v>387</v>
      </c>
      <c r="B388" s="1">
        <v>26</v>
      </c>
      <c r="C388" s="23">
        <v>2E-3</v>
      </c>
      <c r="D388" s="22">
        <v>18.7</v>
      </c>
      <c r="E388" s="22">
        <v>0.17299999999999999</v>
      </c>
      <c r="F388" s="31">
        <v>4.0000000000000002E-4</v>
      </c>
      <c r="G388" s="26">
        <v>149.69999999999999</v>
      </c>
      <c r="H388" s="26">
        <v>165.1</v>
      </c>
      <c r="I388" s="26">
        <v>194.5</v>
      </c>
      <c r="J388" s="26">
        <v>239.7</v>
      </c>
      <c r="K388" s="26">
        <v>264.2</v>
      </c>
      <c r="L388" s="26">
        <v>39</v>
      </c>
      <c r="M388" s="26">
        <v>794.1</v>
      </c>
      <c r="N388" s="22">
        <v>-49.3</v>
      </c>
      <c r="O388" s="24">
        <v>3.68</v>
      </c>
      <c r="P388" s="26">
        <v>25</v>
      </c>
      <c r="Q388" s="32"/>
      <c r="R388" s="22">
        <v>43.252000000000002</v>
      </c>
      <c r="S388" s="21">
        <v>1</v>
      </c>
      <c r="T388" s="22">
        <v>74</v>
      </c>
      <c r="U388" s="32"/>
      <c r="V388" s="22"/>
      <c r="W388" s="22"/>
      <c r="X388" s="1"/>
      <c r="Y388" s="1"/>
      <c r="Z388" s="1"/>
      <c r="AA388" s="1"/>
      <c r="AB388" s="26"/>
      <c r="AC388" s="26"/>
      <c r="AD388" s="26"/>
      <c r="AE388" s="26"/>
      <c r="AF388" s="26"/>
      <c r="AG388" s="26"/>
      <c r="AH388" s="1">
        <v>29.400000000000006</v>
      </c>
      <c r="AI388" s="1">
        <v>74.599999999999994</v>
      </c>
    </row>
    <row r="389" spans="1:35" x14ac:dyDescent="0.25">
      <c r="A389" s="1">
        <v>388</v>
      </c>
      <c r="B389" s="1">
        <v>27</v>
      </c>
      <c r="C389" s="23">
        <v>3.0000000000000001E-3</v>
      </c>
      <c r="D389" s="22">
        <v>18.100000000000001</v>
      </c>
      <c r="E389" s="22">
        <v>0.16200000000000001</v>
      </c>
      <c r="F389" s="31">
        <v>5.0000000000000001E-4</v>
      </c>
      <c r="G389" s="26">
        <v>147.9</v>
      </c>
      <c r="H389" s="26">
        <v>165.4</v>
      </c>
      <c r="I389" s="26">
        <v>193.7</v>
      </c>
      <c r="J389" s="26">
        <v>238.3</v>
      </c>
      <c r="K389" s="26">
        <v>263.3</v>
      </c>
      <c r="L389" s="26">
        <v>41</v>
      </c>
      <c r="M389" s="26">
        <v>794.1</v>
      </c>
      <c r="N389" s="22">
        <v>-49.8</v>
      </c>
      <c r="O389" s="24">
        <v>3.6190000000000002</v>
      </c>
      <c r="P389" s="26">
        <v>25</v>
      </c>
      <c r="Q389" s="32"/>
      <c r="R389" s="22">
        <v>43.262</v>
      </c>
      <c r="S389" s="21">
        <v>1</v>
      </c>
      <c r="T389" s="22">
        <v>78</v>
      </c>
      <c r="U389" s="22"/>
      <c r="V389" s="22"/>
      <c r="W389" s="22"/>
      <c r="X389" s="1"/>
      <c r="Y389" s="1"/>
      <c r="Z389" s="1"/>
      <c r="AA389" s="1"/>
      <c r="AB389" s="26"/>
      <c r="AC389" s="26"/>
      <c r="AD389" s="26"/>
      <c r="AE389" s="26"/>
      <c r="AF389" s="26"/>
      <c r="AG389" s="26"/>
      <c r="AH389" s="1">
        <v>28.299999999999983</v>
      </c>
      <c r="AI389" s="1">
        <v>72.900000000000006</v>
      </c>
    </row>
    <row r="390" spans="1:35" x14ac:dyDescent="0.25">
      <c r="A390" s="1">
        <v>389</v>
      </c>
      <c r="B390" s="1">
        <v>26</v>
      </c>
      <c r="C390" s="23">
        <v>4.0000000000000001E-3</v>
      </c>
      <c r="D390" s="22">
        <v>17.3</v>
      </c>
      <c r="E390" s="22">
        <v>0.16300000000000001</v>
      </c>
      <c r="F390" s="31">
        <v>4.0000000000000002E-4</v>
      </c>
      <c r="G390" s="26">
        <v>145.80000000000001</v>
      </c>
      <c r="H390" s="26">
        <v>164.6</v>
      </c>
      <c r="I390" s="26">
        <v>193.6</v>
      </c>
      <c r="J390" s="26">
        <v>239.1</v>
      </c>
      <c r="K390" s="26">
        <v>264</v>
      </c>
      <c r="L390" s="26">
        <v>40</v>
      </c>
      <c r="M390" s="26">
        <v>794.1</v>
      </c>
      <c r="N390" s="22">
        <v>-49.6</v>
      </c>
      <c r="O390" s="24">
        <v>3.8809999999999998</v>
      </c>
      <c r="P390" s="26">
        <v>25</v>
      </c>
      <c r="Q390" s="32"/>
      <c r="R390" s="22">
        <v>43.274999999999999</v>
      </c>
      <c r="S390" s="21">
        <v>1</v>
      </c>
      <c r="T390" s="22">
        <v>79</v>
      </c>
      <c r="U390" s="22"/>
      <c r="V390" s="22"/>
      <c r="W390" s="22"/>
      <c r="X390" s="1"/>
      <c r="Y390" s="1"/>
      <c r="Z390" s="1"/>
      <c r="AA390" s="1"/>
      <c r="AB390" s="26"/>
      <c r="AC390" s="26"/>
      <c r="AD390" s="26"/>
      <c r="AE390" s="26"/>
      <c r="AF390" s="26"/>
      <c r="AG390" s="26"/>
      <c r="AH390" s="1">
        <v>29</v>
      </c>
      <c r="AI390" s="1">
        <v>74.5</v>
      </c>
    </row>
    <row r="391" spans="1:35" x14ac:dyDescent="0.25">
      <c r="A391" s="1">
        <v>390</v>
      </c>
      <c r="B391" s="1">
        <v>26</v>
      </c>
      <c r="C391" s="23">
        <v>4.0000000000000001E-3</v>
      </c>
      <c r="D391" s="22">
        <v>17.100000000000001</v>
      </c>
      <c r="E391" s="22">
        <v>0.17499999999999999</v>
      </c>
      <c r="F391" s="31">
        <v>4.0000000000000002E-4</v>
      </c>
      <c r="G391" s="26">
        <v>149.4</v>
      </c>
      <c r="H391" s="26">
        <v>165.1</v>
      </c>
      <c r="I391" s="26">
        <v>193.5</v>
      </c>
      <c r="J391" s="26">
        <v>238.1</v>
      </c>
      <c r="K391" s="26">
        <v>264</v>
      </c>
      <c r="L391" s="26">
        <v>40.5</v>
      </c>
      <c r="M391" s="26">
        <v>794.1</v>
      </c>
      <c r="N391" s="22">
        <v>-49.8</v>
      </c>
      <c r="O391" s="24">
        <v>3.649</v>
      </c>
      <c r="P391" s="26">
        <v>25</v>
      </c>
      <c r="Q391" s="32"/>
      <c r="R391" s="22">
        <v>43.274000000000001</v>
      </c>
      <c r="S391" s="21">
        <v>1</v>
      </c>
      <c r="T391" s="22">
        <v>77</v>
      </c>
      <c r="U391" s="22"/>
      <c r="V391" s="22"/>
      <c r="W391" s="22"/>
      <c r="X391" s="1"/>
      <c r="Y391" s="1"/>
      <c r="Z391" s="1"/>
      <c r="AA391" s="1"/>
      <c r="AB391" s="26"/>
      <c r="AC391" s="26"/>
      <c r="AD391" s="26"/>
      <c r="AE391" s="26"/>
      <c r="AF391" s="26"/>
      <c r="AG391" s="26"/>
      <c r="AH391" s="1">
        <v>28.400000000000006</v>
      </c>
      <c r="AI391" s="1">
        <v>73</v>
      </c>
    </row>
    <row r="392" spans="1:35" x14ac:dyDescent="0.25">
      <c r="A392" s="1">
        <v>391</v>
      </c>
      <c r="B392" s="1">
        <v>27</v>
      </c>
      <c r="C392" s="23">
        <v>4.0000000000000001E-3</v>
      </c>
      <c r="D392" s="26">
        <v>18.100000000000001</v>
      </c>
      <c r="E392" s="22">
        <v>0.16400000000000001</v>
      </c>
      <c r="F392" s="31"/>
      <c r="G392" s="26">
        <v>149.4</v>
      </c>
      <c r="H392" s="26">
        <v>165</v>
      </c>
      <c r="I392" s="26">
        <v>193.2</v>
      </c>
      <c r="J392" s="26">
        <v>239</v>
      </c>
      <c r="K392" s="26">
        <v>263.5</v>
      </c>
      <c r="L392" s="26">
        <v>39.5</v>
      </c>
      <c r="M392" s="26">
        <v>794.1</v>
      </c>
      <c r="N392" s="26">
        <v>-49.8</v>
      </c>
      <c r="O392" s="24">
        <v>3.6259999999999999</v>
      </c>
      <c r="P392" s="26">
        <v>25</v>
      </c>
      <c r="Q392" s="22"/>
      <c r="R392" s="26">
        <v>43.261000000000003</v>
      </c>
      <c r="S392" s="21">
        <v>1</v>
      </c>
      <c r="T392" s="22">
        <v>70</v>
      </c>
      <c r="U392" s="32"/>
      <c r="V392" s="22"/>
      <c r="W392" s="22"/>
      <c r="X392" s="1"/>
      <c r="Y392" s="1"/>
      <c r="Z392" s="1"/>
      <c r="AA392" s="1"/>
      <c r="AB392" s="26"/>
      <c r="AC392" s="26"/>
      <c r="AD392" s="26"/>
      <c r="AE392" s="26"/>
      <c r="AF392" s="26"/>
      <c r="AG392" s="26"/>
      <c r="AH392" s="1">
        <v>28.199999999999989</v>
      </c>
      <c r="AI392" s="1">
        <v>74</v>
      </c>
    </row>
    <row r="393" spans="1:35" x14ac:dyDescent="0.25">
      <c r="A393" s="1">
        <v>392</v>
      </c>
      <c r="B393" s="1">
        <v>26</v>
      </c>
      <c r="C393" s="23">
        <v>2E-3</v>
      </c>
      <c r="D393" s="26">
        <v>17.899999999999999</v>
      </c>
      <c r="E393" s="22">
        <v>0.14399999999999999</v>
      </c>
      <c r="F393" s="31">
        <v>4.0000000000000002E-4</v>
      </c>
      <c r="G393" s="26">
        <v>146.69999999999999</v>
      </c>
      <c r="H393" s="26">
        <v>164.9</v>
      </c>
      <c r="I393" s="26">
        <v>193.6</v>
      </c>
      <c r="J393" s="26">
        <v>238.6</v>
      </c>
      <c r="K393" s="26">
        <v>263.8</v>
      </c>
      <c r="L393" s="26">
        <v>40</v>
      </c>
      <c r="M393" s="26">
        <v>794.1</v>
      </c>
      <c r="N393" s="26">
        <v>-50.8</v>
      </c>
      <c r="O393" s="24">
        <v>3.65</v>
      </c>
      <c r="P393" s="26">
        <v>25</v>
      </c>
      <c r="Q393" s="22"/>
      <c r="R393" s="26">
        <v>43.271000000000001</v>
      </c>
      <c r="S393" s="21">
        <v>1</v>
      </c>
      <c r="T393" s="22">
        <v>71</v>
      </c>
      <c r="U393" s="32"/>
      <c r="V393" s="22"/>
      <c r="W393" s="22"/>
      <c r="X393" s="1"/>
      <c r="Y393" s="1"/>
      <c r="Z393" s="1"/>
      <c r="AA393" s="1"/>
      <c r="AB393" s="26"/>
      <c r="AC393" s="26"/>
      <c r="AD393" s="26"/>
      <c r="AE393" s="26"/>
      <c r="AF393" s="26"/>
      <c r="AG393" s="26"/>
      <c r="AH393" s="1">
        <v>28.699999999999989</v>
      </c>
      <c r="AI393" s="1">
        <v>73.699999999999989</v>
      </c>
    </row>
    <row r="394" spans="1:35" x14ac:dyDescent="0.25">
      <c r="A394" s="1">
        <v>393</v>
      </c>
      <c r="B394" s="1">
        <v>27</v>
      </c>
      <c r="C394" s="23">
        <v>4.0000000000000001E-3</v>
      </c>
      <c r="D394" s="26">
        <v>18.100000000000001</v>
      </c>
      <c r="E394" s="22">
        <v>0.16400000000000001</v>
      </c>
      <c r="F394" s="31"/>
      <c r="G394" s="26">
        <v>149.4</v>
      </c>
      <c r="H394" s="26">
        <v>165</v>
      </c>
      <c r="I394" s="26">
        <v>193.2</v>
      </c>
      <c r="J394" s="26">
        <v>239</v>
      </c>
      <c r="K394" s="26">
        <v>263.5</v>
      </c>
      <c r="L394" s="26">
        <v>39.5</v>
      </c>
      <c r="M394" s="26">
        <v>794.1</v>
      </c>
      <c r="N394" s="26">
        <v>-49.8</v>
      </c>
      <c r="O394" s="24">
        <v>3.6259999999999999</v>
      </c>
      <c r="P394" s="26">
        <v>25</v>
      </c>
      <c r="Q394" s="22"/>
      <c r="R394" s="26">
        <v>43.261000000000003</v>
      </c>
      <c r="S394" s="22">
        <v>1</v>
      </c>
      <c r="T394" s="22">
        <v>70</v>
      </c>
      <c r="U394" s="32"/>
      <c r="V394" s="22"/>
      <c r="W394" s="22"/>
      <c r="X394" s="1"/>
      <c r="Y394" s="1"/>
      <c r="Z394" s="1"/>
      <c r="AA394" s="1"/>
      <c r="AB394" s="26"/>
      <c r="AC394" s="26"/>
      <c r="AD394" s="26"/>
      <c r="AE394" s="26"/>
      <c r="AF394" s="26"/>
      <c r="AG394" s="26"/>
      <c r="AH394" s="1">
        <v>28.199999999999989</v>
      </c>
      <c r="AI394" s="1">
        <v>74</v>
      </c>
    </row>
    <row r="395" spans="1:35" x14ac:dyDescent="0.25">
      <c r="A395" s="1">
        <v>394</v>
      </c>
      <c r="B395" s="1">
        <v>30</v>
      </c>
      <c r="C395" s="23">
        <v>4.0000000000000001E-3</v>
      </c>
      <c r="D395" s="22">
        <v>16.899999999999999</v>
      </c>
      <c r="E395" s="22">
        <v>0.15</v>
      </c>
      <c r="F395" s="31">
        <v>4.0000000000000002E-4</v>
      </c>
      <c r="G395" s="26">
        <v>148.6</v>
      </c>
      <c r="H395" s="26">
        <v>166.1</v>
      </c>
      <c r="I395" s="26">
        <v>193.6</v>
      </c>
      <c r="J395" s="26">
        <v>238.9</v>
      </c>
      <c r="K395" s="26">
        <v>263.2</v>
      </c>
      <c r="L395" s="26">
        <v>40.5</v>
      </c>
      <c r="M395" s="26">
        <v>794.1</v>
      </c>
      <c r="N395" s="26">
        <v>-50.7</v>
      </c>
      <c r="O395" s="22">
        <v>3.66</v>
      </c>
      <c r="P395" s="22">
        <v>25</v>
      </c>
      <c r="Q395" s="22"/>
      <c r="R395" s="22">
        <v>43.289000000000001</v>
      </c>
      <c r="S395" s="21">
        <v>1</v>
      </c>
      <c r="T395" s="22">
        <v>70</v>
      </c>
      <c r="U395" s="26"/>
      <c r="V395" s="22"/>
      <c r="W395" s="22"/>
      <c r="X395" s="1"/>
      <c r="Y395" s="1"/>
      <c r="Z395" s="1"/>
      <c r="AA395" s="1"/>
      <c r="AB395" s="26"/>
      <c r="AC395" s="26"/>
      <c r="AD395" s="26"/>
      <c r="AE395" s="26"/>
      <c r="AF395" s="26"/>
      <c r="AG395" s="26"/>
      <c r="AH395" s="1">
        <v>27.5</v>
      </c>
      <c r="AI395" s="1">
        <v>72.800000000000011</v>
      </c>
    </row>
    <row r="396" spans="1:35" x14ac:dyDescent="0.25">
      <c r="A396" s="1">
        <v>395</v>
      </c>
      <c r="B396" s="21">
        <v>21</v>
      </c>
      <c r="C396" s="21">
        <v>2E-3</v>
      </c>
      <c r="D396" s="25">
        <v>15.667196856287426</v>
      </c>
      <c r="E396" s="21">
        <v>0.04</v>
      </c>
      <c r="F396" s="30"/>
      <c r="G396" s="21">
        <v>154.5</v>
      </c>
      <c r="H396" s="21">
        <v>172.9</v>
      </c>
      <c r="I396" s="21">
        <v>197.3</v>
      </c>
      <c r="J396" s="21">
        <v>233.1</v>
      </c>
      <c r="K396" s="21">
        <v>254.5</v>
      </c>
      <c r="L396" s="21">
        <v>44.5</v>
      </c>
      <c r="M396" s="1">
        <v>794.1</v>
      </c>
      <c r="N396" s="21">
        <v>-52.5</v>
      </c>
      <c r="O396" s="21">
        <v>3.84</v>
      </c>
      <c r="P396" s="21">
        <v>26</v>
      </c>
      <c r="Q396" s="21"/>
      <c r="R396" s="21">
        <v>43.35</v>
      </c>
      <c r="S396" s="21">
        <v>1</v>
      </c>
      <c r="T396" s="21">
        <v>83</v>
      </c>
      <c r="U396" s="21">
        <v>0.1</v>
      </c>
      <c r="V396" s="21">
        <v>17</v>
      </c>
      <c r="W396" s="21">
        <v>15</v>
      </c>
      <c r="X396" s="1">
        <v>10</v>
      </c>
      <c r="Y396" s="1">
        <v>8</v>
      </c>
      <c r="Z396" s="1">
        <v>7</v>
      </c>
      <c r="AA396" s="1">
        <v>7</v>
      </c>
      <c r="AB396" s="21">
        <v>983.5</v>
      </c>
      <c r="AC396" s="21">
        <v>229</v>
      </c>
      <c r="AD396" s="21">
        <v>11.5</v>
      </c>
      <c r="AE396" s="21">
        <v>2</v>
      </c>
      <c r="AF396" s="21">
        <v>0.9</v>
      </c>
      <c r="AG396" s="21">
        <v>0.2</v>
      </c>
      <c r="AH396" s="1">
        <v>24.400000000000006</v>
      </c>
      <c r="AI396" s="1">
        <v>60.199999999999989</v>
      </c>
    </row>
    <row r="397" spans="1:35" x14ac:dyDescent="0.25">
      <c r="A397" s="1">
        <v>396</v>
      </c>
      <c r="B397" s="1">
        <v>29</v>
      </c>
      <c r="C397" s="23">
        <v>6.0000000000000001E-3</v>
      </c>
      <c r="D397" s="1">
        <v>20</v>
      </c>
      <c r="E397" s="1">
        <v>0.01</v>
      </c>
      <c r="F397" s="29">
        <v>2.9999999999999997E-4</v>
      </c>
      <c r="G397" s="1">
        <v>149</v>
      </c>
      <c r="H397" s="1">
        <v>165.4</v>
      </c>
      <c r="I397" s="1">
        <v>193.1</v>
      </c>
      <c r="J397" s="1">
        <v>235.4</v>
      </c>
      <c r="K397" s="1">
        <v>261.3</v>
      </c>
      <c r="L397" s="1">
        <v>39.5</v>
      </c>
      <c r="M397" s="1">
        <v>794.2</v>
      </c>
      <c r="N397" s="1">
        <v>-51.1</v>
      </c>
      <c r="O397" s="1">
        <v>3.5590000000000002</v>
      </c>
      <c r="P397" s="1">
        <v>25</v>
      </c>
      <c r="Q397" s="1"/>
      <c r="R397" s="1">
        <v>43.271000000000001</v>
      </c>
      <c r="S397" s="21">
        <v>1</v>
      </c>
      <c r="T397" s="1">
        <v>80</v>
      </c>
      <c r="U397" s="1"/>
      <c r="V397" s="1"/>
      <c r="W397" s="1"/>
      <c r="X397" s="1"/>
      <c r="Y397" s="1"/>
      <c r="Z397" s="1"/>
      <c r="AA397" s="1"/>
      <c r="AB397" s="1"/>
      <c r="AC397" s="1"/>
      <c r="AD397" s="1"/>
      <c r="AE397" s="1"/>
      <c r="AF397" s="1"/>
      <c r="AG397" s="1"/>
      <c r="AH397" s="1">
        <v>27.699999999999989</v>
      </c>
      <c r="AI397" s="1">
        <v>70</v>
      </c>
    </row>
    <row r="398" spans="1:35" x14ac:dyDescent="0.25">
      <c r="A398" s="1">
        <v>397</v>
      </c>
      <c r="B398" s="1">
        <v>28</v>
      </c>
      <c r="C398" s="23">
        <v>5.0000000000000001E-3</v>
      </c>
      <c r="D398" s="1">
        <v>18.7</v>
      </c>
      <c r="E398" s="1">
        <v>0.01</v>
      </c>
      <c r="F398" s="29">
        <v>2.9999999999999997E-4</v>
      </c>
      <c r="G398" s="1">
        <v>145.30000000000001</v>
      </c>
      <c r="H398" s="1">
        <v>164.8</v>
      </c>
      <c r="I398" s="1">
        <v>193.8</v>
      </c>
      <c r="J398" s="1">
        <v>236.6</v>
      </c>
      <c r="K398" s="1">
        <v>264.39999999999998</v>
      </c>
      <c r="L398" s="1">
        <v>39.5</v>
      </c>
      <c r="M398" s="1">
        <v>794.2</v>
      </c>
      <c r="N398" s="1">
        <v>-51.3</v>
      </c>
      <c r="O398" s="1">
        <v>3.577</v>
      </c>
      <c r="P398" s="1">
        <v>25</v>
      </c>
      <c r="Q398" s="1"/>
      <c r="R398" s="1">
        <v>43.298000000000002</v>
      </c>
      <c r="S398" s="21">
        <v>1</v>
      </c>
      <c r="T398" s="1">
        <v>80</v>
      </c>
      <c r="U398" s="1"/>
      <c r="V398" s="1"/>
      <c r="W398" s="1"/>
      <c r="X398" s="1"/>
      <c r="Y398" s="1"/>
      <c r="Z398" s="1"/>
      <c r="AA398" s="1"/>
      <c r="AB398" s="1"/>
      <c r="AC398" s="1"/>
      <c r="AD398" s="1"/>
      <c r="AE398" s="1"/>
      <c r="AF398" s="1"/>
      <c r="AG398" s="1"/>
      <c r="AH398" s="1">
        <v>29</v>
      </c>
      <c r="AI398" s="1">
        <v>71.799999999999983</v>
      </c>
    </row>
    <row r="399" spans="1:35" x14ac:dyDescent="0.25">
      <c r="A399" s="1">
        <v>398</v>
      </c>
      <c r="B399" s="1">
        <v>30</v>
      </c>
      <c r="C399" s="23">
        <v>4.0000000000000001E-3</v>
      </c>
      <c r="D399" s="1">
        <v>18.600000000000001</v>
      </c>
      <c r="E399" s="1">
        <v>0.01</v>
      </c>
      <c r="F399" s="29">
        <v>2.9999999999999997E-4</v>
      </c>
      <c r="G399" s="1">
        <v>144.9</v>
      </c>
      <c r="H399" s="1">
        <v>164.9</v>
      </c>
      <c r="I399" s="1">
        <v>193.7</v>
      </c>
      <c r="J399" s="1">
        <v>236.9</v>
      </c>
      <c r="K399" s="1">
        <v>264.2</v>
      </c>
      <c r="L399" s="1">
        <v>39.5</v>
      </c>
      <c r="M399" s="1">
        <v>794.2</v>
      </c>
      <c r="N399" s="1">
        <v>-51.2</v>
      </c>
      <c r="O399" s="1">
        <v>4.1920000000000002</v>
      </c>
      <c r="P399" s="1">
        <v>25</v>
      </c>
      <c r="Q399" s="1"/>
      <c r="R399" s="1">
        <v>43.301000000000002</v>
      </c>
      <c r="S399" s="21">
        <v>1</v>
      </c>
      <c r="T399" s="1">
        <v>90</v>
      </c>
      <c r="U399" s="1"/>
      <c r="V399" s="1"/>
      <c r="W399" s="1"/>
      <c r="X399" s="1"/>
      <c r="Y399" s="1"/>
      <c r="Z399" s="1"/>
      <c r="AA399" s="1"/>
      <c r="AB399" s="1"/>
      <c r="AC399" s="1"/>
      <c r="AD399" s="1"/>
      <c r="AE399" s="1"/>
      <c r="AF399" s="1"/>
      <c r="AG399" s="1"/>
      <c r="AH399" s="1">
        <v>28.799999999999983</v>
      </c>
      <c r="AI399" s="1">
        <v>72</v>
      </c>
    </row>
    <row r="400" spans="1:35" x14ac:dyDescent="0.25">
      <c r="A400" s="1">
        <v>399</v>
      </c>
      <c r="B400" s="1">
        <v>30</v>
      </c>
      <c r="C400" s="23">
        <v>8.9999999999999993E-3</v>
      </c>
      <c r="D400" s="1">
        <v>20</v>
      </c>
      <c r="E400" s="1">
        <v>7.0000000000000001E-3</v>
      </c>
      <c r="F400" s="29">
        <v>2.9999999999999997E-4</v>
      </c>
      <c r="G400" s="1">
        <v>145.80000000000001</v>
      </c>
      <c r="H400" s="1">
        <v>165.1</v>
      </c>
      <c r="I400" s="1">
        <v>193.7</v>
      </c>
      <c r="J400" s="1">
        <v>236.9</v>
      </c>
      <c r="K400" s="1">
        <v>264.39999999999998</v>
      </c>
      <c r="L400" s="1">
        <v>39.5</v>
      </c>
      <c r="M400" s="1">
        <v>794.2</v>
      </c>
      <c r="N400" s="1">
        <v>-51</v>
      </c>
      <c r="O400" s="1">
        <v>3.51</v>
      </c>
      <c r="P400" s="1">
        <v>25</v>
      </c>
      <c r="Q400" s="1"/>
      <c r="R400" s="1">
        <v>43.277999999999999</v>
      </c>
      <c r="S400" s="21">
        <v>1</v>
      </c>
      <c r="T400" s="1">
        <v>99</v>
      </c>
      <c r="U400" s="1"/>
      <c r="V400" s="1"/>
      <c r="W400" s="1"/>
      <c r="X400" s="1"/>
      <c r="Y400" s="1"/>
      <c r="Z400" s="1"/>
      <c r="AA400" s="1"/>
      <c r="AB400" s="1"/>
      <c r="AC400" s="1"/>
      <c r="AD400" s="1"/>
      <c r="AE400" s="1"/>
      <c r="AF400" s="1"/>
      <c r="AG400" s="1"/>
      <c r="AH400" s="1">
        <v>28.599999999999994</v>
      </c>
      <c r="AI400" s="1">
        <v>71.800000000000011</v>
      </c>
    </row>
    <row r="401" spans="1:35" x14ac:dyDescent="0.25">
      <c r="A401" s="1">
        <v>400</v>
      </c>
      <c r="B401" s="1">
        <v>30</v>
      </c>
      <c r="C401" s="23">
        <v>6.0000000000000001E-3</v>
      </c>
      <c r="D401" s="1">
        <v>19.8</v>
      </c>
      <c r="E401" s="1">
        <v>0.01</v>
      </c>
      <c r="F401" s="29">
        <v>2.9999999999999997E-4</v>
      </c>
      <c r="G401" s="1">
        <v>145.30000000000001</v>
      </c>
      <c r="H401" s="1">
        <v>164.5</v>
      </c>
      <c r="I401" s="1">
        <v>193.9</v>
      </c>
      <c r="J401" s="1">
        <v>236.6</v>
      </c>
      <c r="K401" s="1">
        <v>264.60000000000002</v>
      </c>
      <c r="L401" s="1">
        <v>39</v>
      </c>
      <c r="M401" s="1">
        <v>794.2</v>
      </c>
      <c r="N401" s="1">
        <v>-51.1</v>
      </c>
      <c r="O401" s="1">
        <v>3.5779999999999998</v>
      </c>
      <c r="P401" s="1">
        <v>25</v>
      </c>
      <c r="Q401" s="1"/>
      <c r="R401" s="1">
        <v>43.279000000000003</v>
      </c>
      <c r="S401" s="21">
        <v>1</v>
      </c>
      <c r="T401" s="1">
        <v>98</v>
      </c>
      <c r="U401" s="1"/>
      <c r="V401" s="1"/>
      <c r="W401" s="1"/>
      <c r="X401" s="1"/>
      <c r="Y401" s="1"/>
      <c r="Z401" s="1"/>
      <c r="AA401" s="1"/>
      <c r="AB401" s="1"/>
      <c r="AC401" s="1"/>
      <c r="AD401" s="1"/>
      <c r="AE401" s="1"/>
      <c r="AF401" s="1"/>
      <c r="AG401" s="1"/>
      <c r="AH401" s="1">
        <v>29.400000000000006</v>
      </c>
      <c r="AI401" s="1">
        <v>72.099999999999994</v>
      </c>
    </row>
    <row r="402" spans="1:35" x14ac:dyDescent="0.25">
      <c r="A402" s="1">
        <v>401</v>
      </c>
      <c r="B402" s="1">
        <v>30</v>
      </c>
      <c r="C402" s="23">
        <v>6.0000000000000001E-3</v>
      </c>
      <c r="D402" s="1">
        <v>20</v>
      </c>
      <c r="E402" s="1">
        <v>0.01</v>
      </c>
      <c r="F402" s="29">
        <v>2.9999999999999997E-4</v>
      </c>
      <c r="G402" s="1">
        <v>145.5</v>
      </c>
      <c r="H402" s="1">
        <v>164.9</v>
      </c>
      <c r="I402" s="1">
        <v>193.9</v>
      </c>
      <c r="J402" s="1">
        <v>236.9</v>
      </c>
      <c r="K402" s="1">
        <v>264.3</v>
      </c>
      <c r="L402" s="1">
        <v>39</v>
      </c>
      <c r="M402" s="1">
        <v>794.2</v>
      </c>
      <c r="N402" s="1">
        <v>-51.2</v>
      </c>
      <c r="O402" s="1">
        <v>3.6280000000000001</v>
      </c>
      <c r="P402" s="1">
        <v>25</v>
      </c>
      <c r="Q402" s="1"/>
      <c r="R402" s="1">
        <v>43.277000000000001</v>
      </c>
      <c r="S402" s="21">
        <v>1</v>
      </c>
      <c r="T402" s="1">
        <v>98</v>
      </c>
      <c r="U402" s="1"/>
      <c r="V402" s="1"/>
      <c r="W402" s="1"/>
      <c r="X402" s="1"/>
      <c r="Y402" s="1"/>
      <c r="Z402" s="1"/>
      <c r="AA402" s="1"/>
      <c r="AB402" s="1"/>
      <c r="AC402" s="1"/>
      <c r="AD402" s="1"/>
      <c r="AE402" s="1"/>
      <c r="AF402" s="1"/>
      <c r="AG402" s="1"/>
      <c r="AH402" s="1">
        <v>29</v>
      </c>
      <c r="AI402" s="1">
        <v>72</v>
      </c>
    </row>
    <row r="403" spans="1:35" x14ac:dyDescent="0.25">
      <c r="A403" s="1">
        <v>402</v>
      </c>
      <c r="B403" s="1">
        <v>30</v>
      </c>
      <c r="C403" s="23">
        <v>6.0000000000000001E-3</v>
      </c>
      <c r="D403" s="1">
        <v>19.899999999999999</v>
      </c>
      <c r="E403" s="1">
        <v>0.01</v>
      </c>
      <c r="F403" s="29">
        <v>2.9999999999999997E-4</v>
      </c>
      <c r="G403" s="1">
        <v>147.80000000000001</v>
      </c>
      <c r="H403" s="1">
        <v>164.8</v>
      </c>
      <c r="I403" s="1">
        <v>194</v>
      </c>
      <c r="J403" s="1">
        <v>237.1</v>
      </c>
      <c r="K403" s="1">
        <v>262.89999999999998</v>
      </c>
      <c r="L403" s="1">
        <v>39</v>
      </c>
      <c r="M403" s="1">
        <v>794.2</v>
      </c>
      <c r="N403" s="1">
        <v>-51.1</v>
      </c>
      <c r="O403" s="1">
        <v>3.6</v>
      </c>
      <c r="P403" s="1">
        <v>25</v>
      </c>
      <c r="Q403" s="1"/>
      <c r="R403" s="1">
        <v>43.28</v>
      </c>
      <c r="S403" s="21">
        <v>1</v>
      </c>
      <c r="T403" s="1">
        <v>96</v>
      </c>
      <c r="U403" s="1"/>
      <c r="V403" s="1"/>
      <c r="W403" s="1"/>
      <c r="X403" s="1"/>
      <c r="Y403" s="1"/>
      <c r="Z403" s="1"/>
      <c r="AA403" s="1"/>
      <c r="AB403" s="1"/>
      <c r="AC403" s="1"/>
      <c r="AD403" s="1"/>
      <c r="AE403" s="1"/>
      <c r="AF403" s="1"/>
      <c r="AG403" s="1"/>
      <c r="AH403" s="1">
        <v>29.199999999999989</v>
      </c>
      <c r="AI403" s="1">
        <v>72.299999999999983</v>
      </c>
    </row>
    <row r="404" spans="1:35" x14ac:dyDescent="0.25">
      <c r="A404" s="1">
        <v>403</v>
      </c>
      <c r="B404" s="1">
        <v>30</v>
      </c>
      <c r="C404" s="23">
        <v>3.0000000000000001E-3</v>
      </c>
      <c r="D404" s="1">
        <v>20</v>
      </c>
      <c r="E404" s="1">
        <v>0.01</v>
      </c>
      <c r="F404" s="29">
        <v>2.9999999999999997E-4</v>
      </c>
      <c r="G404" s="1">
        <v>144.6</v>
      </c>
      <c r="H404" s="1">
        <v>164.9</v>
      </c>
      <c r="I404" s="1">
        <v>193.8</v>
      </c>
      <c r="J404" s="1">
        <v>236.7</v>
      </c>
      <c r="K404" s="1">
        <v>264.3</v>
      </c>
      <c r="L404" s="1">
        <v>39</v>
      </c>
      <c r="M404" s="1">
        <v>794.2</v>
      </c>
      <c r="N404" s="1">
        <v>-51.1</v>
      </c>
      <c r="O404" s="1">
        <v>3.8420000000000001</v>
      </c>
      <c r="P404" s="1">
        <v>25</v>
      </c>
      <c r="Q404" s="1"/>
      <c r="R404" s="1">
        <v>43.277000000000001</v>
      </c>
      <c r="S404" s="21">
        <v>1</v>
      </c>
      <c r="T404" s="1">
        <v>95</v>
      </c>
      <c r="U404" s="1"/>
      <c r="V404" s="1"/>
      <c r="W404" s="1"/>
      <c r="X404" s="1"/>
      <c r="Y404" s="1"/>
      <c r="Z404" s="1"/>
      <c r="AA404" s="1"/>
      <c r="AB404" s="1"/>
      <c r="AC404" s="1"/>
      <c r="AD404" s="1"/>
      <c r="AE404" s="1"/>
      <c r="AF404" s="1"/>
      <c r="AG404" s="1"/>
      <c r="AH404" s="1">
        <v>28.900000000000006</v>
      </c>
      <c r="AI404" s="1">
        <v>71.799999999999983</v>
      </c>
    </row>
    <row r="405" spans="1:35" x14ac:dyDescent="0.25">
      <c r="A405" s="1">
        <v>404</v>
      </c>
      <c r="B405" s="1">
        <v>24</v>
      </c>
      <c r="C405" s="23">
        <v>2E-3</v>
      </c>
      <c r="D405" s="1">
        <v>16.899999999999999</v>
      </c>
      <c r="E405" s="1">
        <v>0.17100000000000001</v>
      </c>
      <c r="F405" s="29">
        <v>8.0000000000000004E-4</v>
      </c>
      <c r="G405" s="1">
        <v>147.80000000000001</v>
      </c>
      <c r="H405" s="1">
        <v>166.4</v>
      </c>
      <c r="I405" s="1">
        <v>193.2</v>
      </c>
      <c r="J405" s="1">
        <v>238</v>
      </c>
      <c r="K405" s="1">
        <v>266.5</v>
      </c>
      <c r="L405" s="1">
        <v>40</v>
      </c>
      <c r="M405" s="1">
        <v>794.2</v>
      </c>
      <c r="N405" s="1">
        <v>-53.4</v>
      </c>
      <c r="O405" s="1">
        <v>3.7109999999999999</v>
      </c>
      <c r="P405" s="1">
        <v>26</v>
      </c>
      <c r="Q405" s="1"/>
      <c r="R405" s="1">
        <v>43.279000000000003</v>
      </c>
      <c r="S405" s="21">
        <v>1</v>
      </c>
      <c r="T405" s="1">
        <v>92</v>
      </c>
      <c r="U405" s="1"/>
      <c r="V405" s="1"/>
      <c r="W405" s="1"/>
      <c r="X405" s="1"/>
      <c r="Y405" s="1"/>
      <c r="Z405" s="1"/>
      <c r="AA405" s="1"/>
      <c r="AB405" s="1"/>
      <c r="AC405" s="1"/>
      <c r="AD405" s="1"/>
      <c r="AE405" s="1"/>
      <c r="AF405" s="1"/>
      <c r="AG405" s="1"/>
      <c r="AH405" s="1">
        <v>26.799999999999983</v>
      </c>
      <c r="AI405" s="1">
        <v>71.599999999999994</v>
      </c>
    </row>
    <row r="406" spans="1:35" x14ac:dyDescent="0.25">
      <c r="A406" s="1">
        <v>405</v>
      </c>
      <c r="B406" s="1">
        <v>24</v>
      </c>
      <c r="C406" s="23">
        <v>2E-3</v>
      </c>
      <c r="D406" s="1">
        <v>16.7</v>
      </c>
      <c r="E406" s="1">
        <v>0.17199999999999999</v>
      </c>
      <c r="F406" s="29">
        <v>8.0000000000000004E-4</v>
      </c>
      <c r="G406" s="1">
        <v>146.30000000000001</v>
      </c>
      <c r="H406" s="1">
        <v>166</v>
      </c>
      <c r="I406" s="1">
        <v>193.4</v>
      </c>
      <c r="J406" s="1">
        <v>238.4</v>
      </c>
      <c r="K406" s="1">
        <v>265.8</v>
      </c>
      <c r="L406" s="1">
        <v>40</v>
      </c>
      <c r="M406" s="1">
        <v>794.2</v>
      </c>
      <c r="N406" s="1">
        <v>-53.2</v>
      </c>
      <c r="O406" s="1">
        <v>3.6219999999999999</v>
      </c>
      <c r="P406" s="1">
        <v>26.5</v>
      </c>
      <c r="Q406" s="1"/>
      <c r="R406" s="1">
        <v>43.281999999999996</v>
      </c>
      <c r="S406" s="21">
        <v>1</v>
      </c>
      <c r="T406" s="1">
        <v>90</v>
      </c>
      <c r="U406" s="1"/>
      <c r="V406" s="1"/>
      <c r="W406" s="1"/>
      <c r="X406" s="1"/>
      <c r="Y406" s="1"/>
      <c r="Z406" s="1"/>
      <c r="AA406" s="1"/>
      <c r="AB406" s="1"/>
      <c r="AC406" s="1"/>
      <c r="AD406" s="1"/>
      <c r="AE406" s="1"/>
      <c r="AF406" s="1"/>
      <c r="AG406" s="1"/>
      <c r="AH406" s="1">
        <v>27.400000000000006</v>
      </c>
      <c r="AI406" s="1">
        <v>72.400000000000006</v>
      </c>
    </row>
    <row r="407" spans="1:35" x14ac:dyDescent="0.25">
      <c r="A407" s="1">
        <v>406</v>
      </c>
      <c r="B407" s="1">
        <v>25</v>
      </c>
      <c r="C407" s="23">
        <v>4.0000000000000001E-3</v>
      </c>
      <c r="D407" s="1">
        <v>18.100000000000001</v>
      </c>
      <c r="E407" s="1">
        <v>0.182</v>
      </c>
      <c r="F407" s="29">
        <v>8.0000000000000004E-4</v>
      </c>
      <c r="G407" s="1">
        <v>148.19999999999999</v>
      </c>
      <c r="H407" s="1">
        <v>166.5</v>
      </c>
      <c r="I407" s="1">
        <v>193.6</v>
      </c>
      <c r="J407" s="1">
        <v>238.3</v>
      </c>
      <c r="K407" s="1">
        <v>265.7</v>
      </c>
      <c r="L407" s="1">
        <v>41</v>
      </c>
      <c r="M407" s="1">
        <v>794.2</v>
      </c>
      <c r="N407" s="1">
        <v>-53.2</v>
      </c>
      <c r="O407" s="1">
        <v>3.698</v>
      </c>
      <c r="P407" s="1">
        <v>25</v>
      </c>
      <c r="Q407" s="1"/>
      <c r="R407" s="1">
        <v>43.256</v>
      </c>
      <c r="S407" s="1">
        <v>1</v>
      </c>
      <c r="T407" s="1">
        <v>97</v>
      </c>
      <c r="U407" s="1"/>
      <c r="V407" s="1"/>
      <c r="W407" s="1"/>
      <c r="X407" s="1"/>
      <c r="Y407" s="1"/>
      <c r="Z407" s="1"/>
      <c r="AA407" s="1"/>
      <c r="AB407" s="1"/>
      <c r="AC407" s="1"/>
      <c r="AD407" s="1"/>
      <c r="AE407" s="1"/>
      <c r="AF407" s="1"/>
      <c r="AG407" s="1"/>
      <c r="AH407" s="1">
        <v>27.099999999999994</v>
      </c>
      <c r="AI407" s="1">
        <v>71.800000000000011</v>
      </c>
    </row>
    <row r="408" spans="1:35" x14ac:dyDescent="0.25">
      <c r="A408" s="1">
        <v>407</v>
      </c>
      <c r="B408" s="1">
        <v>25</v>
      </c>
      <c r="C408" s="23">
        <v>2E-3</v>
      </c>
      <c r="D408" s="1">
        <v>16.7</v>
      </c>
      <c r="E408" s="1">
        <v>0.18099999999999999</v>
      </c>
      <c r="F408" s="29">
        <v>8.9999999999999998E-4</v>
      </c>
      <c r="G408" s="1">
        <v>150.19999999999999</v>
      </c>
      <c r="H408" s="1">
        <v>165.3</v>
      </c>
      <c r="I408" s="1">
        <v>192.1</v>
      </c>
      <c r="J408" s="1">
        <v>237.2</v>
      </c>
      <c r="K408" s="1">
        <v>266.39999999999998</v>
      </c>
      <c r="L408" s="1">
        <v>39.5</v>
      </c>
      <c r="M408" s="1">
        <v>794.2</v>
      </c>
      <c r="N408" s="1">
        <v>-53.5</v>
      </c>
      <c r="O408" s="1">
        <v>3.7029999999999998</v>
      </c>
      <c r="P408" s="1">
        <v>26</v>
      </c>
      <c r="Q408" s="1"/>
      <c r="R408" s="1">
        <v>43.274000000000001</v>
      </c>
      <c r="S408" s="21">
        <v>1</v>
      </c>
      <c r="T408" s="1">
        <v>87</v>
      </c>
      <c r="U408" s="1"/>
      <c r="V408" s="1"/>
      <c r="W408" s="1"/>
      <c r="X408" s="1"/>
      <c r="Y408" s="1"/>
      <c r="Z408" s="1"/>
      <c r="AA408" s="1"/>
      <c r="AB408" s="1"/>
      <c r="AC408" s="1"/>
      <c r="AD408" s="1"/>
      <c r="AE408" s="1"/>
      <c r="AF408" s="1"/>
      <c r="AG408" s="1"/>
      <c r="AH408" s="1">
        <v>26.799999999999983</v>
      </c>
      <c r="AI408" s="1">
        <v>71.899999999999977</v>
      </c>
    </row>
    <row r="409" spans="1:35" x14ac:dyDescent="0.25">
      <c r="A409" s="1">
        <v>408</v>
      </c>
      <c r="B409" s="1">
        <v>24</v>
      </c>
      <c r="C409" s="23">
        <v>2E-3</v>
      </c>
      <c r="D409" s="25">
        <v>18.600000000000001</v>
      </c>
      <c r="E409" s="1">
        <v>9.8000000000000004E-2</v>
      </c>
      <c r="F409" s="29">
        <v>6.9999999999999999E-4</v>
      </c>
      <c r="G409" s="1">
        <v>151.9</v>
      </c>
      <c r="H409" s="1">
        <v>167.2</v>
      </c>
      <c r="I409" s="1">
        <v>193.7</v>
      </c>
      <c r="J409" s="1">
        <v>234.3</v>
      </c>
      <c r="K409" s="1">
        <v>254.5</v>
      </c>
      <c r="L409" s="1">
        <v>42</v>
      </c>
      <c r="M409" s="1">
        <v>794.2</v>
      </c>
      <c r="N409" s="1">
        <v>-50.1</v>
      </c>
      <c r="O409" s="1">
        <v>3.492</v>
      </c>
      <c r="P409" s="1">
        <v>25</v>
      </c>
      <c r="Q409" s="1"/>
      <c r="R409" s="1">
        <v>43.27</v>
      </c>
      <c r="S409" s="21">
        <v>1</v>
      </c>
      <c r="T409" s="1">
        <v>75</v>
      </c>
      <c r="U409" s="1"/>
      <c r="V409" s="1"/>
      <c r="W409" s="1"/>
      <c r="X409" s="1"/>
      <c r="Y409" s="1"/>
      <c r="Z409" s="1"/>
      <c r="AA409" s="1"/>
      <c r="AB409" s="1"/>
      <c r="AC409" s="1"/>
      <c r="AD409" s="1"/>
      <c r="AE409" s="1"/>
      <c r="AF409" s="1"/>
      <c r="AG409" s="1"/>
      <c r="AH409" s="1">
        <v>26.5</v>
      </c>
      <c r="AI409" s="1">
        <v>67.100000000000023</v>
      </c>
    </row>
    <row r="410" spans="1:35" x14ac:dyDescent="0.25">
      <c r="A410" s="1">
        <v>409</v>
      </c>
      <c r="B410" s="1">
        <v>29</v>
      </c>
      <c r="C410" s="23">
        <v>3.0000000000000001E-3</v>
      </c>
      <c r="D410" s="22">
        <v>19.600000000000001</v>
      </c>
      <c r="E410" s="22">
        <v>4.5999999999999999E-2</v>
      </c>
      <c r="F410" s="31">
        <v>4.0000000000000002E-4</v>
      </c>
      <c r="G410" s="26">
        <v>148</v>
      </c>
      <c r="H410" s="26">
        <v>162.9</v>
      </c>
      <c r="I410" s="26">
        <v>184.9</v>
      </c>
      <c r="J410" s="26">
        <v>232</v>
      </c>
      <c r="K410" s="26">
        <v>258.7</v>
      </c>
      <c r="L410" s="26">
        <v>40</v>
      </c>
      <c r="M410" s="26">
        <v>794.2</v>
      </c>
      <c r="N410" s="26">
        <v>-53.8</v>
      </c>
      <c r="O410" s="24">
        <v>3.2440000000000002</v>
      </c>
      <c r="P410" s="26">
        <v>25</v>
      </c>
      <c r="Q410" s="32"/>
      <c r="R410" s="22">
        <v>43.243000000000002</v>
      </c>
      <c r="S410" s="21">
        <v>1</v>
      </c>
      <c r="T410" s="22">
        <v>92</v>
      </c>
      <c r="U410" s="22"/>
      <c r="V410" s="22"/>
      <c r="W410" s="22"/>
      <c r="X410" s="1"/>
      <c r="Y410" s="1"/>
      <c r="Z410" s="1"/>
      <c r="AA410" s="1"/>
      <c r="AB410" s="26"/>
      <c r="AC410" s="26"/>
      <c r="AD410" s="26"/>
      <c r="AE410" s="26"/>
      <c r="AF410" s="26"/>
      <c r="AG410" s="26"/>
      <c r="AH410" s="1">
        <v>22</v>
      </c>
      <c r="AI410" s="1">
        <v>69.099999999999994</v>
      </c>
    </row>
    <row r="411" spans="1:35" x14ac:dyDescent="0.25">
      <c r="A411" s="1">
        <v>410</v>
      </c>
      <c r="B411" s="1">
        <v>27</v>
      </c>
      <c r="C411" s="23">
        <v>2E-3</v>
      </c>
      <c r="D411" s="26">
        <v>18.3</v>
      </c>
      <c r="E411" s="22">
        <v>0.14199999999999999</v>
      </c>
      <c r="F411" s="31">
        <v>4.0000000000000002E-4</v>
      </c>
      <c r="G411" s="26">
        <v>150.69999999999999</v>
      </c>
      <c r="H411" s="26">
        <v>165.4</v>
      </c>
      <c r="I411" s="26">
        <v>193.2</v>
      </c>
      <c r="J411" s="26">
        <v>237.6</v>
      </c>
      <c r="K411" s="26">
        <v>263.89999999999998</v>
      </c>
      <c r="L411" s="26">
        <v>40.5</v>
      </c>
      <c r="M411" s="26">
        <v>794.2</v>
      </c>
      <c r="N411" s="26">
        <v>-50.8</v>
      </c>
      <c r="O411" s="24">
        <v>3.6139999999999999</v>
      </c>
      <c r="P411" s="26">
        <v>25</v>
      </c>
      <c r="Q411" s="22"/>
      <c r="R411" s="26">
        <v>43.262999999999998</v>
      </c>
      <c r="S411" s="21">
        <v>1</v>
      </c>
      <c r="T411" s="22">
        <v>86</v>
      </c>
      <c r="U411" s="32"/>
      <c r="V411" s="22"/>
      <c r="W411" s="22"/>
      <c r="X411" s="1"/>
      <c r="Y411" s="1"/>
      <c r="Z411" s="1"/>
      <c r="AA411" s="1"/>
      <c r="AB411" s="26"/>
      <c r="AC411" s="26"/>
      <c r="AD411" s="26"/>
      <c r="AE411" s="26"/>
      <c r="AF411" s="26"/>
      <c r="AG411" s="26"/>
      <c r="AH411" s="1">
        <v>27.799999999999983</v>
      </c>
      <c r="AI411" s="1">
        <v>72.199999999999989</v>
      </c>
    </row>
    <row r="412" spans="1:35" x14ac:dyDescent="0.25">
      <c r="A412" s="1">
        <v>411</v>
      </c>
      <c r="B412" s="1">
        <v>28</v>
      </c>
      <c r="C412" s="23">
        <v>2E-3</v>
      </c>
      <c r="D412" s="26">
        <v>18</v>
      </c>
      <c r="E412" s="22">
        <v>0.14299999999999999</v>
      </c>
      <c r="F412" s="31">
        <v>4.0000000000000002E-4</v>
      </c>
      <c r="G412" s="26">
        <v>150.5</v>
      </c>
      <c r="H412" s="26">
        <v>165</v>
      </c>
      <c r="I412" s="26">
        <v>193.2</v>
      </c>
      <c r="J412" s="26">
        <v>237.7</v>
      </c>
      <c r="K412" s="26">
        <v>263.8</v>
      </c>
      <c r="L412" s="26">
        <v>39.5</v>
      </c>
      <c r="M412" s="26">
        <v>794.2</v>
      </c>
      <c r="N412" s="26">
        <v>-50.8</v>
      </c>
      <c r="O412" s="24">
        <v>3.653</v>
      </c>
      <c r="P412" s="26">
        <v>25</v>
      </c>
      <c r="Q412" s="22"/>
      <c r="R412" s="26">
        <v>43.267000000000003</v>
      </c>
      <c r="S412" s="21">
        <v>1</v>
      </c>
      <c r="T412" s="22">
        <v>70</v>
      </c>
      <c r="U412" s="32"/>
      <c r="V412" s="22"/>
      <c r="W412" s="22"/>
      <c r="X412" s="1"/>
      <c r="Y412" s="1"/>
      <c r="Z412" s="1"/>
      <c r="AA412" s="1"/>
      <c r="AB412" s="26"/>
      <c r="AC412" s="26"/>
      <c r="AD412" s="26"/>
      <c r="AE412" s="26"/>
      <c r="AF412" s="26"/>
      <c r="AG412" s="26"/>
      <c r="AH412" s="1">
        <v>28.199999999999989</v>
      </c>
      <c r="AI412" s="1">
        <v>72.699999999999989</v>
      </c>
    </row>
    <row r="413" spans="1:35" x14ac:dyDescent="0.25">
      <c r="A413" s="1">
        <v>412</v>
      </c>
      <c r="B413" s="1">
        <v>28</v>
      </c>
      <c r="C413" s="23">
        <v>3.0000000000000001E-3</v>
      </c>
      <c r="D413" s="22">
        <v>18.2</v>
      </c>
      <c r="E413" s="22">
        <v>0.14199999999999999</v>
      </c>
      <c r="F413" s="31">
        <v>4.0000000000000002E-4</v>
      </c>
      <c r="G413" s="26">
        <v>150.1</v>
      </c>
      <c r="H413" s="26">
        <v>165.6</v>
      </c>
      <c r="I413" s="26">
        <v>192.9</v>
      </c>
      <c r="J413" s="26">
        <v>237.4</v>
      </c>
      <c r="K413" s="26">
        <v>264.3</v>
      </c>
      <c r="L413" s="26">
        <v>40.5</v>
      </c>
      <c r="M413" s="26">
        <v>794.2</v>
      </c>
      <c r="N413" s="22">
        <v>-51</v>
      </c>
      <c r="O413" s="22">
        <v>3.6520000000000001</v>
      </c>
      <c r="P413" s="22">
        <v>25</v>
      </c>
      <c r="Q413" s="22"/>
      <c r="R413" s="22">
        <v>43.264000000000003</v>
      </c>
      <c r="S413" s="21">
        <v>1</v>
      </c>
      <c r="T413" s="22">
        <v>76</v>
      </c>
      <c r="U413" s="26"/>
      <c r="V413" s="22"/>
      <c r="W413" s="22"/>
      <c r="X413" s="1"/>
      <c r="Y413" s="1"/>
      <c r="Z413" s="1"/>
      <c r="AA413" s="1"/>
      <c r="AB413" s="26"/>
      <c r="AC413" s="26"/>
      <c r="AD413" s="26"/>
      <c r="AE413" s="26"/>
      <c r="AF413" s="26"/>
      <c r="AG413" s="26"/>
      <c r="AH413" s="1">
        <v>27.300000000000011</v>
      </c>
      <c r="AI413" s="1">
        <v>71.800000000000011</v>
      </c>
    </row>
    <row r="414" spans="1:35" x14ac:dyDescent="0.25">
      <c r="A414" s="1">
        <v>413</v>
      </c>
      <c r="B414" s="1">
        <v>24</v>
      </c>
      <c r="C414" s="1">
        <v>3.0000000000000001E-3</v>
      </c>
      <c r="D414" s="25">
        <v>16</v>
      </c>
      <c r="E414" s="27">
        <v>0.08</v>
      </c>
      <c r="F414" s="29">
        <v>6.9999999999999999E-4</v>
      </c>
      <c r="G414" s="25">
        <v>149</v>
      </c>
      <c r="H414" s="25">
        <v>168</v>
      </c>
      <c r="I414" s="25">
        <v>189.7</v>
      </c>
      <c r="J414" s="25">
        <v>227.2</v>
      </c>
      <c r="K414" s="25">
        <v>253.9</v>
      </c>
      <c r="L414" s="25">
        <v>42</v>
      </c>
      <c r="M414" s="25">
        <v>794.2</v>
      </c>
      <c r="N414" s="25">
        <v>-58.5</v>
      </c>
      <c r="O414" s="23">
        <v>3.3860000000000001</v>
      </c>
      <c r="P414" s="25">
        <v>25</v>
      </c>
      <c r="Q414" s="32"/>
      <c r="R414" s="27">
        <v>43.33</v>
      </c>
      <c r="S414" s="33">
        <v>1</v>
      </c>
      <c r="T414" s="1">
        <v>99</v>
      </c>
      <c r="U414" s="25">
        <v>0.5</v>
      </c>
      <c r="V414" s="25">
        <v>18</v>
      </c>
      <c r="W414" s="22">
        <v>15</v>
      </c>
      <c r="X414" s="1">
        <v>7</v>
      </c>
      <c r="Y414" s="1">
        <v>7</v>
      </c>
      <c r="Z414" s="1">
        <v>7</v>
      </c>
      <c r="AA414" s="1">
        <v>7</v>
      </c>
      <c r="AB414" s="26"/>
      <c r="AC414" s="26"/>
      <c r="AD414" s="26"/>
      <c r="AE414" s="26"/>
      <c r="AF414" s="26"/>
      <c r="AG414" s="26"/>
      <c r="AH414" s="1">
        <v>21.699999999999989</v>
      </c>
      <c r="AI414" s="1">
        <v>59.199999999999989</v>
      </c>
    </row>
    <row r="415" spans="1:35" x14ac:dyDescent="0.25">
      <c r="A415" s="1">
        <v>414</v>
      </c>
      <c r="B415" s="1">
        <v>30</v>
      </c>
      <c r="C415" s="1">
        <v>5.0000000000000001E-3</v>
      </c>
      <c r="D415" s="25">
        <v>15.8</v>
      </c>
      <c r="E415" s="27">
        <v>0.03</v>
      </c>
      <c r="F415" s="29">
        <v>5.0000000000000001E-4</v>
      </c>
      <c r="G415" s="25">
        <v>147</v>
      </c>
      <c r="H415" s="25">
        <v>167.2</v>
      </c>
      <c r="I415" s="25">
        <v>192.1</v>
      </c>
      <c r="J415" s="25">
        <v>236.3</v>
      </c>
      <c r="K415" s="25">
        <v>266.60000000000002</v>
      </c>
      <c r="L415" s="25">
        <v>41</v>
      </c>
      <c r="M415" s="25">
        <v>794.2</v>
      </c>
      <c r="N415" s="25">
        <v>-55.3</v>
      </c>
      <c r="O415" s="23">
        <v>3.5510000000000002</v>
      </c>
      <c r="P415" s="25">
        <v>26</v>
      </c>
      <c r="Q415" s="32"/>
      <c r="R415" s="27">
        <v>43.34</v>
      </c>
      <c r="S415" s="33">
        <v>1</v>
      </c>
      <c r="T415" s="1">
        <v>98</v>
      </c>
      <c r="U415" s="25">
        <v>0.2</v>
      </c>
      <c r="V415" s="25">
        <v>13</v>
      </c>
      <c r="W415" s="22">
        <v>11</v>
      </c>
      <c r="X415" s="1">
        <v>7</v>
      </c>
      <c r="Y415" s="1">
        <v>7</v>
      </c>
      <c r="Z415" s="1">
        <v>7</v>
      </c>
      <c r="AA415" s="1">
        <v>7</v>
      </c>
      <c r="AB415" s="26"/>
      <c r="AC415" s="26"/>
      <c r="AD415" s="26"/>
      <c r="AE415" s="26"/>
      <c r="AF415" s="26"/>
      <c r="AG415" s="26"/>
      <c r="AH415" s="1">
        <v>24.900000000000006</v>
      </c>
      <c r="AI415" s="1">
        <v>69.100000000000023</v>
      </c>
    </row>
    <row r="416" spans="1:35" x14ac:dyDescent="0.25">
      <c r="A416" s="1">
        <v>415</v>
      </c>
      <c r="B416" s="20">
        <v>24</v>
      </c>
      <c r="C416" s="20">
        <v>1E-3</v>
      </c>
      <c r="D416" s="20">
        <v>18.399999999999999</v>
      </c>
      <c r="E416" s="20">
        <v>0.14899999999999999</v>
      </c>
      <c r="F416" s="28">
        <v>1E-3</v>
      </c>
      <c r="G416" s="20">
        <v>152.4</v>
      </c>
      <c r="H416" s="20">
        <v>168.3</v>
      </c>
      <c r="I416" s="20">
        <v>195.1</v>
      </c>
      <c r="J416" s="20">
        <v>239</v>
      </c>
      <c r="K416" s="20">
        <v>260.2</v>
      </c>
      <c r="L416" s="20">
        <v>43.4</v>
      </c>
      <c r="M416" s="20">
        <v>794.2</v>
      </c>
      <c r="N416" s="20">
        <v>-50.1</v>
      </c>
      <c r="O416" s="20">
        <v>3.6640000000000001</v>
      </c>
      <c r="P416" s="20">
        <v>22.5</v>
      </c>
      <c r="Q416" s="20">
        <v>1.24</v>
      </c>
      <c r="R416" s="20">
        <v>43.27</v>
      </c>
      <c r="S416" s="20">
        <v>1</v>
      </c>
      <c r="T416" s="20">
        <v>98</v>
      </c>
      <c r="U416" s="20">
        <v>0.48</v>
      </c>
      <c r="V416" s="20">
        <v>21</v>
      </c>
      <c r="W416" s="20">
        <v>20</v>
      </c>
      <c r="X416" s="1">
        <v>14</v>
      </c>
      <c r="Y416" s="1">
        <v>11</v>
      </c>
      <c r="Z416" s="1">
        <v>8</v>
      </c>
      <c r="AA416" s="1">
        <v>7</v>
      </c>
      <c r="AB416" s="20">
        <v>15817.2</v>
      </c>
      <c r="AC416" s="20">
        <v>7008.2</v>
      </c>
      <c r="AD416" s="20">
        <v>157.19999999999999</v>
      </c>
      <c r="AE416" s="20">
        <v>12.2</v>
      </c>
      <c r="AF416" s="20">
        <v>2.1</v>
      </c>
      <c r="AG416" s="20">
        <v>0.4</v>
      </c>
      <c r="AH416" s="1">
        <v>26.799999999999983</v>
      </c>
      <c r="AI416" s="1">
        <v>70.699999999999989</v>
      </c>
    </row>
    <row r="417" spans="1:35" x14ac:dyDescent="0.25">
      <c r="A417" s="1">
        <v>416</v>
      </c>
      <c r="B417" s="21">
        <v>20</v>
      </c>
      <c r="C417" s="21">
        <v>4.0000000000000001E-3</v>
      </c>
      <c r="D417" s="25">
        <v>15.386508233532934</v>
      </c>
      <c r="E417" s="21">
        <v>0.05</v>
      </c>
      <c r="F417" s="30">
        <v>1.5E-3</v>
      </c>
      <c r="G417" s="21">
        <v>153.30000000000001</v>
      </c>
      <c r="H417" s="21">
        <v>170.1</v>
      </c>
      <c r="I417" s="21">
        <v>191.3</v>
      </c>
      <c r="J417" s="21">
        <v>226.6</v>
      </c>
      <c r="K417" s="21">
        <v>246.1</v>
      </c>
      <c r="L417" s="21">
        <v>45.5</v>
      </c>
      <c r="M417" s="1">
        <v>794.2</v>
      </c>
      <c r="N417" s="21">
        <v>-54</v>
      </c>
      <c r="O417" s="21">
        <v>3.56</v>
      </c>
      <c r="P417" s="21">
        <v>28</v>
      </c>
      <c r="Q417" s="21"/>
      <c r="R417" s="21">
        <v>43.32</v>
      </c>
      <c r="S417" s="21">
        <v>1</v>
      </c>
      <c r="T417" s="21">
        <v>72</v>
      </c>
      <c r="U417" s="21">
        <v>0.23</v>
      </c>
      <c r="V417" s="21">
        <v>14</v>
      </c>
      <c r="W417" s="21">
        <v>12</v>
      </c>
      <c r="X417" s="1">
        <v>8</v>
      </c>
      <c r="Y417" s="1">
        <v>7</v>
      </c>
      <c r="Z417" s="1">
        <v>7</v>
      </c>
      <c r="AA417" s="1">
        <v>7</v>
      </c>
      <c r="AB417" s="21">
        <v>152.4</v>
      </c>
      <c r="AC417" s="21">
        <v>31.4</v>
      </c>
      <c r="AD417" s="21">
        <v>1.6</v>
      </c>
      <c r="AE417" s="21">
        <v>0.4</v>
      </c>
      <c r="AF417" s="21">
        <v>0.2</v>
      </c>
      <c r="AG417" s="21">
        <v>0.1</v>
      </c>
      <c r="AH417" s="1">
        <v>21.200000000000017</v>
      </c>
      <c r="AI417" s="1">
        <v>56.5</v>
      </c>
    </row>
    <row r="418" spans="1:35" x14ac:dyDescent="0.25">
      <c r="A418" s="1">
        <v>417</v>
      </c>
      <c r="B418" s="1">
        <v>25</v>
      </c>
      <c r="C418" s="23">
        <v>3.0000000000000001E-3</v>
      </c>
      <c r="D418" s="1">
        <v>18.2</v>
      </c>
      <c r="E418" s="1">
        <v>0.13300000000000001</v>
      </c>
      <c r="F418" s="29">
        <v>1.1000000000000001E-3</v>
      </c>
      <c r="G418" s="1">
        <v>149</v>
      </c>
      <c r="H418" s="1">
        <v>165.9</v>
      </c>
      <c r="I418" s="1">
        <v>191.9</v>
      </c>
      <c r="J418" s="1">
        <v>238</v>
      </c>
      <c r="K418" s="1">
        <v>264.39999999999998</v>
      </c>
      <c r="L418" s="1">
        <v>40</v>
      </c>
      <c r="M418" s="1">
        <v>794.3</v>
      </c>
      <c r="N418" s="1">
        <v>-51.2</v>
      </c>
      <c r="O418" s="1">
        <v>3.6139999999999999</v>
      </c>
      <c r="P418" s="1">
        <v>26</v>
      </c>
      <c r="Q418" s="1"/>
      <c r="R418" s="1">
        <v>43.265000000000001</v>
      </c>
      <c r="S418" s="21">
        <v>1</v>
      </c>
      <c r="T418" s="1">
        <v>85</v>
      </c>
      <c r="U418" s="1"/>
      <c r="V418" s="1"/>
      <c r="W418" s="1"/>
      <c r="X418" s="1"/>
      <c r="Y418" s="1"/>
      <c r="Z418" s="1"/>
      <c r="AA418" s="1"/>
      <c r="AB418" s="1"/>
      <c r="AC418" s="1"/>
      <c r="AD418" s="1"/>
      <c r="AE418" s="1"/>
      <c r="AF418" s="1"/>
      <c r="AG418" s="1"/>
      <c r="AH418" s="1">
        <v>26</v>
      </c>
      <c r="AI418" s="1">
        <v>72.099999999999994</v>
      </c>
    </row>
    <row r="419" spans="1:35" x14ac:dyDescent="0.25">
      <c r="A419" s="1">
        <v>418</v>
      </c>
      <c r="B419" s="1">
        <v>30</v>
      </c>
      <c r="C419" s="23">
        <v>2E-3</v>
      </c>
      <c r="D419" s="1">
        <v>20</v>
      </c>
      <c r="E419" s="1">
        <v>2.5999999999999999E-2</v>
      </c>
      <c r="F419" s="29">
        <v>5.0000000000000001E-4</v>
      </c>
      <c r="G419" s="1">
        <v>147.80000000000001</v>
      </c>
      <c r="H419" s="1">
        <v>160.5</v>
      </c>
      <c r="I419" s="1">
        <v>192.5</v>
      </c>
      <c r="J419" s="1">
        <v>241.2</v>
      </c>
      <c r="K419" s="1">
        <v>264.39999999999998</v>
      </c>
      <c r="L419" s="1">
        <v>39</v>
      </c>
      <c r="M419" s="1">
        <v>794.3</v>
      </c>
      <c r="N419" s="1">
        <v>-48.3</v>
      </c>
      <c r="O419" s="1">
        <v>3.5310000000000001</v>
      </c>
      <c r="P419" s="1">
        <v>25</v>
      </c>
      <c r="Q419" s="1"/>
      <c r="R419" s="1">
        <v>43.267000000000003</v>
      </c>
      <c r="S419" s="21">
        <v>1</v>
      </c>
      <c r="T419" s="1">
        <v>87</v>
      </c>
      <c r="U419" s="1"/>
      <c r="V419" s="1"/>
      <c r="W419" s="1"/>
      <c r="X419" s="1"/>
      <c r="Y419" s="1"/>
      <c r="Z419" s="1"/>
      <c r="AA419" s="1"/>
      <c r="AB419" s="1"/>
      <c r="AC419" s="1"/>
      <c r="AD419" s="1"/>
      <c r="AE419" s="1"/>
      <c r="AF419" s="1"/>
      <c r="AG419" s="1"/>
      <c r="AH419" s="1">
        <v>32</v>
      </c>
      <c r="AI419" s="1">
        <v>80.699999999999989</v>
      </c>
    </row>
    <row r="420" spans="1:35" x14ac:dyDescent="0.25">
      <c r="A420" s="1">
        <v>419</v>
      </c>
      <c r="B420" s="1">
        <v>26</v>
      </c>
      <c r="C420" s="23">
        <v>2E-3</v>
      </c>
      <c r="D420" s="1">
        <v>17.7</v>
      </c>
      <c r="E420" s="1">
        <v>0.13700000000000001</v>
      </c>
      <c r="F420" s="29">
        <v>1.1999999999999999E-3</v>
      </c>
      <c r="G420" s="1">
        <v>152.19999999999999</v>
      </c>
      <c r="H420" s="1">
        <v>165.2</v>
      </c>
      <c r="I420" s="1">
        <v>191.4</v>
      </c>
      <c r="J420" s="1">
        <v>237.6</v>
      </c>
      <c r="K420" s="1">
        <v>266.7</v>
      </c>
      <c r="L420" s="1">
        <v>39.5</v>
      </c>
      <c r="M420" s="1">
        <v>794.3</v>
      </c>
      <c r="N420" s="1">
        <v>-51.1</v>
      </c>
      <c r="O420" s="1">
        <v>3.6440000000000001</v>
      </c>
      <c r="P420" s="1">
        <v>25</v>
      </c>
      <c r="Q420" s="1"/>
      <c r="R420" s="1">
        <v>43.27</v>
      </c>
      <c r="S420" s="21">
        <v>1</v>
      </c>
      <c r="T420" s="1">
        <v>86</v>
      </c>
      <c r="U420" s="1"/>
      <c r="V420" s="1"/>
      <c r="W420" s="1"/>
      <c r="X420" s="1"/>
      <c r="Y420" s="1"/>
      <c r="Z420" s="1"/>
      <c r="AA420" s="1"/>
      <c r="AB420" s="1"/>
      <c r="AC420" s="1"/>
      <c r="AD420" s="1"/>
      <c r="AE420" s="1"/>
      <c r="AF420" s="1"/>
      <c r="AG420" s="1"/>
      <c r="AH420" s="1">
        <v>26.200000000000017</v>
      </c>
      <c r="AI420" s="1">
        <v>72.400000000000006</v>
      </c>
    </row>
    <row r="421" spans="1:35" x14ac:dyDescent="0.25">
      <c r="A421" s="1">
        <v>420</v>
      </c>
      <c r="B421" s="1">
        <v>30</v>
      </c>
      <c r="C421" s="23">
        <v>2E-3</v>
      </c>
      <c r="D421" s="1">
        <v>19.899999999999999</v>
      </c>
      <c r="E421" s="1">
        <v>2.5999999999999999E-2</v>
      </c>
      <c r="F421" s="29">
        <v>5.0000000000000001E-4</v>
      </c>
      <c r="G421" s="1">
        <v>146.9</v>
      </c>
      <c r="H421" s="1">
        <v>161.19999999999999</v>
      </c>
      <c r="I421" s="1">
        <v>191.7</v>
      </c>
      <c r="J421" s="1">
        <v>239.4</v>
      </c>
      <c r="K421" s="1">
        <v>263.89999999999998</v>
      </c>
      <c r="L421" s="1">
        <v>38.5</v>
      </c>
      <c r="M421" s="1">
        <v>794.3</v>
      </c>
      <c r="N421" s="1">
        <v>-48.3</v>
      </c>
      <c r="O421" s="1">
        <v>3.536</v>
      </c>
      <c r="P421" s="1">
        <v>25</v>
      </c>
      <c r="Q421" s="1"/>
      <c r="R421" s="1">
        <v>43.265999999999998</v>
      </c>
      <c r="S421" s="21">
        <v>1</v>
      </c>
      <c r="T421" s="1">
        <v>95</v>
      </c>
      <c r="U421" s="1"/>
      <c r="V421" s="1"/>
      <c r="W421" s="1"/>
      <c r="X421" s="1"/>
      <c r="Y421" s="1"/>
      <c r="Z421" s="1"/>
      <c r="AA421" s="1"/>
      <c r="AB421" s="1"/>
      <c r="AC421" s="1"/>
      <c r="AD421" s="1"/>
      <c r="AE421" s="1"/>
      <c r="AF421" s="1"/>
      <c r="AG421" s="1"/>
      <c r="AH421" s="1">
        <v>30.5</v>
      </c>
      <c r="AI421" s="1">
        <v>78.200000000000017</v>
      </c>
    </row>
    <row r="422" spans="1:35" x14ac:dyDescent="0.25">
      <c r="A422" s="1">
        <v>421</v>
      </c>
      <c r="B422" s="1">
        <v>25</v>
      </c>
      <c r="C422" s="23">
        <v>5.0000000000000001E-3</v>
      </c>
      <c r="D422" s="1">
        <v>19.100000000000001</v>
      </c>
      <c r="E422" s="1">
        <v>0.13700000000000001</v>
      </c>
      <c r="F422" s="29">
        <v>1.1999999999999999E-3</v>
      </c>
      <c r="G422" s="1">
        <v>152</v>
      </c>
      <c r="H422" s="1">
        <v>165.1</v>
      </c>
      <c r="I422" s="1">
        <v>192</v>
      </c>
      <c r="J422" s="1">
        <v>239.8</v>
      </c>
      <c r="K422" s="1">
        <v>267</v>
      </c>
      <c r="L422" s="1">
        <v>41</v>
      </c>
      <c r="M422" s="1">
        <v>794.3</v>
      </c>
      <c r="N422" s="1">
        <v>-51.2</v>
      </c>
      <c r="O422" s="1">
        <v>3.4550000000000001</v>
      </c>
      <c r="P422" s="1">
        <v>25</v>
      </c>
      <c r="Q422" s="1"/>
      <c r="R422" s="1">
        <v>43.250999999999998</v>
      </c>
      <c r="S422" s="21">
        <v>1</v>
      </c>
      <c r="T422" s="1">
        <v>82</v>
      </c>
      <c r="U422" s="1"/>
      <c r="V422" s="1"/>
      <c r="W422" s="1"/>
      <c r="X422" s="1"/>
      <c r="Y422" s="1"/>
      <c r="Z422" s="1"/>
      <c r="AA422" s="1"/>
      <c r="AB422" s="1"/>
      <c r="AC422" s="1"/>
      <c r="AD422" s="1"/>
      <c r="AE422" s="1"/>
      <c r="AF422" s="1"/>
      <c r="AG422" s="1"/>
      <c r="AH422" s="1">
        <v>26.900000000000006</v>
      </c>
      <c r="AI422" s="1">
        <v>74.700000000000017</v>
      </c>
    </row>
    <row r="423" spans="1:35" x14ac:dyDescent="0.25">
      <c r="A423" s="1">
        <v>422</v>
      </c>
      <c r="B423" s="1">
        <v>25</v>
      </c>
      <c r="C423" s="23">
        <v>2E-3</v>
      </c>
      <c r="D423" s="1">
        <v>15.8</v>
      </c>
      <c r="E423" s="1">
        <v>0.184</v>
      </c>
      <c r="F423" s="29">
        <v>8.0000000000000004E-4</v>
      </c>
      <c r="G423" s="1">
        <v>148.9</v>
      </c>
      <c r="H423" s="1">
        <v>166.7</v>
      </c>
      <c r="I423" s="1">
        <v>193.4</v>
      </c>
      <c r="J423" s="1">
        <v>238.8</v>
      </c>
      <c r="K423" s="1">
        <v>266.2</v>
      </c>
      <c r="L423" s="1">
        <v>40.5</v>
      </c>
      <c r="M423" s="1">
        <v>794.3</v>
      </c>
      <c r="N423" s="1">
        <v>-53.5</v>
      </c>
      <c r="O423" s="1">
        <v>3.6760000000000002</v>
      </c>
      <c r="P423" s="1">
        <v>26.5</v>
      </c>
      <c r="Q423" s="1"/>
      <c r="R423" s="1">
        <v>43.293999999999997</v>
      </c>
      <c r="S423" s="21">
        <v>1</v>
      </c>
      <c r="T423" s="1">
        <v>91</v>
      </c>
      <c r="U423" s="1"/>
      <c r="V423" s="1"/>
      <c r="W423" s="1"/>
      <c r="X423" s="1"/>
      <c r="Y423" s="1"/>
      <c r="Z423" s="1"/>
      <c r="AA423" s="1"/>
      <c r="AB423" s="1"/>
      <c r="AC423" s="1"/>
      <c r="AD423" s="1"/>
      <c r="AE423" s="1"/>
      <c r="AF423" s="1"/>
      <c r="AG423" s="1"/>
      <c r="AH423" s="1">
        <v>26.700000000000017</v>
      </c>
      <c r="AI423" s="1">
        <v>72.100000000000023</v>
      </c>
    </row>
    <row r="424" spans="1:35" x14ac:dyDescent="0.25">
      <c r="A424" s="1">
        <v>423</v>
      </c>
      <c r="B424" s="1">
        <v>25</v>
      </c>
      <c r="C424" s="23">
        <v>2E-3</v>
      </c>
      <c r="D424" s="1">
        <v>17</v>
      </c>
      <c r="E424" s="1">
        <v>0.17899999999999999</v>
      </c>
      <c r="F424" s="29">
        <v>8.9999999999999998E-4</v>
      </c>
      <c r="G424" s="1">
        <v>150.30000000000001</v>
      </c>
      <c r="H424" s="1">
        <v>165.6</v>
      </c>
      <c r="I424" s="1">
        <v>192.5</v>
      </c>
      <c r="J424" s="1">
        <v>238.1</v>
      </c>
      <c r="K424" s="1">
        <v>265.8</v>
      </c>
      <c r="L424" s="1">
        <v>39.5</v>
      </c>
      <c r="M424" s="1">
        <v>794.3</v>
      </c>
      <c r="N424" s="1">
        <v>-53.4</v>
      </c>
      <c r="O424" s="1">
        <v>3.7120000000000002</v>
      </c>
      <c r="P424" s="1">
        <v>25</v>
      </c>
      <c r="Q424" s="1"/>
      <c r="R424" s="1">
        <v>43.271000000000001</v>
      </c>
      <c r="S424" s="21">
        <v>1</v>
      </c>
      <c r="T424" s="1">
        <v>92</v>
      </c>
      <c r="U424" s="1"/>
      <c r="V424" s="1"/>
      <c r="W424" s="1"/>
      <c r="X424" s="1"/>
      <c r="Y424" s="1"/>
      <c r="Z424" s="1"/>
      <c r="AA424" s="1"/>
      <c r="AB424" s="1"/>
      <c r="AC424" s="1"/>
      <c r="AD424" s="1"/>
      <c r="AE424" s="1"/>
      <c r="AF424" s="1"/>
      <c r="AG424" s="1"/>
      <c r="AH424" s="1">
        <v>26.900000000000006</v>
      </c>
      <c r="AI424" s="1">
        <v>72.5</v>
      </c>
    </row>
    <row r="425" spans="1:35" x14ac:dyDescent="0.25">
      <c r="A425" s="1">
        <v>424</v>
      </c>
      <c r="B425" s="1">
        <v>23</v>
      </c>
      <c r="C425" s="23">
        <v>6.0000000000000001E-3</v>
      </c>
      <c r="D425" s="1">
        <v>18.600000000000001</v>
      </c>
      <c r="E425" s="1">
        <v>0.06</v>
      </c>
      <c r="F425" s="29">
        <v>1.6999999999999999E-3</v>
      </c>
      <c r="G425" s="1">
        <v>144.1</v>
      </c>
      <c r="H425" s="1">
        <v>164.1</v>
      </c>
      <c r="I425" s="1">
        <v>192.7</v>
      </c>
      <c r="J425" s="1">
        <v>238.2</v>
      </c>
      <c r="K425" s="1">
        <v>264.60000000000002</v>
      </c>
      <c r="L425" s="1">
        <v>39.5</v>
      </c>
      <c r="M425" s="1">
        <v>794.3</v>
      </c>
      <c r="N425" s="1">
        <v>-49.5</v>
      </c>
      <c r="O425" s="1">
        <v>3.573</v>
      </c>
      <c r="P425" s="1">
        <v>25</v>
      </c>
      <c r="Q425" s="1"/>
      <c r="R425" s="1">
        <v>43.280999999999999</v>
      </c>
      <c r="S425" s="21">
        <v>1</v>
      </c>
      <c r="T425" s="1">
        <v>86</v>
      </c>
      <c r="U425" s="1"/>
      <c r="V425" s="1"/>
      <c r="W425" s="1"/>
      <c r="X425" s="1"/>
      <c r="Y425" s="1"/>
      <c r="Z425" s="1"/>
      <c r="AA425" s="1"/>
      <c r="AB425" s="1"/>
      <c r="AC425" s="1"/>
      <c r="AD425" s="1"/>
      <c r="AE425" s="1"/>
      <c r="AF425" s="1"/>
      <c r="AG425" s="1"/>
      <c r="AH425" s="1">
        <v>28.599999999999994</v>
      </c>
      <c r="AI425" s="1">
        <v>74.099999999999994</v>
      </c>
    </row>
    <row r="426" spans="1:35" x14ac:dyDescent="0.25">
      <c r="A426" s="1">
        <v>425</v>
      </c>
      <c r="B426" s="1">
        <v>30</v>
      </c>
      <c r="C426" s="23">
        <v>2E-3</v>
      </c>
      <c r="D426" s="1">
        <v>19.3</v>
      </c>
      <c r="E426" s="1">
        <v>0.02</v>
      </c>
      <c r="F426" s="29">
        <v>2.9999999999999997E-4</v>
      </c>
      <c r="G426" s="1">
        <v>149.80000000000001</v>
      </c>
      <c r="H426" s="1">
        <v>166</v>
      </c>
      <c r="I426" s="1">
        <v>192.5</v>
      </c>
      <c r="J426" s="1">
        <v>233.2</v>
      </c>
      <c r="K426" s="1">
        <v>256.89999999999998</v>
      </c>
      <c r="L426" s="1">
        <v>41</v>
      </c>
      <c r="M426" s="1">
        <v>794.3</v>
      </c>
      <c r="N426" s="1">
        <v>-51.8</v>
      </c>
      <c r="O426" s="1">
        <v>3.6309999999999998</v>
      </c>
      <c r="P426" s="1">
        <v>26</v>
      </c>
      <c r="Q426" s="1"/>
      <c r="R426" s="1">
        <v>43.281999999999996</v>
      </c>
      <c r="S426" s="21">
        <v>1</v>
      </c>
      <c r="T426" s="1">
        <v>91</v>
      </c>
      <c r="U426" s="1"/>
      <c r="V426" s="1"/>
      <c r="W426" s="1"/>
      <c r="X426" s="1"/>
      <c r="Y426" s="1"/>
      <c r="Z426" s="1"/>
      <c r="AA426" s="1"/>
      <c r="AB426" s="1"/>
      <c r="AC426" s="1"/>
      <c r="AD426" s="1"/>
      <c r="AE426" s="1"/>
      <c r="AF426" s="1"/>
      <c r="AG426" s="1"/>
      <c r="AH426" s="1">
        <v>26.5</v>
      </c>
      <c r="AI426" s="1">
        <v>67.199999999999989</v>
      </c>
    </row>
    <row r="427" spans="1:35" x14ac:dyDescent="0.25">
      <c r="A427" s="1">
        <v>426</v>
      </c>
      <c r="B427" s="1">
        <v>27</v>
      </c>
      <c r="C427" s="23">
        <v>5.0000000000000001E-3</v>
      </c>
      <c r="D427" s="1">
        <v>19</v>
      </c>
      <c r="E427" s="1">
        <v>4.4999999999999998E-2</v>
      </c>
      <c r="F427" s="29">
        <v>5.9999999999999995E-4</v>
      </c>
      <c r="G427" s="1">
        <v>149.9</v>
      </c>
      <c r="H427" s="1">
        <v>164.4</v>
      </c>
      <c r="I427" s="1">
        <v>171.1</v>
      </c>
      <c r="J427" s="1">
        <v>193.7</v>
      </c>
      <c r="K427" s="1">
        <v>261</v>
      </c>
      <c r="L427" s="1">
        <v>40</v>
      </c>
      <c r="M427" s="1">
        <v>794.3</v>
      </c>
      <c r="N427" s="1">
        <v>-50.9</v>
      </c>
      <c r="O427" s="1">
        <v>3.556</v>
      </c>
      <c r="P427" s="1">
        <v>25</v>
      </c>
      <c r="Q427" s="1"/>
      <c r="R427" s="1">
        <v>43.281999999999996</v>
      </c>
      <c r="S427" s="21">
        <v>1</v>
      </c>
      <c r="T427" s="1">
        <v>79</v>
      </c>
      <c r="U427" s="1"/>
      <c r="V427" s="1"/>
      <c r="W427" s="1"/>
      <c r="X427" s="1"/>
      <c r="Y427" s="1"/>
      <c r="Z427" s="1"/>
      <c r="AA427" s="1"/>
      <c r="AB427" s="1"/>
      <c r="AC427" s="1"/>
      <c r="AD427" s="1"/>
      <c r="AE427" s="1"/>
      <c r="AF427" s="1"/>
      <c r="AG427" s="1"/>
      <c r="AH427" s="1">
        <v>6.6999999999999886</v>
      </c>
      <c r="AI427" s="1">
        <v>29.299999999999983</v>
      </c>
    </row>
    <row r="428" spans="1:35" x14ac:dyDescent="0.25">
      <c r="A428" s="1">
        <v>427</v>
      </c>
      <c r="B428" s="1">
        <v>26</v>
      </c>
      <c r="C428" s="23">
        <v>5.0000000000000001E-3</v>
      </c>
      <c r="D428" s="1">
        <v>19.100000000000001</v>
      </c>
      <c r="E428" s="1">
        <v>0.13600000000000001</v>
      </c>
      <c r="F428" s="29">
        <v>1.1999999999999999E-3</v>
      </c>
      <c r="G428" s="1">
        <v>146.6</v>
      </c>
      <c r="H428" s="1">
        <v>165.1</v>
      </c>
      <c r="I428" s="1">
        <v>192.7</v>
      </c>
      <c r="J428" s="1">
        <v>240.7</v>
      </c>
      <c r="K428" s="1">
        <v>267</v>
      </c>
      <c r="L428" s="1">
        <v>41</v>
      </c>
      <c r="M428" s="1">
        <v>794.3</v>
      </c>
      <c r="N428" s="1">
        <v>-51.2</v>
      </c>
      <c r="O428" s="1">
        <v>3.4289999999999998</v>
      </c>
      <c r="P428" s="1">
        <v>25</v>
      </c>
      <c r="Q428" s="1"/>
      <c r="R428" s="1">
        <v>43.253999999999998</v>
      </c>
      <c r="S428" s="21">
        <v>1</v>
      </c>
      <c r="T428" s="1">
        <v>80</v>
      </c>
      <c r="U428" s="1"/>
      <c r="V428" s="1"/>
      <c r="W428" s="1"/>
      <c r="X428" s="1"/>
      <c r="Y428" s="1"/>
      <c r="Z428" s="1"/>
      <c r="AA428" s="1"/>
      <c r="AB428" s="1"/>
      <c r="AC428" s="1"/>
      <c r="AD428" s="1"/>
      <c r="AE428" s="1"/>
      <c r="AF428" s="1"/>
      <c r="AG428" s="1"/>
      <c r="AH428" s="1">
        <v>27.599999999999994</v>
      </c>
      <c r="AI428" s="1">
        <v>75.599999999999994</v>
      </c>
    </row>
    <row r="429" spans="1:35" x14ac:dyDescent="0.25">
      <c r="A429" s="1">
        <v>428</v>
      </c>
      <c r="B429" s="1">
        <v>29</v>
      </c>
      <c r="C429" s="23">
        <v>2E-3</v>
      </c>
      <c r="D429" s="26">
        <v>17.899999999999999</v>
      </c>
      <c r="E429" s="22">
        <v>0.14599999999999999</v>
      </c>
      <c r="F429" s="31">
        <v>4.0000000000000002E-4</v>
      </c>
      <c r="G429" s="26">
        <v>150.9</v>
      </c>
      <c r="H429" s="26">
        <v>165.5</v>
      </c>
      <c r="I429" s="26">
        <v>193.3</v>
      </c>
      <c r="J429" s="26">
        <v>237.6</v>
      </c>
      <c r="K429" s="26">
        <v>263.3</v>
      </c>
      <c r="L429" s="26">
        <v>39.5</v>
      </c>
      <c r="M429" s="26">
        <v>794.3</v>
      </c>
      <c r="N429" s="26">
        <v>-51.3</v>
      </c>
      <c r="O429" s="24">
        <v>3.6019999999999999</v>
      </c>
      <c r="P429" s="26">
        <v>25</v>
      </c>
      <c r="Q429" s="22"/>
      <c r="R429" s="26">
        <v>43.267000000000003</v>
      </c>
      <c r="S429" s="21">
        <v>1</v>
      </c>
      <c r="T429" s="22">
        <v>84</v>
      </c>
      <c r="U429" s="32"/>
      <c r="V429" s="22"/>
      <c r="W429" s="22"/>
      <c r="X429" s="1"/>
      <c r="Y429" s="1"/>
      <c r="Z429" s="1"/>
      <c r="AA429" s="1"/>
      <c r="AB429" s="26"/>
      <c r="AC429" s="26"/>
      <c r="AD429" s="26"/>
      <c r="AE429" s="26"/>
      <c r="AF429" s="26"/>
      <c r="AG429" s="26"/>
      <c r="AH429" s="1">
        <v>27.800000000000011</v>
      </c>
      <c r="AI429" s="1">
        <v>72.099999999999994</v>
      </c>
    </row>
    <row r="430" spans="1:35" x14ac:dyDescent="0.25">
      <c r="A430" s="1">
        <v>429</v>
      </c>
      <c r="B430" s="1">
        <v>26</v>
      </c>
      <c r="C430" s="23">
        <v>4.0000000000000001E-3</v>
      </c>
      <c r="D430" s="26">
        <v>17.7</v>
      </c>
      <c r="E430" s="22">
        <v>0.17299999999999999</v>
      </c>
      <c r="F430" s="31"/>
      <c r="G430" s="26">
        <v>149.9</v>
      </c>
      <c r="H430" s="26">
        <v>165</v>
      </c>
      <c r="I430" s="26">
        <v>193.7</v>
      </c>
      <c r="J430" s="26">
        <v>238.5</v>
      </c>
      <c r="K430" s="26">
        <v>262.3</v>
      </c>
      <c r="L430" s="26">
        <v>40</v>
      </c>
      <c r="M430" s="26">
        <v>794.3</v>
      </c>
      <c r="N430" s="26">
        <v>-49.9</v>
      </c>
      <c r="O430" s="24">
        <v>3.714</v>
      </c>
      <c r="P430" s="26">
        <v>25</v>
      </c>
      <c r="Q430" s="22"/>
      <c r="R430" s="26">
        <v>43.262999999999998</v>
      </c>
      <c r="S430" s="21">
        <v>1</v>
      </c>
      <c r="T430" s="22">
        <v>71</v>
      </c>
      <c r="U430" s="32"/>
      <c r="V430" s="22"/>
      <c r="W430" s="22"/>
      <c r="X430" s="1"/>
      <c r="Y430" s="1"/>
      <c r="Z430" s="1"/>
      <c r="AA430" s="1"/>
      <c r="AB430" s="26"/>
      <c r="AC430" s="26"/>
      <c r="AD430" s="26"/>
      <c r="AE430" s="26"/>
      <c r="AF430" s="26"/>
      <c r="AG430" s="26"/>
      <c r="AH430" s="1">
        <v>28.699999999999989</v>
      </c>
      <c r="AI430" s="1">
        <v>73.5</v>
      </c>
    </row>
    <row r="431" spans="1:35" x14ac:dyDescent="0.25">
      <c r="A431" s="1">
        <v>430</v>
      </c>
      <c r="B431" s="1">
        <v>29</v>
      </c>
      <c r="C431" s="23">
        <v>5.0000000000000001E-3</v>
      </c>
      <c r="D431" s="26">
        <v>18.8</v>
      </c>
      <c r="E431" s="22">
        <v>0.14299999999999999</v>
      </c>
      <c r="F431" s="31">
        <v>4.0000000000000002E-4</v>
      </c>
      <c r="G431" s="26">
        <v>147</v>
      </c>
      <c r="H431" s="26">
        <v>165.4</v>
      </c>
      <c r="I431" s="26">
        <v>193.7</v>
      </c>
      <c r="J431" s="26">
        <v>238.6</v>
      </c>
      <c r="K431" s="26">
        <v>262.8</v>
      </c>
      <c r="L431" s="26">
        <v>40</v>
      </c>
      <c r="M431" s="26">
        <v>794.3</v>
      </c>
      <c r="N431" s="26">
        <v>-50.9</v>
      </c>
      <c r="O431" s="24">
        <v>3.5859999999999999</v>
      </c>
      <c r="P431" s="26">
        <v>25</v>
      </c>
      <c r="Q431" s="22"/>
      <c r="R431" s="26">
        <v>43.255000000000003</v>
      </c>
      <c r="S431" s="22">
        <v>1</v>
      </c>
      <c r="T431" s="22">
        <v>70</v>
      </c>
      <c r="U431" s="32"/>
      <c r="V431" s="22"/>
      <c r="W431" s="22"/>
      <c r="X431" s="1"/>
      <c r="Y431" s="1"/>
      <c r="Z431" s="1"/>
      <c r="AA431" s="1"/>
      <c r="AB431" s="26"/>
      <c r="AC431" s="26"/>
      <c r="AD431" s="26"/>
      <c r="AE431" s="26"/>
      <c r="AF431" s="26"/>
      <c r="AG431" s="26"/>
      <c r="AH431" s="1">
        <v>28.299999999999983</v>
      </c>
      <c r="AI431" s="1">
        <v>73.199999999999989</v>
      </c>
    </row>
    <row r="432" spans="1:35" x14ac:dyDescent="0.25">
      <c r="A432" s="1">
        <v>431</v>
      </c>
      <c r="B432" s="1">
        <v>27</v>
      </c>
      <c r="C432" s="23">
        <v>2E-3</v>
      </c>
      <c r="D432" s="26">
        <v>17.899999999999999</v>
      </c>
      <c r="E432" s="24">
        <v>0.13700000000000001</v>
      </c>
      <c r="F432" s="31">
        <v>1.1000000000000001E-3</v>
      </c>
      <c r="G432" s="26">
        <v>149.69999999999999</v>
      </c>
      <c r="H432" s="26">
        <v>164.8</v>
      </c>
      <c r="I432" s="26">
        <v>194.2</v>
      </c>
      <c r="J432" s="26">
        <v>242.6</v>
      </c>
      <c r="K432" s="26">
        <v>268.39999999999998</v>
      </c>
      <c r="L432" s="26">
        <v>39.5</v>
      </c>
      <c r="M432" s="26">
        <v>794.3</v>
      </c>
      <c r="N432" s="22">
        <v>-49.5</v>
      </c>
      <c r="O432" s="24">
        <v>3.6120000000000001</v>
      </c>
      <c r="P432" s="26">
        <v>25</v>
      </c>
      <c r="Q432" s="32"/>
      <c r="R432" s="26">
        <v>43.277999999999999</v>
      </c>
      <c r="S432" s="22">
        <v>2</v>
      </c>
      <c r="T432" s="22">
        <v>90</v>
      </c>
      <c r="U432" s="32"/>
      <c r="V432" s="22"/>
      <c r="W432" s="22"/>
      <c r="X432" s="1"/>
      <c r="Y432" s="1"/>
      <c r="Z432" s="1"/>
      <c r="AA432" s="1"/>
      <c r="AB432" s="26"/>
      <c r="AC432" s="26"/>
      <c r="AD432" s="26"/>
      <c r="AE432" s="26"/>
      <c r="AF432" s="26"/>
      <c r="AG432" s="26"/>
      <c r="AH432" s="1">
        <v>29.399999999999977</v>
      </c>
      <c r="AI432" s="1">
        <v>77.799999999999983</v>
      </c>
    </row>
    <row r="433" spans="1:35" x14ac:dyDescent="0.25">
      <c r="A433" s="1">
        <v>432</v>
      </c>
      <c r="B433" s="1">
        <v>30</v>
      </c>
      <c r="C433" s="1">
        <v>2E-3</v>
      </c>
      <c r="D433" s="25">
        <v>16.100000000000001</v>
      </c>
      <c r="E433" s="27">
        <v>0.04</v>
      </c>
      <c r="F433" s="29">
        <v>4.0000000000000002E-4</v>
      </c>
      <c r="G433" s="25">
        <v>146.6</v>
      </c>
      <c r="H433" s="25">
        <v>167.4</v>
      </c>
      <c r="I433" s="25">
        <v>192.1</v>
      </c>
      <c r="J433" s="25">
        <v>237.9</v>
      </c>
      <c r="K433" s="25">
        <v>268.60000000000002</v>
      </c>
      <c r="L433" s="25">
        <v>40.5</v>
      </c>
      <c r="M433" s="25">
        <v>794.3</v>
      </c>
      <c r="N433" s="25">
        <v>-55.9</v>
      </c>
      <c r="O433" s="23">
        <v>3.5649999999999999</v>
      </c>
      <c r="P433" s="25">
        <v>26</v>
      </c>
      <c r="Q433" s="32"/>
      <c r="R433" s="27">
        <v>43.35</v>
      </c>
      <c r="S433" s="33">
        <v>1</v>
      </c>
      <c r="T433" s="1">
        <v>95</v>
      </c>
      <c r="U433" s="25">
        <v>0.1</v>
      </c>
      <c r="V433" s="25">
        <v>15</v>
      </c>
      <c r="W433" s="22">
        <v>13</v>
      </c>
      <c r="X433" s="1">
        <v>7</v>
      </c>
      <c r="Y433" s="1">
        <v>7</v>
      </c>
      <c r="Z433" s="1">
        <v>7</v>
      </c>
      <c r="AA433" s="1">
        <v>7</v>
      </c>
      <c r="AB433" s="26"/>
      <c r="AC433" s="26"/>
      <c r="AD433" s="26"/>
      <c r="AE433" s="26"/>
      <c r="AF433" s="26"/>
      <c r="AG433" s="26"/>
      <c r="AH433" s="1">
        <v>24.699999999999989</v>
      </c>
      <c r="AI433" s="1">
        <v>70.5</v>
      </c>
    </row>
    <row r="434" spans="1:35" x14ac:dyDescent="0.25">
      <c r="A434" s="1">
        <v>433</v>
      </c>
      <c r="B434" s="1">
        <v>30</v>
      </c>
      <c r="C434" s="1">
        <v>6.0000000000000001E-3</v>
      </c>
      <c r="D434" s="1">
        <v>15.2</v>
      </c>
      <c r="E434" s="23">
        <v>6.4000000000000001E-2</v>
      </c>
      <c r="F434" s="29">
        <v>5.0000000000000001E-4</v>
      </c>
      <c r="G434" s="1">
        <v>147.5</v>
      </c>
      <c r="H434" s="25">
        <v>171.2</v>
      </c>
      <c r="I434" s="1">
        <v>200.1</v>
      </c>
      <c r="J434" s="1">
        <v>246.6</v>
      </c>
      <c r="K434" s="25">
        <v>277.3</v>
      </c>
      <c r="L434" s="25">
        <v>42</v>
      </c>
      <c r="M434" s="1">
        <v>794.3</v>
      </c>
      <c r="N434" s="1">
        <v>-54.3</v>
      </c>
      <c r="O434" s="1">
        <v>4.0270000000000001</v>
      </c>
      <c r="P434" s="25">
        <v>26</v>
      </c>
      <c r="Q434" s="20"/>
      <c r="R434" s="1">
        <v>43.396000000000001</v>
      </c>
      <c r="S434" s="1">
        <v>1</v>
      </c>
      <c r="T434" s="1">
        <v>99</v>
      </c>
      <c r="U434" s="1">
        <v>0.2</v>
      </c>
      <c r="V434" s="1">
        <v>19</v>
      </c>
      <c r="W434" s="20">
        <v>17</v>
      </c>
      <c r="X434" s="1">
        <v>7</v>
      </c>
      <c r="Y434" s="1">
        <v>7</v>
      </c>
      <c r="Z434" s="1">
        <v>7</v>
      </c>
      <c r="AA434" s="1">
        <v>7</v>
      </c>
      <c r="AB434" s="20"/>
      <c r="AC434" s="20"/>
      <c r="AD434" s="20"/>
      <c r="AE434" s="20"/>
      <c r="AF434" s="20"/>
      <c r="AG434" s="20"/>
      <c r="AH434" s="1">
        <v>28.900000000000006</v>
      </c>
      <c r="AI434" s="1">
        <v>75.400000000000006</v>
      </c>
    </row>
    <row r="435" spans="1:35" x14ac:dyDescent="0.25">
      <c r="A435" s="1">
        <v>434</v>
      </c>
      <c r="B435" s="1">
        <v>30</v>
      </c>
      <c r="C435" s="1">
        <v>3.0000000000000001E-3</v>
      </c>
      <c r="D435" s="25">
        <v>15.8</v>
      </c>
      <c r="E435" s="23">
        <v>7.2999999999999995E-2</v>
      </c>
      <c r="F435" s="29">
        <v>5.0000000000000001E-4</v>
      </c>
      <c r="G435" s="25">
        <v>148.1</v>
      </c>
      <c r="H435" s="25">
        <v>169.4</v>
      </c>
      <c r="I435" s="25">
        <v>199.7</v>
      </c>
      <c r="J435" s="25">
        <v>242.5</v>
      </c>
      <c r="K435" s="25">
        <v>267.3</v>
      </c>
      <c r="L435" s="25">
        <v>42.5</v>
      </c>
      <c r="M435" s="25">
        <v>794.3</v>
      </c>
      <c r="N435" s="25">
        <v>-51.9</v>
      </c>
      <c r="O435" s="23">
        <v>3.903</v>
      </c>
      <c r="P435" s="25">
        <v>26</v>
      </c>
      <c r="Q435" s="20"/>
      <c r="R435" s="23">
        <v>43.38</v>
      </c>
      <c r="S435" s="33">
        <v>1</v>
      </c>
      <c r="T435" s="1">
        <v>99</v>
      </c>
      <c r="U435" s="25">
        <v>0.3</v>
      </c>
      <c r="V435" s="25">
        <v>15</v>
      </c>
      <c r="W435" s="20">
        <v>12</v>
      </c>
      <c r="X435" s="1">
        <v>7</v>
      </c>
      <c r="Y435" s="1">
        <v>7</v>
      </c>
      <c r="Z435" s="1">
        <v>7</v>
      </c>
      <c r="AA435" s="1">
        <v>7</v>
      </c>
      <c r="AB435" s="20"/>
      <c r="AC435" s="20"/>
      <c r="AD435" s="20"/>
      <c r="AE435" s="20"/>
      <c r="AF435" s="20"/>
      <c r="AG435" s="20"/>
      <c r="AH435" s="1">
        <v>30.299999999999983</v>
      </c>
      <c r="AI435" s="1">
        <v>73.099999999999994</v>
      </c>
    </row>
    <row r="436" spans="1:35" x14ac:dyDescent="0.25">
      <c r="A436" s="1">
        <v>435</v>
      </c>
      <c r="B436" s="1">
        <v>30</v>
      </c>
      <c r="C436" s="1">
        <v>5.0000000000000001E-3</v>
      </c>
      <c r="D436" s="1">
        <v>16.100000000000001</v>
      </c>
      <c r="E436" s="1">
        <v>0.02</v>
      </c>
      <c r="F436" s="29"/>
      <c r="G436" s="1">
        <v>150.5</v>
      </c>
      <c r="H436" s="1">
        <v>164.1</v>
      </c>
      <c r="I436" s="1">
        <v>186.5</v>
      </c>
      <c r="J436" s="1">
        <v>229.8</v>
      </c>
      <c r="K436" s="1">
        <v>248.9</v>
      </c>
      <c r="L436" s="1">
        <v>42</v>
      </c>
      <c r="M436" s="1">
        <v>794.3</v>
      </c>
      <c r="N436" s="1">
        <v>-56.7</v>
      </c>
      <c r="O436" s="1">
        <v>3.3679999999999999</v>
      </c>
      <c r="P436" s="1">
        <v>24.6</v>
      </c>
      <c r="Q436" s="1">
        <v>1.32</v>
      </c>
      <c r="R436" s="1">
        <v>43.314</v>
      </c>
      <c r="S436" s="1">
        <v>1</v>
      </c>
      <c r="T436" s="1">
        <v>93</v>
      </c>
      <c r="U436" s="1">
        <v>0.11</v>
      </c>
      <c r="V436" s="1">
        <v>14</v>
      </c>
      <c r="W436" s="1">
        <v>12</v>
      </c>
      <c r="X436" s="1">
        <v>8</v>
      </c>
      <c r="Y436" s="1">
        <v>7</v>
      </c>
      <c r="Z436" s="1">
        <v>7</v>
      </c>
      <c r="AA436" s="1">
        <v>7</v>
      </c>
      <c r="AB436" s="1"/>
      <c r="AC436" s="1"/>
      <c r="AD436" s="1"/>
      <c r="AE436" s="1"/>
      <c r="AF436" s="1"/>
      <c r="AG436" s="1"/>
      <c r="AH436" s="1">
        <v>22.400000000000006</v>
      </c>
      <c r="AI436" s="1">
        <v>65.700000000000017</v>
      </c>
    </row>
    <row r="437" spans="1:35" x14ac:dyDescent="0.25">
      <c r="A437" s="1">
        <v>436</v>
      </c>
      <c r="B437" s="20">
        <v>24</v>
      </c>
      <c r="C437" s="20">
        <v>1E-3</v>
      </c>
      <c r="D437" s="20">
        <v>19.399999999999999</v>
      </c>
      <c r="E437" s="20">
        <v>0.121</v>
      </c>
      <c r="F437" s="28">
        <v>5.9999999999999995E-4</v>
      </c>
      <c r="G437" s="20">
        <v>144.80000000000001</v>
      </c>
      <c r="H437" s="20">
        <v>166</v>
      </c>
      <c r="I437" s="20">
        <v>194.7</v>
      </c>
      <c r="J437" s="20">
        <v>240.8</v>
      </c>
      <c r="K437" s="20">
        <v>271.89999999999998</v>
      </c>
      <c r="L437" s="20">
        <v>40.1</v>
      </c>
      <c r="M437" s="20">
        <v>794.3</v>
      </c>
      <c r="N437" s="20">
        <v>-51.9</v>
      </c>
      <c r="O437" s="20">
        <v>3.7450000000000001</v>
      </c>
      <c r="P437" s="20">
        <v>23</v>
      </c>
      <c r="Q437" s="20">
        <v>1.28</v>
      </c>
      <c r="R437" s="20">
        <v>43.26</v>
      </c>
      <c r="S437" s="20">
        <v>2</v>
      </c>
      <c r="T437" s="20">
        <v>85</v>
      </c>
      <c r="U437" s="20">
        <v>0.46</v>
      </c>
      <c r="V437" s="20">
        <v>18</v>
      </c>
      <c r="W437" s="20">
        <v>16</v>
      </c>
      <c r="X437" s="1">
        <v>11</v>
      </c>
      <c r="Y437" s="1">
        <v>9</v>
      </c>
      <c r="Z437" s="1">
        <v>7</v>
      </c>
      <c r="AA437" s="1">
        <v>7</v>
      </c>
      <c r="AB437" s="20">
        <v>2357</v>
      </c>
      <c r="AC437" s="20">
        <v>545.9</v>
      </c>
      <c r="AD437" s="20">
        <v>19.399999999999999</v>
      </c>
      <c r="AE437" s="20">
        <v>3.3</v>
      </c>
      <c r="AF437" s="20">
        <v>1.3</v>
      </c>
      <c r="AG437" s="20">
        <v>0.4</v>
      </c>
      <c r="AH437" s="1">
        <v>28.699999999999989</v>
      </c>
      <c r="AI437" s="1">
        <v>74.800000000000011</v>
      </c>
    </row>
    <row r="438" spans="1:35" x14ac:dyDescent="0.25">
      <c r="A438" s="1">
        <v>437</v>
      </c>
      <c r="B438" s="20">
        <v>24</v>
      </c>
      <c r="C438" s="20">
        <v>7.0000000000000001E-3</v>
      </c>
      <c r="D438" s="20">
        <v>18.5</v>
      </c>
      <c r="E438" s="20">
        <v>0.14799999999999999</v>
      </c>
      <c r="F438" s="28">
        <v>1.1000000000000001E-3</v>
      </c>
      <c r="G438" s="20">
        <v>152</v>
      </c>
      <c r="H438" s="20">
        <v>168.6</v>
      </c>
      <c r="I438" s="20">
        <v>194.6</v>
      </c>
      <c r="J438" s="20">
        <v>238.8</v>
      </c>
      <c r="K438" s="20">
        <v>262.7</v>
      </c>
      <c r="L438" s="20">
        <v>43.2</v>
      </c>
      <c r="M438" s="20">
        <v>794.3</v>
      </c>
      <c r="N438" s="20">
        <v>-49.8</v>
      </c>
      <c r="O438" s="20">
        <v>3.6859999999999999</v>
      </c>
      <c r="P438" s="20">
        <v>23.5</v>
      </c>
      <c r="Q438" s="20">
        <v>1.27</v>
      </c>
      <c r="R438" s="20">
        <v>43.27</v>
      </c>
      <c r="S438" s="20">
        <v>1</v>
      </c>
      <c r="T438" s="20">
        <v>99</v>
      </c>
      <c r="U438" s="20">
        <v>0.21</v>
      </c>
      <c r="V438" s="20">
        <v>20</v>
      </c>
      <c r="W438" s="20">
        <v>18</v>
      </c>
      <c r="X438" s="1">
        <v>12</v>
      </c>
      <c r="Y438" s="1">
        <v>9</v>
      </c>
      <c r="Z438" s="1">
        <v>8</v>
      </c>
      <c r="AA438" s="1">
        <v>7</v>
      </c>
      <c r="AB438" s="20">
        <v>5502.2</v>
      </c>
      <c r="AC438" s="20">
        <v>1955.3</v>
      </c>
      <c r="AD438" s="20">
        <v>30.9</v>
      </c>
      <c r="AE438" s="20">
        <v>4.2</v>
      </c>
      <c r="AF438" s="20">
        <v>1.4</v>
      </c>
      <c r="AG438" s="20">
        <v>0.2</v>
      </c>
      <c r="AH438" s="1">
        <v>26</v>
      </c>
      <c r="AI438" s="1">
        <v>70.200000000000017</v>
      </c>
    </row>
    <row r="439" spans="1:35" x14ac:dyDescent="0.25">
      <c r="A439" s="1">
        <v>438</v>
      </c>
      <c r="B439" s="20">
        <v>19</v>
      </c>
      <c r="C439" s="20">
        <v>3.0000000000000001E-3</v>
      </c>
      <c r="D439" s="20">
        <v>17.2</v>
      </c>
      <c r="E439" s="20">
        <v>4.9399999999999999E-2</v>
      </c>
      <c r="F439" s="28">
        <v>2.9999999999999997E-4</v>
      </c>
      <c r="G439" s="20">
        <v>151.9</v>
      </c>
      <c r="H439" s="20">
        <v>170.1</v>
      </c>
      <c r="I439" s="20">
        <v>198.3</v>
      </c>
      <c r="J439" s="20">
        <v>241.7</v>
      </c>
      <c r="K439" s="20">
        <v>269.89999999999998</v>
      </c>
      <c r="L439" s="20">
        <v>42.2</v>
      </c>
      <c r="M439" s="20">
        <v>794.3</v>
      </c>
      <c r="N439" s="20">
        <v>-54.1</v>
      </c>
      <c r="O439" s="20">
        <v>3.8679999999999999</v>
      </c>
      <c r="P439" s="20">
        <v>24</v>
      </c>
      <c r="Q439" s="20">
        <v>0.43</v>
      </c>
      <c r="R439" s="20">
        <v>43.34</v>
      </c>
      <c r="S439" s="33">
        <v>1</v>
      </c>
      <c r="T439" s="20">
        <v>99</v>
      </c>
      <c r="U439" s="20">
        <v>0.28999999999999998</v>
      </c>
      <c r="V439" s="20">
        <v>16</v>
      </c>
      <c r="W439" s="20">
        <v>14</v>
      </c>
      <c r="X439" s="1">
        <v>9</v>
      </c>
      <c r="Y439" s="1">
        <v>7</v>
      </c>
      <c r="Z439" s="1">
        <v>7</v>
      </c>
      <c r="AA439" s="1">
        <v>7</v>
      </c>
      <c r="AB439" s="20">
        <v>389.3</v>
      </c>
      <c r="AC439" s="20">
        <v>84.6</v>
      </c>
      <c r="AD439" s="20">
        <v>3.5</v>
      </c>
      <c r="AE439" s="20">
        <v>0.5</v>
      </c>
      <c r="AF439" s="20">
        <v>0.1</v>
      </c>
      <c r="AG439" s="20" t="s">
        <v>67</v>
      </c>
      <c r="AH439" s="1">
        <v>28.200000000000017</v>
      </c>
      <c r="AI439" s="1">
        <v>71.599999999999994</v>
      </c>
    </row>
    <row r="440" spans="1:35" x14ac:dyDescent="0.25">
      <c r="A440" s="1">
        <v>439</v>
      </c>
      <c r="B440" s="1">
        <v>30</v>
      </c>
      <c r="C440" s="23">
        <v>3.0000000000000001E-3</v>
      </c>
      <c r="D440" s="1">
        <v>20.6</v>
      </c>
      <c r="E440" s="1">
        <v>2.8000000000000001E-2</v>
      </c>
      <c r="F440" s="29">
        <v>5.0000000000000001E-4</v>
      </c>
      <c r="G440" s="1">
        <v>146.9</v>
      </c>
      <c r="H440" s="1">
        <v>160.4</v>
      </c>
      <c r="I440" s="1">
        <v>192</v>
      </c>
      <c r="J440" s="1">
        <v>240.8</v>
      </c>
      <c r="K440" s="1">
        <v>263.5</v>
      </c>
      <c r="L440" s="1">
        <v>38</v>
      </c>
      <c r="M440" s="1">
        <v>794.4</v>
      </c>
      <c r="N440" s="1">
        <v>-48.4</v>
      </c>
      <c r="O440" s="1">
        <v>3.524</v>
      </c>
      <c r="P440" s="1">
        <v>24</v>
      </c>
      <c r="Q440" s="1">
        <v>0.85</v>
      </c>
      <c r="R440" s="1">
        <v>43.253999999999998</v>
      </c>
      <c r="S440" s="21">
        <v>1</v>
      </c>
      <c r="T440" s="1">
        <v>88</v>
      </c>
      <c r="U440" s="1"/>
      <c r="V440" s="1"/>
      <c r="W440" s="1"/>
      <c r="X440" s="1"/>
      <c r="Y440" s="1"/>
      <c r="Z440" s="1"/>
      <c r="AA440" s="1"/>
      <c r="AB440" s="1"/>
      <c r="AC440" s="1"/>
      <c r="AD440" s="1"/>
      <c r="AE440" s="1"/>
      <c r="AF440" s="1"/>
      <c r="AG440" s="1"/>
      <c r="AH440" s="1">
        <v>31.599999999999994</v>
      </c>
      <c r="AI440" s="1">
        <v>80.400000000000006</v>
      </c>
    </row>
    <row r="441" spans="1:35" x14ac:dyDescent="0.25">
      <c r="A441" s="1">
        <v>440</v>
      </c>
      <c r="B441" s="1">
        <v>25</v>
      </c>
      <c r="C441" s="23">
        <v>5.0000000000000001E-3</v>
      </c>
      <c r="D441" s="1">
        <v>18.2</v>
      </c>
      <c r="E441" s="1">
        <v>0.129</v>
      </c>
      <c r="F441" s="29">
        <v>1.1999999999999999E-3</v>
      </c>
      <c r="G441" s="1">
        <v>148.9</v>
      </c>
      <c r="H441" s="1">
        <v>165.2</v>
      </c>
      <c r="I441" s="1">
        <v>191.9</v>
      </c>
      <c r="J441" s="1">
        <v>238.4</v>
      </c>
      <c r="K441" s="1">
        <v>264.39999999999998</v>
      </c>
      <c r="L441" s="1">
        <v>40</v>
      </c>
      <c r="M441" s="1">
        <v>794.4</v>
      </c>
      <c r="N441" s="1">
        <v>-51</v>
      </c>
      <c r="O441" s="1">
        <v>3.45</v>
      </c>
      <c r="P441" s="1">
        <v>25</v>
      </c>
      <c r="Q441" s="1"/>
      <c r="R441" s="1">
        <v>43.265000000000001</v>
      </c>
      <c r="S441" s="21">
        <v>1</v>
      </c>
      <c r="T441" s="1">
        <v>82</v>
      </c>
      <c r="U441" s="1"/>
      <c r="V441" s="1"/>
      <c r="W441" s="1"/>
      <c r="X441" s="1"/>
      <c r="Y441" s="1"/>
      <c r="Z441" s="1"/>
      <c r="AA441" s="1"/>
      <c r="AB441" s="1"/>
      <c r="AC441" s="1"/>
      <c r="AD441" s="1"/>
      <c r="AE441" s="1"/>
      <c r="AF441" s="1"/>
      <c r="AG441" s="1"/>
      <c r="AH441" s="1">
        <v>26.700000000000017</v>
      </c>
      <c r="AI441" s="1">
        <v>73.200000000000017</v>
      </c>
    </row>
    <row r="442" spans="1:35" x14ac:dyDescent="0.25">
      <c r="A442" s="1">
        <v>441</v>
      </c>
      <c r="B442" s="1">
        <v>25</v>
      </c>
      <c r="C442" s="23">
        <v>2E-3</v>
      </c>
      <c r="D442" s="1">
        <v>17.8</v>
      </c>
      <c r="E442" s="1">
        <v>0.128</v>
      </c>
      <c r="F442" s="29">
        <v>1.1999999999999999E-3</v>
      </c>
      <c r="G442" s="1">
        <v>145.69999999999999</v>
      </c>
      <c r="H442" s="1">
        <v>165.2</v>
      </c>
      <c r="I442" s="1">
        <v>192.7</v>
      </c>
      <c r="J442" s="1">
        <v>239.8</v>
      </c>
      <c r="K442" s="1">
        <v>266.39999999999998</v>
      </c>
      <c r="L442" s="1">
        <v>40</v>
      </c>
      <c r="M442" s="1">
        <v>794.4</v>
      </c>
      <c r="N442" s="1">
        <v>-50.9</v>
      </c>
      <c r="O442" s="1">
        <v>3.6429999999999998</v>
      </c>
      <c r="P442" s="1">
        <v>25</v>
      </c>
      <c r="Q442" s="1"/>
      <c r="R442" s="1">
        <v>43.276000000000003</v>
      </c>
      <c r="S442" s="21">
        <v>1</v>
      </c>
      <c r="T442" s="1">
        <v>96</v>
      </c>
      <c r="U442" s="1"/>
      <c r="V442" s="1"/>
      <c r="W442" s="1"/>
      <c r="X442" s="1"/>
      <c r="Y442" s="1"/>
      <c r="Z442" s="1"/>
      <c r="AA442" s="1"/>
      <c r="AB442" s="1"/>
      <c r="AC442" s="1"/>
      <c r="AD442" s="1"/>
      <c r="AE442" s="1"/>
      <c r="AF442" s="1"/>
      <c r="AG442" s="1"/>
      <c r="AH442" s="1">
        <v>27.5</v>
      </c>
      <c r="AI442" s="1">
        <v>74.600000000000023</v>
      </c>
    </row>
    <row r="443" spans="1:35" x14ac:dyDescent="0.25">
      <c r="A443" s="1">
        <v>442</v>
      </c>
      <c r="B443" s="1">
        <v>27</v>
      </c>
      <c r="C443" s="23">
        <v>2E-3</v>
      </c>
      <c r="D443" s="1">
        <v>19.899999999999999</v>
      </c>
      <c r="E443" s="1">
        <v>1.6E-2</v>
      </c>
      <c r="F443" s="29">
        <v>2.9999999999999997E-4</v>
      </c>
      <c r="G443" s="1">
        <v>150.1</v>
      </c>
      <c r="H443" s="1">
        <v>166</v>
      </c>
      <c r="I443" s="1">
        <v>191.8</v>
      </c>
      <c r="J443" s="1">
        <v>232.8</v>
      </c>
      <c r="K443" s="1">
        <v>256.5</v>
      </c>
      <c r="L443" s="1">
        <v>41</v>
      </c>
      <c r="M443" s="1">
        <v>794.4</v>
      </c>
      <c r="N443" s="1">
        <v>-51.8</v>
      </c>
      <c r="O443" s="1">
        <v>3.6179999999999999</v>
      </c>
      <c r="P443" s="1">
        <v>25</v>
      </c>
      <c r="Q443" s="1"/>
      <c r="R443" s="1">
        <v>43.265000000000001</v>
      </c>
      <c r="S443" s="21">
        <v>1</v>
      </c>
      <c r="T443" s="1">
        <v>79</v>
      </c>
      <c r="U443" s="1"/>
      <c r="V443" s="1"/>
      <c r="W443" s="1"/>
      <c r="X443" s="1"/>
      <c r="Y443" s="1"/>
      <c r="Z443" s="1"/>
      <c r="AA443" s="1"/>
      <c r="AB443" s="1"/>
      <c r="AC443" s="1"/>
      <c r="AD443" s="1"/>
      <c r="AE443" s="1"/>
      <c r="AF443" s="1"/>
      <c r="AG443" s="1"/>
      <c r="AH443" s="1">
        <v>25.800000000000011</v>
      </c>
      <c r="AI443" s="1">
        <v>66.800000000000011</v>
      </c>
    </row>
    <row r="444" spans="1:35" x14ac:dyDescent="0.25">
      <c r="A444" s="1">
        <v>443</v>
      </c>
      <c r="B444" s="1">
        <v>25</v>
      </c>
      <c r="C444" s="23">
        <v>1E-3</v>
      </c>
      <c r="D444" s="1">
        <v>21.5</v>
      </c>
      <c r="E444" s="1">
        <v>0.16400000000000001</v>
      </c>
      <c r="F444" s="29">
        <v>8.0000000000000004E-4</v>
      </c>
      <c r="G444" s="1">
        <v>147.30000000000001</v>
      </c>
      <c r="H444" s="1">
        <v>166.5</v>
      </c>
      <c r="I444" s="1">
        <v>193.6</v>
      </c>
      <c r="J444" s="1">
        <v>238.8</v>
      </c>
      <c r="K444" s="1">
        <v>265.5</v>
      </c>
      <c r="L444" s="1">
        <v>40.5</v>
      </c>
      <c r="M444" s="1">
        <v>794.4</v>
      </c>
      <c r="N444" s="1">
        <v>-53.2</v>
      </c>
      <c r="O444" s="1">
        <v>3.7010000000000001</v>
      </c>
      <c r="P444" s="1">
        <v>25</v>
      </c>
      <c r="Q444" s="1"/>
      <c r="R444" s="1">
        <v>43.204000000000001</v>
      </c>
      <c r="S444" s="21">
        <v>1</v>
      </c>
      <c r="T444" s="1">
        <v>93</v>
      </c>
      <c r="U444" s="1"/>
      <c r="V444" s="1"/>
      <c r="W444" s="1"/>
      <c r="X444" s="1"/>
      <c r="Y444" s="1"/>
      <c r="Z444" s="1"/>
      <c r="AA444" s="1"/>
      <c r="AB444" s="1"/>
      <c r="AC444" s="1"/>
      <c r="AD444" s="1"/>
      <c r="AE444" s="1"/>
      <c r="AF444" s="1"/>
      <c r="AG444" s="1"/>
      <c r="AH444" s="1">
        <v>27.099999999999994</v>
      </c>
      <c r="AI444" s="1">
        <v>72.300000000000011</v>
      </c>
    </row>
    <row r="445" spans="1:35" x14ac:dyDescent="0.25">
      <c r="A445" s="1">
        <v>444</v>
      </c>
      <c r="B445" s="1">
        <v>26</v>
      </c>
      <c r="C445" s="23">
        <v>4.0000000000000001E-3</v>
      </c>
      <c r="D445" s="1">
        <v>17.5</v>
      </c>
      <c r="E445" s="1">
        <v>0.13600000000000001</v>
      </c>
      <c r="F445" s="29">
        <v>1.1999999999999999E-3</v>
      </c>
      <c r="G445" s="1">
        <v>145.69999999999999</v>
      </c>
      <c r="H445" s="1">
        <v>165.8</v>
      </c>
      <c r="I445" s="1">
        <v>192.4</v>
      </c>
      <c r="J445" s="1">
        <v>239.4</v>
      </c>
      <c r="K445" s="1">
        <v>266.39999999999998</v>
      </c>
      <c r="L445" s="1">
        <v>40</v>
      </c>
      <c r="M445" s="1">
        <v>794.4</v>
      </c>
      <c r="N445" s="1">
        <v>-51.2</v>
      </c>
      <c r="O445" s="1">
        <v>3.6840000000000002</v>
      </c>
      <c r="P445" s="1">
        <v>26.5</v>
      </c>
      <c r="Q445" s="1"/>
      <c r="R445" s="1">
        <v>43.277999999999999</v>
      </c>
      <c r="S445" s="21">
        <v>1</v>
      </c>
      <c r="T445" s="1">
        <v>93</v>
      </c>
      <c r="U445" s="1"/>
      <c r="V445" s="1"/>
      <c r="W445" s="1"/>
      <c r="X445" s="1"/>
      <c r="Y445" s="1"/>
      <c r="Z445" s="1"/>
      <c r="AA445" s="1"/>
      <c r="AB445" s="1"/>
      <c r="AC445" s="1"/>
      <c r="AD445" s="1"/>
      <c r="AE445" s="1"/>
      <c r="AF445" s="1"/>
      <c r="AG445" s="1"/>
      <c r="AH445" s="1">
        <v>26.599999999999994</v>
      </c>
      <c r="AI445" s="1">
        <v>73.599999999999994</v>
      </c>
    </row>
    <row r="446" spans="1:35" x14ac:dyDescent="0.25">
      <c r="A446" s="1">
        <v>445</v>
      </c>
      <c r="B446" s="1">
        <v>30</v>
      </c>
      <c r="C446" s="23">
        <v>2E-3</v>
      </c>
      <c r="D446" s="26">
        <v>17.2</v>
      </c>
      <c r="E446" s="22">
        <v>0.13900000000000001</v>
      </c>
      <c r="F446" s="31">
        <v>1.1000000000000001E-3</v>
      </c>
      <c r="G446" s="26">
        <v>147.69999999999999</v>
      </c>
      <c r="H446" s="26">
        <v>165.3</v>
      </c>
      <c r="I446" s="26">
        <v>195.1</v>
      </c>
      <c r="J446" s="26">
        <v>242.4</v>
      </c>
      <c r="K446" s="26">
        <v>268.89999999999998</v>
      </c>
      <c r="L446" s="26">
        <v>40.5</v>
      </c>
      <c r="M446" s="26">
        <v>794.4</v>
      </c>
      <c r="N446" s="26">
        <v>-49.4</v>
      </c>
      <c r="O446" s="24">
        <v>3.5830000000000002</v>
      </c>
      <c r="P446" s="26">
        <v>25</v>
      </c>
      <c r="Q446" s="22"/>
      <c r="R446" s="26">
        <v>43.290999999999997</v>
      </c>
      <c r="S446" s="21">
        <v>1</v>
      </c>
      <c r="T446" s="22">
        <v>91</v>
      </c>
      <c r="U446" s="32"/>
      <c r="V446" s="22"/>
      <c r="W446" s="22"/>
      <c r="X446" s="1"/>
      <c r="Y446" s="1"/>
      <c r="Z446" s="1"/>
      <c r="AA446" s="1"/>
      <c r="AB446" s="26"/>
      <c r="AC446" s="26"/>
      <c r="AD446" s="26"/>
      <c r="AE446" s="26"/>
      <c r="AF446" s="26"/>
      <c r="AG446" s="26"/>
      <c r="AH446" s="1">
        <v>29.799999999999983</v>
      </c>
      <c r="AI446" s="1">
        <v>77.099999999999994</v>
      </c>
    </row>
    <row r="447" spans="1:35" x14ac:dyDescent="0.25">
      <c r="A447" s="1">
        <v>446</v>
      </c>
      <c r="B447" s="1">
        <v>22</v>
      </c>
      <c r="C447" s="1">
        <v>1E-3</v>
      </c>
      <c r="D447" s="25">
        <v>15.6</v>
      </c>
      <c r="E447" s="27">
        <v>0.08</v>
      </c>
      <c r="F447" s="29">
        <v>8.9999999999999998E-4</v>
      </c>
      <c r="G447" s="25">
        <v>149.6</v>
      </c>
      <c r="H447" s="25">
        <v>169</v>
      </c>
      <c r="I447" s="25">
        <v>189.5</v>
      </c>
      <c r="J447" s="25">
        <v>224.7</v>
      </c>
      <c r="K447" s="25">
        <v>251.1</v>
      </c>
      <c r="L447" s="25">
        <v>43</v>
      </c>
      <c r="M447" s="25">
        <v>794.4</v>
      </c>
      <c r="N447" s="25">
        <v>-59.9</v>
      </c>
      <c r="O447" s="23">
        <v>3.16</v>
      </c>
      <c r="P447" s="25">
        <v>25</v>
      </c>
      <c r="Q447" s="32"/>
      <c r="R447" s="27">
        <v>43.33</v>
      </c>
      <c r="S447" s="33">
        <v>1</v>
      </c>
      <c r="T447" s="1">
        <v>92</v>
      </c>
      <c r="U447" s="25">
        <v>0.1</v>
      </c>
      <c r="V447" s="25">
        <v>16</v>
      </c>
      <c r="W447" s="22">
        <v>14</v>
      </c>
      <c r="X447" s="1">
        <v>7</v>
      </c>
      <c r="Y447" s="1">
        <v>7</v>
      </c>
      <c r="Z447" s="1">
        <v>7</v>
      </c>
      <c r="AA447" s="1">
        <v>7</v>
      </c>
      <c r="AB447" s="26"/>
      <c r="AC447" s="26"/>
      <c r="AD447" s="26"/>
      <c r="AE447" s="26"/>
      <c r="AF447" s="26"/>
      <c r="AG447" s="26"/>
      <c r="AH447" s="1">
        <v>20.5</v>
      </c>
      <c r="AI447" s="1">
        <v>55.699999999999989</v>
      </c>
    </row>
    <row r="448" spans="1:35" x14ac:dyDescent="0.25">
      <c r="A448" s="1">
        <v>447</v>
      </c>
      <c r="B448" s="1">
        <v>29</v>
      </c>
      <c r="C448" s="1">
        <v>1E-3</v>
      </c>
      <c r="D448" s="25">
        <v>16</v>
      </c>
      <c r="E448" s="27">
        <v>0.04</v>
      </c>
      <c r="F448" s="29">
        <v>6.9999999999999999E-4</v>
      </c>
      <c r="G448" s="25">
        <v>153.19999999999999</v>
      </c>
      <c r="H448" s="25">
        <v>172.7</v>
      </c>
      <c r="I448" s="25">
        <v>199.5</v>
      </c>
      <c r="J448" s="25">
        <v>244.2</v>
      </c>
      <c r="K448" s="25">
        <v>269</v>
      </c>
      <c r="L448" s="25">
        <v>44</v>
      </c>
      <c r="M448" s="25">
        <v>794.4</v>
      </c>
      <c r="N448" s="25">
        <v>-54.4</v>
      </c>
      <c r="O448" s="23">
        <v>3.9689999999999999</v>
      </c>
      <c r="P448" s="25">
        <v>27</v>
      </c>
      <c r="Q448" s="22"/>
      <c r="R448" s="27">
        <v>43.38</v>
      </c>
      <c r="S448" s="33">
        <v>1</v>
      </c>
      <c r="T448" s="1">
        <v>100</v>
      </c>
      <c r="U448" s="25">
        <v>0.2</v>
      </c>
      <c r="V448" s="25">
        <v>18</v>
      </c>
      <c r="W448" s="36">
        <v>16</v>
      </c>
      <c r="X448" s="1">
        <v>7</v>
      </c>
      <c r="Y448" s="1">
        <v>7</v>
      </c>
      <c r="Z448" s="1">
        <v>7</v>
      </c>
      <c r="AA448" s="1">
        <v>7</v>
      </c>
      <c r="AB448" s="26"/>
      <c r="AC448" s="26"/>
      <c r="AD448" s="26"/>
      <c r="AE448" s="26"/>
      <c r="AF448" s="26"/>
      <c r="AG448" s="26"/>
      <c r="AH448" s="1">
        <v>26.800000000000011</v>
      </c>
      <c r="AI448" s="1">
        <v>71.5</v>
      </c>
    </row>
    <row r="449" spans="1:35" x14ac:dyDescent="0.25">
      <c r="A449" s="1">
        <v>448</v>
      </c>
      <c r="B449" s="1">
        <v>28</v>
      </c>
      <c r="C449" s="1">
        <v>1E-3</v>
      </c>
      <c r="D449" s="25">
        <v>15.6</v>
      </c>
      <c r="E449" s="27">
        <v>0.04</v>
      </c>
      <c r="F449" s="29">
        <v>2.9999999999999997E-4</v>
      </c>
      <c r="G449" s="25">
        <v>151.69999999999999</v>
      </c>
      <c r="H449" s="25">
        <v>173.5</v>
      </c>
      <c r="I449" s="25">
        <v>199.5</v>
      </c>
      <c r="J449" s="25">
        <v>245.1</v>
      </c>
      <c r="K449" s="25">
        <v>269.8</v>
      </c>
      <c r="L449" s="25">
        <v>44.5</v>
      </c>
      <c r="M449" s="25">
        <v>794.4</v>
      </c>
      <c r="N449" s="25">
        <v>-54.5</v>
      </c>
      <c r="O449" s="23">
        <v>4.0209999999999999</v>
      </c>
      <c r="P449" s="25">
        <v>26</v>
      </c>
      <c r="Q449" s="22"/>
      <c r="R449" s="27">
        <v>43.39</v>
      </c>
      <c r="S449" s="33">
        <v>1</v>
      </c>
      <c r="T449" s="1">
        <v>100</v>
      </c>
      <c r="U449" s="25">
        <v>0.2</v>
      </c>
      <c r="V449" s="25">
        <v>15</v>
      </c>
      <c r="W449" s="36">
        <v>12</v>
      </c>
      <c r="X449" s="1">
        <v>7</v>
      </c>
      <c r="Y449" s="1">
        <v>7</v>
      </c>
      <c r="Z449" s="1">
        <v>7</v>
      </c>
      <c r="AA449" s="1">
        <v>7</v>
      </c>
      <c r="AB449" s="26"/>
      <c r="AC449" s="26"/>
      <c r="AD449" s="26"/>
      <c r="AE449" s="26"/>
      <c r="AF449" s="26"/>
      <c r="AG449" s="26"/>
      <c r="AH449" s="1">
        <v>26</v>
      </c>
      <c r="AI449" s="1">
        <v>71.599999999999994</v>
      </c>
    </row>
    <row r="450" spans="1:35" x14ac:dyDescent="0.25">
      <c r="A450" s="1">
        <v>449</v>
      </c>
      <c r="B450" s="1">
        <v>26</v>
      </c>
      <c r="C450" s="1">
        <v>3.0000000000000001E-3</v>
      </c>
      <c r="D450" s="25">
        <v>17</v>
      </c>
      <c r="E450" s="23">
        <v>0.05</v>
      </c>
      <c r="F450" s="29">
        <v>6.9999999999999999E-4</v>
      </c>
      <c r="G450" s="25">
        <v>148</v>
      </c>
      <c r="H450" s="25">
        <v>169</v>
      </c>
      <c r="I450" s="25">
        <v>198.7</v>
      </c>
      <c r="J450" s="25">
        <v>244.3</v>
      </c>
      <c r="K450" s="25">
        <v>270.10000000000002</v>
      </c>
      <c r="L450" s="25">
        <v>41.5</v>
      </c>
      <c r="M450" s="25">
        <v>794.4</v>
      </c>
      <c r="N450" s="25">
        <v>-52.5</v>
      </c>
      <c r="O450" s="23">
        <v>3.847</v>
      </c>
      <c r="P450" s="25">
        <v>26</v>
      </c>
      <c r="Q450" s="20"/>
      <c r="R450" s="23">
        <v>43.356000000000002</v>
      </c>
      <c r="S450" s="33">
        <v>1</v>
      </c>
      <c r="T450" s="1">
        <v>96</v>
      </c>
      <c r="U450" s="25">
        <v>0.1</v>
      </c>
      <c r="V450" s="25">
        <v>13</v>
      </c>
      <c r="W450" s="20">
        <v>11</v>
      </c>
      <c r="X450" s="1">
        <v>7</v>
      </c>
      <c r="Y450" s="1">
        <v>7</v>
      </c>
      <c r="Z450" s="1">
        <v>7</v>
      </c>
      <c r="AA450" s="1">
        <v>7</v>
      </c>
      <c r="AB450" s="20"/>
      <c r="AC450" s="20"/>
      <c r="AD450" s="20"/>
      <c r="AE450" s="20"/>
      <c r="AF450" s="20"/>
      <c r="AG450" s="20"/>
      <c r="AH450" s="1">
        <v>29.699999999999989</v>
      </c>
      <c r="AI450" s="1">
        <v>75.300000000000011</v>
      </c>
    </row>
    <row r="451" spans="1:35" x14ac:dyDescent="0.25">
      <c r="A451" s="1">
        <v>450</v>
      </c>
      <c r="B451" s="1">
        <v>25</v>
      </c>
      <c r="C451" s="1">
        <v>1E-3</v>
      </c>
      <c r="D451" s="1">
        <v>18</v>
      </c>
      <c r="E451" s="1">
        <v>0.04</v>
      </c>
      <c r="F451" s="29"/>
      <c r="G451" s="1">
        <v>147.69999999999999</v>
      </c>
      <c r="H451" s="1">
        <v>166.8</v>
      </c>
      <c r="I451" s="1">
        <v>196</v>
      </c>
      <c r="J451" s="1">
        <v>245.6</v>
      </c>
      <c r="K451" s="1">
        <v>276.5</v>
      </c>
      <c r="L451" s="1">
        <v>40.5</v>
      </c>
      <c r="M451" s="1">
        <v>794.4</v>
      </c>
      <c r="N451" s="1">
        <v>-54.8</v>
      </c>
      <c r="O451" s="1">
        <v>3.7679999999999998</v>
      </c>
      <c r="P451" s="1">
        <v>24.6</v>
      </c>
      <c r="Q451" s="1">
        <v>0.56999999999999995</v>
      </c>
      <c r="R451" s="1">
        <v>43.320999999999998</v>
      </c>
      <c r="S451" s="1">
        <v>1</v>
      </c>
      <c r="T451" s="1">
        <v>90</v>
      </c>
      <c r="U451" s="1">
        <v>0.1</v>
      </c>
      <c r="V451" s="1">
        <v>17</v>
      </c>
      <c r="W451" s="1">
        <v>14</v>
      </c>
      <c r="X451" s="1">
        <v>7</v>
      </c>
      <c r="Y451" s="1">
        <v>7</v>
      </c>
      <c r="Z451" s="1">
        <v>7</v>
      </c>
      <c r="AA451" s="1">
        <v>7</v>
      </c>
      <c r="AB451" s="20"/>
      <c r="AC451" s="20"/>
      <c r="AD451" s="20"/>
      <c r="AE451" s="20"/>
      <c r="AF451" s="20"/>
      <c r="AG451" s="20"/>
      <c r="AH451" s="1">
        <v>29.199999999999989</v>
      </c>
      <c r="AI451" s="1">
        <v>78.799999999999983</v>
      </c>
    </row>
    <row r="452" spans="1:35" x14ac:dyDescent="0.25">
      <c r="A452" s="1">
        <v>451</v>
      </c>
      <c r="B452" s="1">
        <v>30</v>
      </c>
      <c r="C452" s="23">
        <v>2E-3</v>
      </c>
      <c r="D452" s="1">
        <v>19.8</v>
      </c>
      <c r="E452" s="1">
        <v>0.03</v>
      </c>
      <c r="F452" s="29">
        <v>4.0000000000000002E-4</v>
      </c>
      <c r="G452" s="1">
        <v>148.4</v>
      </c>
      <c r="H452" s="1">
        <v>166.8</v>
      </c>
      <c r="I452" s="1">
        <v>193.9</v>
      </c>
      <c r="J452" s="1">
        <v>236.3</v>
      </c>
      <c r="K452" s="1">
        <v>262.2</v>
      </c>
      <c r="L452" s="1">
        <v>41.5</v>
      </c>
      <c r="M452" s="1">
        <v>794.5</v>
      </c>
      <c r="N452" s="1">
        <v>-51.8</v>
      </c>
      <c r="O452" s="1">
        <v>3.5939999999999999</v>
      </c>
      <c r="P452" s="1">
        <v>25</v>
      </c>
      <c r="Q452" s="1"/>
      <c r="R452" s="1">
        <v>43.271999999999998</v>
      </c>
      <c r="S452" s="21">
        <v>1</v>
      </c>
      <c r="T452" s="1">
        <v>92</v>
      </c>
      <c r="U452" s="1"/>
      <c r="V452" s="1"/>
      <c r="W452" s="1"/>
      <c r="X452" s="1"/>
      <c r="Y452" s="1"/>
      <c r="Z452" s="1"/>
      <c r="AA452" s="1"/>
      <c r="AB452" s="1"/>
      <c r="AC452" s="1"/>
      <c r="AD452" s="1"/>
      <c r="AE452" s="1"/>
      <c r="AF452" s="1"/>
      <c r="AG452" s="1"/>
      <c r="AH452" s="1">
        <v>27.099999999999994</v>
      </c>
      <c r="AI452" s="1">
        <v>69.5</v>
      </c>
    </row>
    <row r="453" spans="1:35" x14ac:dyDescent="0.25">
      <c r="A453" s="1">
        <v>452</v>
      </c>
      <c r="B453" s="1">
        <v>24</v>
      </c>
      <c r="C453" s="23">
        <v>3.0000000000000001E-3</v>
      </c>
      <c r="D453" s="1">
        <v>18</v>
      </c>
      <c r="E453" s="1">
        <v>7.3999999999999996E-2</v>
      </c>
      <c r="F453" s="29">
        <v>1.1999999999999999E-3</v>
      </c>
      <c r="G453" s="1">
        <v>144.1</v>
      </c>
      <c r="H453" s="1">
        <v>162.9</v>
      </c>
      <c r="I453" s="1">
        <v>194.3</v>
      </c>
      <c r="J453" s="1">
        <v>240.2</v>
      </c>
      <c r="K453" s="1">
        <v>263.89999999999998</v>
      </c>
      <c r="L453" s="1">
        <v>38.5</v>
      </c>
      <c r="M453" s="1">
        <v>794.5</v>
      </c>
      <c r="N453" s="1">
        <v>-49.1</v>
      </c>
      <c r="O453" s="1">
        <v>3.6030000000000002</v>
      </c>
      <c r="P453" s="1">
        <v>25</v>
      </c>
      <c r="Q453" s="1"/>
      <c r="R453" s="1">
        <v>43.289000000000001</v>
      </c>
      <c r="S453" s="21">
        <v>1</v>
      </c>
      <c r="T453" s="1">
        <v>76</v>
      </c>
      <c r="U453" s="1"/>
      <c r="V453" s="1"/>
      <c r="W453" s="1"/>
      <c r="X453" s="1"/>
      <c r="Y453" s="1"/>
      <c r="Z453" s="1"/>
      <c r="AA453" s="1"/>
      <c r="AB453" s="1"/>
      <c r="AC453" s="1"/>
      <c r="AD453" s="1"/>
      <c r="AE453" s="1"/>
      <c r="AF453" s="1"/>
      <c r="AG453" s="1"/>
      <c r="AH453" s="1">
        <v>31.400000000000006</v>
      </c>
      <c r="AI453" s="1">
        <v>77.299999999999983</v>
      </c>
    </row>
    <row r="454" spans="1:35" x14ac:dyDescent="0.25">
      <c r="A454" s="1">
        <v>453</v>
      </c>
      <c r="B454" s="1">
        <v>22</v>
      </c>
      <c r="C454" s="23">
        <v>3.0000000000000001E-3</v>
      </c>
      <c r="D454" s="1">
        <v>15.3</v>
      </c>
      <c r="E454" s="1">
        <v>4.7E-2</v>
      </c>
      <c r="F454" s="29">
        <v>5.0000000000000001E-4</v>
      </c>
      <c r="G454" s="1">
        <v>150</v>
      </c>
      <c r="H454" s="1">
        <v>165.3</v>
      </c>
      <c r="I454" s="1">
        <v>192.8</v>
      </c>
      <c r="J454" s="1">
        <v>235.6</v>
      </c>
      <c r="K454" s="1">
        <v>260.3</v>
      </c>
      <c r="L454" s="1">
        <v>41.5</v>
      </c>
      <c r="M454" s="1">
        <v>794.5</v>
      </c>
      <c r="N454" s="1">
        <v>-52</v>
      </c>
      <c r="O454" s="1">
        <v>3.5840000000000001</v>
      </c>
      <c r="P454" s="1">
        <v>25</v>
      </c>
      <c r="Q454" s="1"/>
      <c r="R454" s="1">
        <v>43.337000000000003</v>
      </c>
      <c r="S454" s="21">
        <v>1</v>
      </c>
      <c r="T454" s="1">
        <v>82</v>
      </c>
      <c r="U454" s="1"/>
      <c r="V454" s="1"/>
      <c r="W454" s="1"/>
      <c r="X454" s="1"/>
      <c r="Y454" s="1"/>
      <c r="Z454" s="1"/>
      <c r="AA454" s="1"/>
      <c r="AB454" s="1"/>
      <c r="AC454" s="1"/>
      <c r="AD454" s="1"/>
      <c r="AE454" s="1"/>
      <c r="AF454" s="1"/>
      <c r="AG454" s="1"/>
      <c r="AH454" s="1">
        <v>27.5</v>
      </c>
      <c r="AI454" s="1">
        <v>70.299999999999983</v>
      </c>
    </row>
    <row r="455" spans="1:35" x14ac:dyDescent="0.25">
      <c r="A455" s="1">
        <v>454</v>
      </c>
      <c r="B455" s="1">
        <v>30</v>
      </c>
      <c r="C455" s="23">
        <v>4.0000000000000001E-3</v>
      </c>
      <c r="D455" s="1">
        <v>19.399999999999999</v>
      </c>
      <c r="E455" s="1">
        <v>1.7399999999999999E-2</v>
      </c>
      <c r="F455" s="29">
        <v>2.9999999999999997E-4</v>
      </c>
      <c r="G455" s="1">
        <v>151.30000000000001</v>
      </c>
      <c r="H455" s="1">
        <v>166.9</v>
      </c>
      <c r="I455" s="1">
        <v>193.5</v>
      </c>
      <c r="J455" s="1">
        <v>233.6</v>
      </c>
      <c r="K455" s="1">
        <v>256.7</v>
      </c>
      <c r="L455" s="1">
        <v>42</v>
      </c>
      <c r="M455" s="1">
        <v>794.5</v>
      </c>
      <c r="N455" s="1">
        <v>-51.8</v>
      </c>
      <c r="O455" s="1">
        <v>3.556</v>
      </c>
      <c r="P455" s="1">
        <v>25.5</v>
      </c>
      <c r="Q455" s="1"/>
      <c r="R455" s="1">
        <v>43.277999999999999</v>
      </c>
      <c r="S455" s="21">
        <v>1</v>
      </c>
      <c r="T455" s="1">
        <v>79</v>
      </c>
      <c r="U455" s="1"/>
      <c r="V455" s="1"/>
      <c r="W455" s="1"/>
      <c r="X455" s="1"/>
      <c r="Y455" s="1"/>
      <c r="Z455" s="1"/>
      <c r="AA455" s="1"/>
      <c r="AB455" s="1"/>
      <c r="AC455" s="1"/>
      <c r="AD455" s="1"/>
      <c r="AE455" s="1"/>
      <c r="AF455" s="1"/>
      <c r="AG455" s="1"/>
      <c r="AH455" s="1">
        <v>26.599999999999994</v>
      </c>
      <c r="AI455" s="1">
        <v>66.699999999999989</v>
      </c>
    </row>
    <row r="456" spans="1:35" x14ac:dyDescent="0.25">
      <c r="A456" s="1">
        <v>455</v>
      </c>
      <c r="B456" s="1">
        <v>19</v>
      </c>
      <c r="C456" s="23">
        <v>3.0000000000000001E-3</v>
      </c>
      <c r="D456" s="1">
        <v>18.3</v>
      </c>
      <c r="E456" s="1">
        <v>0.129</v>
      </c>
      <c r="F456" s="29">
        <v>1E-3</v>
      </c>
      <c r="G456" s="1">
        <v>147.80000000000001</v>
      </c>
      <c r="H456" s="1">
        <v>166.3</v>
      </c>
      <c r="I456" s="1">
        <v>193</v>
      </c>
      <c r="J456" s="1">
        <v>240.1</v>
      </c>
      <c r="K456" s="1">
        <v>265.2</v>
      </c>
      <c r="L456" s="1">
        <v>40</v>
      </c>
      <c r="M456" s="1">
        <v>794.5</v>
      </c>
      <c r="N456" s="1">
        <v>-50.9</v>
      </c>
      <c r="O456" s="1">
        <v>3.6259999999999999</v>
      </c>
      <c r="P456" s="1">
        <v>25</v>
      </c>
      <c r="Q456" s="1"/>
      <c r="R456" s="1">
        <v>43.268999999999998</v>
      </c>
      <c r="S456" s="21">
        <v>1</v>
      </c>
      <c r="T456" s="1">
        <v>89</v>
      </c>
      <c r="U456" s="1"/>
      <c r="V456" s="1"/>
      <c r="W456" s="1"/>
      <c r="X456" s="1"/>
      <c r="Y456" s="1"/>
      <c r="Z456" s="1"/>
      <c r="AA456" s="1"/>
      <c r="AB456" s="1"/>
      <c r="AC456" s="1"/>
      <c r="AD456" s="1"/>
      <c r="AE456" s="1"/>
      <c r="AF456" s="1"/>
      <c r="AG456" s="1"/>
      <c r="AH456" s="1">
        <v>26.699999999999989</v>
      </c>
      <c r="AI456" s="1">
        <v>73.799999999999983</v>
      </c>
    </row>
    <row r="457" spans="1:35" x14ac:dyDescent="0.25">
      <c r="A457" s="1">
        <v>456</v>
      </c>
      <c r="B457" s="1">
        <v>25</v>
      </c>
      <c r="C457" s="23">
        <v>3.0000000000000001E-3</v>
      </c>
      <c r="D457" s="1">
        <v>17.899999999999999</v>
      </c>
      <c r="E457" s="1">
        <v>0.16300000000000001</v>
      </c>
      <c r="F457" s="29">
        <v>8.0000000000000004E-4</v>
      </c>
      <c r="G457" s="1">
        <v>150.1</v>
      </c>
      <c r="H457" s="1">
        <v>165.6</v>
      </c>
      <c r="I457" s="1">
        <v>193.1</v>
      </c>
      <c r="J457" s="1">
        <v>238.4</v>
      </c>
      <c r="K457" s="1">
        <v>265.7</v>
      </c>
      <c r="L457" s="1">
        <v>39.5</v>
      </c>
      <c r="M457" s="1">
        <v>794.5</v>
      </c>
      <c r="N457" s="1">
        <v>-53.1</v>
      </c>
      <c r="O457" s="1">
        <v>3.6909999999999998</v>
      </c>
      <c r="P457" s="1">
        <v>25</v>
      </c>
      <c r="Q457" s="1"/>
      <c r="R457" s="1">
        <v>43.261000000000003</v>
      </c>
      <c r="S457" s="21">
        <v>1</v>
      </c>
      <c r="T457" s="1">
        <v>94</v>
      </c>
      <c r="U457" s="1"/>
      <c r="V457" s="1"/>
      <c r="W457" s="1"/>
      <c r="X457" s="1"/>
      <c r="Y457" s="1"/>
      <c r="Z457" s="1"/>
      <c r="AA457" s="1"/>
      <c r="AB457" s="1"/>
      <c r="AC457" s="1"/>
      <c r="AD457" s="1"/>
      <c r="AE457" s="1"/>
      <c r="AF457" s="1"/>
      <c r="AG457" s="1"/>
      <c r="AH457" s="1">
        <v>27.5</v>
      </c>
      <c r="AI457" s="1">
        <v>72.800000000000011</v>
      </c>
    </row>
    <row r="458" spans="1:35" x14ac:dyDescent="0.25">
      <c r="A458" s="1">
        <v>457</v>
      </c>
      <c r="B458" s="1">
        <v>19</v>
      </c>
      <c r="C458" s="23">
        <v>2E-3</v>
      </c>
      <c r="D458" s="1">
        <v>17.5</v>
      </c>
      <c r="E458" s="1">
        <v>0.129</v>
      </c>
      <c r="F458" s="29">
        <v>1.1000000000000001E-3</v>
      </c>
      <c r="G458" s="1">
        <v>151.80000000000001</v>
      </c>
      <c r="H458" s="1">
        <v>165.4</v>
      </c>
      <c r="I458" s="1">
        <v>191.6</v>
      </c>
      <c r="J458" s="1">
        <v>237</v>
      </c>
      <c r="K458" s="1">
        <v>265.5</v>
      </c>
      <c r="L458" s="1">
        <v>40</v>
      </c>
      <c r="M458" s="1">
        <v>794.5</v>
      </c>
      <c r="N458" s="1">
        <v>-50.9</v>
      </c>
      <c r="O458" s="1">
        <v>3.6059999999999999</v>
      </c>
      <c r="P458" s="1">
        <v>25</v>
      </c>
      <c r="Q458" s="1"/>
      <c r="R458" s="1">
        <v>43.273000000000003</v>
      </c>
      <c r="S458" s="21">
        <v>1</v>
      </c>
      <c r="T458" s="1">
        <v>80</v>
      </c>
      <c r="U458" s="1"/>
      <c r="V458" s="1"/>
      <c r="W458" s="1"/>
      <c r="X458" s="1"/>
      <c r="Y458" s="1"/>
      <c r="Z458" s="1"/>
      <c r="AA458" s="1"/>
      <c r="AB458" s="1"/>
      <c r="AC458" s="1"/>
      <c r="AD458" s="1"/>
      <c r="AE458" s="1"/>
      <c r="AF458" s="1"/>
      <c r="AG458" s="1"/>
      <c r="AH458" s="1">
        <v>26.199999999999989</v>
      </c>
      <c r="AI458" s="1">
        <v>71.599999999999994</v>
      </c>
    </row>
    <row r="459" spans="1:35" x14ac:dyDescent="0.25">
      <c r="A459" s="1">
        <v>458</v>
      </c>
      <c r="B459" s="1">
        <v>27</v>
      </c>
      <c r="C459" s="23">
        <v>3.0000000000000001E-3</v>
      </c>
      <c r="D459" s="26">
        <v>17.8</v>
      </c>
      <c r="E459" s="22">
        <v>0.14199999999999999</v>
      </c>
      <c r="F459" s="31">
        <v>4.0000000000000002E-4</v>
      </c>
      <c r="G459" s="26">
        <v>150.69999999999999</v>
      </c>
      <c r="H459" s="26">
        <v>165.1</v>
      </c>
      <c r="I459" s="26">
        <v>193.1</v>
      </c>
      <c r="J459" s="26">
        <v>238.5</v>
      </c>
      <c r="K459" s="26">
        <v>263.60000000000002</v>
      </c>
      <c r="L459" s="26">
        <v>40</v>
      </c>
      <c r="M459" s="26">
        <v>794.5</v>
      </c>
      <c r="N459" s="26">
        <v>-50.9</v>
      </c>
      <c r="O459" s="24">
        <v>3.6309999999999998</v>
      </c>
      <c r="P459" s="26">
        <v>25</v>
      </c>
      <c r="Q459" s="22"/>
      <c r="R459" s="26">
        <v>43.268000000000001</v>
      </c>
      <c r="S459" s="21">
        <v>1</v>
      </c>
      <c r="T459" s="22">
        <v>72</v>
      </c>
      <c r="U459" s="32"/>
      <c r="V459" s="22"/>
      <c r="W459" s="22"/>
      <c r="X459" s="1"/>
      <c r="Y459" s="1"/>
      <c r="Z459" s="1"/>
      <c r="AA459" s="1"/>
      <c r="AB459" s="26"/>
      <c r="AC459" s="26"/>
      <c r="AD459" s="26"/>
      <c r="AE459" s="26"/>
      <c r="AF459" s="26"/>
      <c r="AG459" s="26"/>
      <c r="AH459" s="1">
        <v>28</v>
      </c>
      <c r="AI459" s="1">
        <v>73.400000000000006</v>
      </c>
    </row>
    <row r="460" spans="1:35" x14ac:dyDescent="0.25">
      <c r="A460" s="1">
        <v>459</v>
      </c>
      <c r="B460" s="1">
        <v>24</v>
      </c>
      <c r="C460" s="1">
        <v>3.0000000000000001E-3</v>
      </c>
      <c r="D460" s="25">
        <v>16.899999999999999</v>
      </c>
      <c r="E460" s="27">
        <v>0.06</v>
      </c>
      <c r="F460" s="29">
        <v>8.0000000000000004E-4</v>
      </c>
      <c r="G460" s="25">
        <v>144</v>
      </c>
      <c r="H460" s="25">
        <v>169.4</v>
      </c>
      <c r="I460" s="25">
        <v>200.1</v>
      </c>
      <c r="J460" s="25">
        <v>243.4</v>
      </c>
      <c r="K460" s="25">
        <v>268.5</v>
      </c>
      <c r="L460" s="25">
        <v>40.5</v>
      </c>
      <c r="M460" s="25">
        <v>794.5</v>
      </c>
      <c r="N460" s="25">
        <v>-50.7</v>
      </c>
      <c r="O460" s="23">
        <v>3.8679999999999999</v>
      </c>
      <c r="P460" s="25">
        <v>25</v>
      </c>
      <c r="Q460" s="32"/>
      <c r="R460" s="27">
        <v>43.36</v>
      </c>
      <c r="S460" s="33">
        <v>1</v>
      </c>
      <c r="T460" s="1">
        <v>99</v>
      </c>
      <c r="U460" s="25">
        <v>0</v>
      </c>
      <c r="V460" s="25">
        <v>15</v>
      </c>
      <c r="W460" s="22">
        <v>12</v>
      </c>
      <c r="X460" s="1">
        <v>7</v>
      </c>
      <c r="Y460" s="1">
        <v>7</v>
      </c>
      <c r="Z460" s="1">
        <v>7</v>
      </c>
      <c r="AA460" s="1">
        <v>7</v>
      </c>
      <c r="AB460" s="26"/>
      <c r="AC460" s="26"/>
      <c r="AD460" s="26"/>
      <c r="AE460" s="26"/>
      <c r="AF460" s="26"/>
      <c r="AG460" s="26"/>
      <c r="AH460" s="1">
        <v>30.699999999999989</v>
      </c>
      <c r="AI460" s="1">
        <v>74</v>
      </c>
    </row>
    <row r="461" spans="1:35" x14ac:dyDescent="0.25">
      <c r="A461" s="1">
        <v>460</v>
      </c>
      <c r="B461" s="1">
        <v>28</v>
      </c>
      <c r="C461" s="1">
        <v>2E-3</v>
      </c>
      <c r="D461" s="25">
        <v>15.7</v>
      </c>
      <c r="E461" s="27">
        <v>0.04</v>
      </c>
      <c r="F461" s="29">
        <v>2.9999999999999997E-4</v>
      </c>
      <c r="G461" s="25">
        <v>152.1</v>
      </c>
      <c r="H461" s="25">
        <v>172.7</v>
      </c>
      <c r="I461" s="25">
        <v>199.1</v>
      </c>
      <c r="J461" s="25">
        <v>244.3</v>
      </c>
      <c r="K461" s="25">
        <v>268.7</v>
      </c>
      <c r="L461" s="25">
        <v>44</v>
      </c>
      <c r="M461" s="25">
        <v>794.5</v>
      </c>
      <c r="N461" s="25">
        <v>-54.3</v>
      </c>
      <c r="O461" s="23">
        <v>3.9929999999999999</v>
      </c>
      <c r="P461" s="25">
        <v>26</v>
      </c>
      <c r="Q461" s="22"/>
      <c r="R461" s="27">
        <v>43.38</v>
      </c>
      <c r="S461" s="33">
        <v>1</v>
      </c>
      <c r="T461" s="1">
        <v>100</v>
      </c>
      <c r="U461" s="25">
        <v>0.1</v>
      </c>
      <c r="V461" s="25">
        <v>14</v>
      </c>
      <c r="W461" s="36">
        <v>11</v>
      </c>
      <c r="X461" s="1">
        <v>7</v>
      </c>
      <c r="Y461" s="1">
        <v>7</v>
      </c>
      <c r="Z461" s="1">
        <v>7</v>
      </c>
      <c r="AA461" s="1">
        <v>7</v>
      </c>
      <c r="AB461" s="26"/>
      <c r="AC461" s="26"/>
      <c r="AD461" s="26"/>
      <c r="AE461" s="26"/>
      <c r="AF461" s="26"/>
      <c r="AG461" s="26"/>
      <c r="AH461" s="1">
        <v>26.400000000000006</v>
      </c>
      <c r="AI461" s="1">
        <v>71.600000000000023</v>
      </c>
    </row>
    <row r="462" spans="1:35" x14ac:dyDescent="0.25">
      <c r="A462" s="1">
        <v>461</v>
      </c>
      <c r="B462" s="1">
        <v>18</v>
      </c>
      <c r="C462" s="1">
        <v>3.0000000000000001E-3</v>
      </c>
      <c r="D462" s="25">
        <v>17.7</v>
      </c>
      <c r="E462" s="23">
        <v>0.14000000000000001</v>
      </c>
      <c r="F462" s="29">
        <v>1E-3</v>
      </c>
      <c r="G462" s="25">
        <v>149.6</v>
      </c>
      <c r="H462" s="25">
        <v>167.2</v>
      </c>
      <c r="I462" s="25">
        <v>188.9</v>
      </c>
      <c r="J462" s="25">
        <v>228.7</v>
      </c>
      <c r="K462" s="25">
        <v>253.9</v>
      </c>
      <c r="L462" s="25">
        <v>40.5</v>
      </c>
      <c r="M462" s="25">
        <v>794.5</v>
      </c>
      <c r="N462" s="25">
        <v>-56.2</v>
      </c>
      <c r="O462" s="23">
        <v>3.31</v>
      </c>
      <c r="P462" s="25">
        <v>25</v>
      </c>
      <c r="Q462" s="20"/>
      <c r="R462" s="23">
        <v>43.296999999999997</v>
      </c>
      <c r="S462" s="33">
        <v>1</v>
      </c>
      <c r="T462" s="1">
        <v>98</v>
      </c>
      <c r="U462" s="25">
        <v>0.1</v>
      </c>
      <c r="V462" s="25">
        <v>17</v>
      </c>
      <c r="W462" s="20">
        <v>14</v>
      </c>
      <c r="X462" s="1">
        <v>7</v>
      </c>
      <c r="Y462" s="1">
        <v>7</v>
      </c>
      <c r="Z462" s="1">
        <v>7</v>
      </c>
      <c r="AA462" s="1">
        <v>7</v>
      </c>
      <c r="AB462" s="20"/>
      <c r="AC462" s="20"/>
      <c r="AD462" s="20"/>
      <c r="AE462" s="20"/>
      <c r="AF462" s="20"/>
      <c r="AG462" s="20"/>
      <c r="AH462" s="1">
        <v>21.700000000000017</v>
      </c>
      <c r="AI462" s="1">
        <v>61.5</v>
      </c>
    </row>
    <row r="463" spans="1:35" x14ac:dyDescent="0.25">
      <c r="A463" s="1">
        <v>462</v>
      </c>
      <c r="B463" s="20">
        <v>28</v>
      </c>
      <c r="C463" s="20">
        <v>3.0000000000000001E-3</v>
      </c>
      <c r="D463" s="20">
        <v>22.6</v>
      </c>
      <c r="E463" s="20">
        <v>0.06</v>
      </c>
      <c r="F463" s="28">
        <v>6.9999999999999999E-4</v>
      </c>
      <c r="G463" s="20">
        <v>144.30000000000001</v>
      </c>
      <c r="H463" s="20">
        <v>164.3</v>
      </c>
      <c r="I463" s="20">
        <v>194.1</v>
      </c>
      <c r="J463" s="20">
        <v>240.1</v>
      </c>
      <c r="K463" s="20">
        <v>269.60000000000002</v>
      </c>
      <c r="L463" s="20">
        <v>40.5</v>
      </c>
      <c r="M463" s="20">
        <v>794.5</v>
      </c>
      <c r="N463" s="20">
        <v>-52.8</v>
      </c>
      <c r="O463" s="20">
        <v>3.5720000000000001</v>
      </c>
      <c r="P463" s="20">
        <v>23</v>
      </c>
      <c r="Q463" s="20">
        <v>0.94</v>
      </c>
      <c r="R463" s="20">
        <v>43.22</v>
      </c>
      <c r="S463" s="20">
        <v>1</v>
      </c>
      <c r="T463" s="20">
        <v>98</v>
      </c>
      <c r="U463" s="20">
        <v>0.48</v>
      </c>
      <c r="V463" s="20">
        <v>20</v>
      </c>
      <c r="W463" s="20">
        <v>18</v>
      </c>
      <c r="X463" s="1">
        <v>11</v>
      </c>
      <c r="Y463" s="1">
        <v>8</v>
      </c>
      <c r="Z463" s="1">
        <v>7</v>
      </c>
      <c r="AA463" s="1">
        <v>7</v>
      </c>
      <c r="AB463" s="20">
        <v>7405.1</v>
      </c>
      <c r="AC463" s="20">
        <v>1986.7</v>
      </c>
      <c r="AD463" s="20">
        <v>17.8</v>
      </c>
      <c r="AE463" s="20">
        <v>2.2999999999999998</v>
      </c>
      <c r="AF463" s="20">
        <v>0.7</v>
      </c>
      <c r="AG463" s="20">
        <v>0.3</v>
      </c>
      <c r="AH463" s="1">
        <v>29.799999999999983</v>
      </c>
      <c r="AI463" s="1">
        <v>75.799999999999983</v>
      </c>
    </row>
    <row r="464" spans="1:35" x14ac:dyDescent="0.25">
      <c r="A464" s="1">
        <v>463</v>
      </c>
      <c r="B464" s="1">
        <v>22</v>
      </c>
      <c r="C464" s="23">
        <v>1E-3</v>
      </c>
      <c r="D464" s="1">
        <v>19.2</v>
      </c>
      <c r="E464" s="1">
        <v>1.7999999999999999E-2</v>
      </c>
      <c r="F464" s="29">
        <v>2.9999999999999997E-4</v>
      </c>
      <c r="G464" s="1">
        <v>150.5</v>
      </c>
      <c r="H464" s="1">
        <v>166.7</v>
      </c>
      <c r="I464" s="1">
        <v>192.5</v>
      </c>
      <c r="J464" s="1">
        <v>232.8</v>
      </c>
      <c r="K464" s="1">
        <v>257.7</v>
      </c>
      <c r="L464" s="1">
        <v>42</v>
      </c>
      <c r="M464" s="1">
        <v>794.6</v>
      </c>
      <c r="N464" s="1">
        <v>-51.8</v>
      </c>
      <c r="O464" s="1">
        <v>3.621</v>
      </c>
      <c r="P464" s="1">
        <v>25</v>
      </c>
      <c r="Q464" s="1"/>
      <c r="R464" s="1">
        <v>43.276000000000003</v>
      </c>
      <c r="S464" s="21">
        <v>1</v>
      </c>
      <c r="T464" s="1">
        <v>94</v>
      </c>
      <c r="U464" s="1"/>
      <c r="V464" s="1"/>
      <c r="W464" s="1"/>
      <c r="X464" s="1"/>
      <c r="Y464" s="1"/>
      <c r="Z464" s="1"/>
      <c r="AA464" s="1"/>
      <c r="AB464" s="1"/>
      <c r="AC464" s="1"/>
      <c r="AD464" s="1"/>
      <c r="AE464" s="1"/>
      <c r="AF464" s="1"/>
      <c r="AG464" s="1"/>
      <c r="AH464" s="1">
        <v>25.800000000000011</v>
      </c>
      <c r="AI464" s="1">
        <v>66.100000000000023</v>
      </c>
    </row>
    <row r="465" spans="1:35" x14ac:dyDescent="0.25">
      <c r="A465" s="1">
        <v>464</v>
      </c>
      <c r="B465" s="1">
        <v>25</v>
      </c>
      <c r="C465" s="23">
        <v>1E-3</v>
      </c>
      <c r="D465" s="1">
        <v>16.600000000000001</v>
      </c>
      <c r="E465" s="1">
        <v>0.16400000000000001</v>
      </c>
      <c r="F465" s="29">
        <v>8.0000000000000004E-4</v>
      </c>
      <c r="G465" s="1">
        <v>147.80000000000001</v>
      </c>
      <c r="H465" s="1">
        <v>166.2</v>
      </c>
      <c r="I465" s="1">
        <v>193.6</v>
      </c>
      <c r="J465" s="1">
        <v>238.3</v>
      </c>
      <c r="K465" s="1">
        <v>265.8</v>
      </c>
      <c r="L465" s="1">
        <v>40.5</v>
      </c>
      <c r="M465" s="1">
        <v>794.6</v>
      </c>
      <c r="N465" s="1">
        <v>-52.9</v>
      </c>
      <c r="O465" s="1">
        <v>4.242</v>
      </c>
      <c r="P465" s="1">
        <v>25</v>
      </c>
      <c r="Q465" s="1"/>
      <c r="R465" s="1">
        <v>43.283000000000001</v>
      </c>
      <c r="S465" s="21">
        <v>1</v>
      </c>
      <c r="T465" s="1">
        <v>73</v>
      </c>
      <c r="U465" s="1"/>
      <c r="V465" s="1"/>
      <c r="W465" s="1"/>
      <c r="X465" s="1"/>
      <c r="Y465" s="1"/>
      <c r="Z465" s="1"/>
      <c r="AA465" s="1"/>
      <c r="AB465" s="1"/>
      <c r="AC465" s="1"/>
      <c r="AD465" s="1"/>
      <c r="AE465" s="1"/>
      <c r="AF465" s="1"/>
      <c r="AG465" s="1"/>
      <c r="AH465" s="1">
        <v>27.400000000000006</v>
      </c>
      <c r="AI465" s="1">
        <v>72.100000000000023</v>
      </c>
    </row>
    <row r="466" spans="1:35" x14ac:dyDescent="0.25">
      <c r="A466" s="1">
        <v>465</v>
      </c>
      <c r="B466" s="1">
        <v>23</v>
      </c>
      <c r="C466" s="23">
        <v>6.0000000000000001E-3</v>
      </c>
      <c r="D466" s="1">
        <v>19.3</v>
      </c>
      <c r="E466" s="1">
        <v>7.0000000000000007E-2</v>
      </c>
      <c r="F466" s="29">
        <v>1.2999999999999999E-3</v>
      </c>
      <c r="G466" s="1">
        <v>146.9</v>
      </c>
      <c r="H466" s="1">
        <v>163</v>
      </c>
      <c r="I466" s="1">
        <v>193.5</v>
      </c>
      <c r="J466" s="1">
        <v>239.2</v>
      </c>
      <c r="K466" s="1">
        <v>263.2</v>
      </c>
      <c r="L466" s="1">
        <v>39</v>
      </c>
      <c r="M466" s="1">
        <v>794.6</v>
      </c>
      <c r="N466" s="1">
        <v>-49.2</v>
      </c>
      <c r="O466" s="1">
        <v>3.476</v>
      </c>
      <c r="P466" s="1">
        <v>25</v>
      </c>
      <c r="Q466" s="1"/>
      <c r="R466" s="1">
        <v>43.264000000000003</v>
      </c>
      <c r="S466" s="21">
        <v>1</v>
      </c>
      <c r="T466" s="1">
        <v>80</v>
      </c>
      <c r="U466" s="1"/>
      <c r="V466" s="1"/>
      <c r="W466" s="1"/>
      <c r="X466" s="1"/>
      <c r="Y466" s="1"/>
      <c r="Z466" s="1"/>
      <c r="AA466" s="1"/>
      <c r="AB466" s="1"/>
      <c r="AC466" s="1"/>
      <c r="AD466" s="1"/>
      <c r="AE466" s="1"/>
      <c r="AF466" s="1"/>
      <c r="AG466" s="1"/>
      <c r="AH466" s="1">
        <v>30.5</v>
      </c>
      <c r="AI466" s="1">
        <v>76.199999999999989</v>
      </c>
    </row>
    <row r="467" spans="1:35" x14ac:dyDescent="0.25">
      <c r="A467" s="1">
        <v>466</v>
      </c>
      <c r="B467" s="1">
        <v>30</v>
      </c>
      <c r="C467" s="23">
        <v>4.0000000000000001E-3</v>
      </c>
      <c r="D467" s="1">
        <v>19.100000000000001</v>
      </c>
      <c r="E467" s="1">
        <v>1.7999999999999999E-2</v>
      </c>
      <c r="F467" s="29">
        <v>2.9999999999999997E-4</v>
      </c>
      <c r="G467" s="1">
        <v>148</v>
      </c>
      <c r="H467" s="1">
        <v>167</v>
      </c>
      <c r="I467" s="1">
        <v>193.4</v>
      </c>
      <c r="J467" s="1">
        <v>233.7</v>
      </c>
      <c r="K467" s="1">
        <v>257.60000000000002</v>
      </c>
      <c r="L467" s="1">
        <v>41</v>
      </c>
      <c r="M467" s="1">
        <v>794.6</v>
      </c>
      <c r="N467" s="1">
        <v>-51.8</v>
      </c>
      <c r="O467" s="1">
        <v>3.6030000000000002</v>
      </c>
      <c r="P467" s="1">
        <v>25</v>
      </c>
      <c r="Q467" s="1"/>
      <c r="R467" s="1">
        <v>43.281999999999996</v>
      </c>
      <c r="S467" s="21">
        <v>1</v>
      </c>
      <c r="T467" s="1">
        <v>96</v>
      </c>
      <c r="U467" s="1"/>
      <c r="V467" s="1"/>
      <c r="W467" s="1"/>
      <c r="X467" s="1"/>
      <c r="Y467" s="1"/>
      <c r="Z467" s="1"/>
      <c r="AA467" s="1"/>
      <c r="AB467" s="1"/>
      <c r="AC467" s="1"/>
      <c r="AD467" s="1"/>
      <c r="AE467" s="1"/>
      <c r="AF467" s="1"/>
      <c r="AG467" s="1"/>
      <c r="AH467" s="1">
        <v>26.400000000000006</v>
      </c>
      <c r="AI467" s="1">
        <v>66.699999999999989</v>
      </c>
    </row>
    <row r="468" spans="1:35" x14ac:dyDescent="0.25">
      <c r="A468" s="1">
        <v>467</v>
      </c>
      <c r="B468" s="1">
        <v>23</v>
      </c>
      <c r="C468" s="23">
        <v>0.01</v>
      </c>
      <c r="D468" s="1">
        <v>19.5</v>
      </c>
      <c r="E468" s="1">
        <v>6.9000000000000006E-2</v>
      </c>
      <c r="F468" s="29">
        <v>1.1999999999999999E-3</v>
      </c>
      <c r="G468" s="1">
        <v>146.4</v>
      </c>
      <c r="H468" s="1">
        <v>162.4</v>
      </c>
      <c r="I468" s="1">
        <v>193.3</v>
      </c>
      <c r="J468" s="1">
        <v>239.3</v>
      </c>
      <c r="K468" s="1">
        <v>264</v>
      </c>
      <c r="L468" s="1">
        <v>38.5</v>
      </c>
      <c r="M468" s="1">
        <v>794.6</v>
      </c>
      <c r="N468" s="1">
        <v>-49.2</v>
      </c>
      <c r="O468" s="1">
        <v>3.5750000000000002</v>
      </c>
      <c r="P468" s="1">
        <v>25</v>
      </c>
      <c r="Q468" s="1"/>
      <c r="R468" s="1">
        <v>43.26</v>
      </c>
      <c r="S468" s="21">
        <v>1</v>
      </c>
      <c r="T468" s="1">
        <v>89</v>
      </c>
      <c r="U468" s="1"/>
      <c r="V468" s="1"/>
      <c r="W468" s="1"/>
      <c r="X468" s="1"/>
      <c r="Y468" s="1"/>
      <c r="Z468" s="1"/>
      <c r="AA468" s="1"/>
      <c r="AB468" s="1"/>
      <c r="AC468" s="1"/>
      <c r="AD468" s="1"/>
      <c r="AE468" s="1"/>
      <c r="AF468" s="1"/>
      <c r="AG468" s="1"/>
      <c r="AH468" s="1">
        <v>30.900000000000006</v>
      </c>
      <c r="AI468" s="1">
        <v>76.900000000000006</v>
      </c>
    </row>
    <row r="469" spans="1:35" x14ac:dyDescent="0.25">
      <c r="A469" s="1">
        <v>468</v>
      </c>
      <c r="B469" s="1">
        <v>25</v>
      </c>
      <c r="C469" s="23">
        <v>2E-3</v>
      </c>
      <c r="D469" s="1">
        <v>16.5</v>
      </c>
      <c r="E469" s="1">
        <v>0.17899999999999999</v>
      </c>
      <c r="F469" s="29">
        <v>8.0000000000000004E-4</v>
      </c>
      <c r="G469" s="1">
        <v>149.80000000000001</v>
      </c>
      <c r="H469" s="1">
        <v>165.1</v>
      </c>
      <c r="I469" s="1">
        <v>191.9</v>
      </c>
      <c r="J469" s="1">
        <v>237.6</v>
      </c>
      <c r="K469" s="1">
        <v>263.7</v>
      </c>
      <c r="L469" s="1">
        <v>40</v>
      </c>
      <c r="M469" s="1">
        <v>794.6</v>
      </c>
      <c r="N469" s="1">
        <v>-53.2</v>
      </c>
      <c r="O469" s="1">
        <v>3.6629999999999998</v>
      </c>
      <c r="P469" s="1">
        <v>25</v>
      </c>
      <c r="Q469" s="1"/>
      <c r="R469" s="1">
        <v>43.274000000000001</v>
      </c>
      <c r="S469" s="21">
        <v>1</v>
      </c>
      <c r="T469" s="1">
        <v>79</v>
      </c>
      <c r="U469" s="1"/>
      <c r="V469" s="1"/>
      <c r="W469" s="1"/>
      <c r="X469" s="1"/>
      <c r="Y469" s="1"/>
      <c r="Z469" s="1"/>
      <c r="AA469" s="1"/>
      <c r="AB469" s="1"/>
      <c r="AC469" s="1"/>
      <c r="AD469" s="1"/>
      <c r="AE469" s="1"/>
      <c r="AF469" s="1"/>
      <c r="AG469" s="1"/>
      <c r="AH469" s="1">
        <v>26.800000000000011</v>
      </c>
      <c r="AI469" s="1">
        <v>72.5</v>
      </c>
    </row>
    <row r="470" spans="1:35" x14ac:dyDescent="0.25">
      <c r="A470" s="1">
        <v>469</v>
      </c>
      <c r="B470" s="1">
        <v>27</v>
      </c>
      <c r="C470" s="23">
        <v>2E-3</v>
      </c>
      <c r="D470" s="1">
        <v>19.399999999999999</v>
      </c>
      <c r="E470" s="1">
        <v>0.05</v>
      </c>
      <c r="F470" s="29">
        <v>8.0000000000000004E-4</v>
      </c>
      <c r="G470" s="1">
        <v>144.19999999999999</v>
      </c>
      <c r="H470" s="1">
        <v>162.80000000000001</v>
      </c>
      <c r="I470" s="1">
        <v>193</v>
      </c>
      <c r="J470" s="1">
        <v>241.4</v>
      </c>
      <c r="K470" s="1">
        <v>264.3</v>
      </c>
      <c r="L470" s="1">
        <v>38.5</v>
      </c>
      <c r="M470" s="1">
        <v>794.6</v>
      </c>
      <c r="N470" s="1">
        <v>-48.5</v>
      </c>
      <c r="O470" s="1">
        <v>3.5680000000000001</v>
      </c>
      <c r="P470" s="1">
        <v>25</v>
      </c>
      <c r="Q470" s="1"/>
      <c r="R470" s="1">
        <v>43.271999999999998</v>
      </c>
      <c r="S470" s="21">
        <v>1</v>
      </c>
      <c r="T470" s="1">
        <v>95</v>
      </c>
      <c r="U470" s="1"/>
      <c r="V470" s="1"/>
      <c r="W470" s="1"/>
      <c r="X470" s="1"/>
      <c r="Y470" s="1"/>
      <c r="Z470" s="1"/>
      <c r="AA470" s="1"/>
      <c r="AB470" s="1"/>
      <c r="AC470" s="1"/>
      <c r="AD470" s="1"/>
      <c r="AE470" s="1"/>
      <c r="AF470" s="1"/>
      <c r="AG470" s="1"/>
      <c r="AH470" s="1">
        <v>30.199999999999989</v>
      </c>
      <c r="AI470" s="1">
        <v>78.599999999999994</v>
      </c>
    </row>
    <row r="471" spans="1:35" x14ac:dyDescent="0.25">
      <c r="A471" s="1">
        <v>470</v>
      </c>
      <c r="B471" s="1">
        <v>26</v>
      </c>
      <c r="C471" s="23">
        <v>3.0000000000000001E-3</v>
      </c>
      <c r="D471" s="26">
        <v>16.5</v>
      </c>
      <c r="E471" s="24">
        <v>8.8999999999999996E-2</v>
      </c>
      <c r="F471" s="31">
        <v>1E-3</v>
      </c>
      <c r="G471" s="26">
        <v>146.4</v>
      </c>
      <c r="H471" s="26">
        <v>163.4</v>
      </c>
      <c r="I471" s="26">
        <v>191.5</v>
      </c>
      <c r="J471" s="26">
        <v>237</v>
      </c>
      <c r="K471" s="26">
        <v>260</v>
      </c>
      <c r="L471" s="26">
        <v>40</v>
      </c>
      <c r="M471" s="26">
        <v>794.6</v>
      </c>
      <c r="N471" s="22">
        <v>-50.8</v>
      </c>
      <c r="O471" s="24">
        <v>3.9089999999999998</v>
      </c>
      <c r="P471" s="26">
        <v>25</v>
      </c>
      <c r="Q471" s="32"/>
      <c r="R471" s="26">
        <v>43.3</v>
      </c>
      <c r="S471" s="21">
        <v>1</v>
      </c>
      <c r="T471" s="22">
        <v>96</v>
      </c>
      <c r="U471" s="32"/>
      <c r="V471" s="22"/>
      <c r="W471" s="22"/>
      <c r="X471" s="1"/>
      <c r="Y471" s="1"/>
      <c r="Z471" s="1"/>
      <c r="AA471" s="1"/>
      <c r="AB471" s="26"/>
      <c r="AC471" s="26"/>
      <c r="AD471" s="26"/>
      <c r="AE471" s="26"/>
      <c r="AF471" s="26"/>
      <c r="AG471" s="26"/>
      <c r="AH471" s="1">
        <v>28.099999999999994</v>
      </c>
      <c r="AI471" s="1">
        <v>73.599999999999994</v>
      </c>
    </row>
    <row r="472" spans="1:35" x14ac:dyDescent="0.25">
      <c r="A472" s="1">
        <v>471</v>
      </c>
      <c r="B472" s="1">
        <v>22</v>
      </c>
      <c r="C472" s="1">
        <v>4.0000000000000001E-3</v>
      </c>
      <c r="D472" s="25">
        <v>16.399999999999999</v>
      </c>
      <c r="E472" s="27">
        <v>0.09</v>
      </c>
      <c r="F472" s="29">
        <v>8.0000000000000004E-4</v>
      </c>
      <c r="G472" s="25">
        <v>152.9</v>
      </c>
      <c r="H472" s="25">
        <v>168.9</v>
      </c>
      <c r="I472" s="25">
        <v>189.6</v>
      </c>
      <c r="J472" s="25">
        <v>224.9</v>
      </c>
      <c r="K472" s="25">
        <v>249.9</v>
      </c>
      <c r="L472" s="25">
        <v>42.5</v>
      </c>
      <c r="M472" s="25">
        <v>794.6</v>
      </c>
      <c r="N472" s="25">
        <v>-59</v>
      </c>
      <c r="O472" s="23">
        <v>3.3490000000000002</v>
      </c>
      <c r="P472" s="25">
        <v>25</v>
      </c>
      <c r="Q472" s="32"/>
      <c r="R472" s="27">
        <v>43.32</v>
      </c>
      <c r="S472" s="33">
        <v>1</v>
      </c>
      <c r="T472" s="1">
        <v>92</v>
      </c>
      <c r="U472" s="25">
        <v>0.3</v>
      </c>
      <c r="V472" s="25">
        <v>15</v>
      </c>
      <c r="W472" s="22">
        <v>12</v>
      </c>
      <c r="X472" s="1">
        <v>7</v>
      </c>
      <c r="Y472" s="1">
        <v>7</v>
      </c>
      <c r="Z472" s="1">
        <v>7</v>
      </c>
      <c r="AA472" s="1">
        <v>7</v>
      </c>
      <c r="AB472" s="26"/>
      <c r="AC472" s="26"/>
      <c r="AD472" s="26"/>
      <c r="AE472" s="26"/>
      <c r="AF472" s="26"/>
      <c r="AG472" s="26"/>
      <c r="AH472" s="1">
        <v>20.699999999999989</v>
      </c>
      <c r="AI472" s="1">
        <v>56</v>
      </c>
    </row>
    <row r="473" spans="1:35" x14ac:dyDescent="0.25">
      <c r="A473" s="1">
        <v>472</v>
      </c>
      <c r="B473" s="1">
        <v>25</v>
      </c>
      <c r="C473" s="1">
        <v>3.0000000000000001E-3</v>
      </c>
      <c r="D473" s="25">
        <v>17.100000000000001</v>
      </c>
      <c r="E473" s="27">
        <v>0.06</v>
      </c>
      <c r="F473" s="29">
        <v>5.0000000000000001E-4</v>
      </c>
      <c r="G473" s="25">
        <v>143.4</v>
      </c>
      <c r="H473" s="25">
        <v>169.5</v>
      </c>
      <c r="I473" s="25">
        <v>200.4</v>
      </c>
      <c r="J473" s="25">
        <v>244.1</v>
      </c>
      <c r="K473" s="25">
        <v>269</v>
      </c>
      <c r="L473" s="25">
        <v>42</v>
      </c>
      <c r="M473" s="25">
        <v>794.6</v>
      </c>
      <c r="N473" s="25">
        <v>-50.5</v>
      </c>
      <c r="O473" s="23">
        <v>3.1840000000000002</v>
      </c>
      <c r="P473" s="25">
        <v>25</v>
      </c>
      <c r="Q473" s="32"/>
      <c r="R473" s="27">
        <v>43.36</v>
      </c>
      <c r="S473" s="33">
        <v>1</v>
      </c>
      <c r="T473" s="1">
        <v>95</v>
      </c>
      <c r="U473" s="25">
        <v>0.1</v>
      </c>
      <c r="V473" s="25">
        <v>17</v>
      </c>
      <c r="W473" s="22">
        <v>15</v>
      </c>
      <c r="X473" s="1">
        <v>7</v>
      </c>
      <c r="Y473" s="1">
        <v>7</v>
      </c>
      <c r="Z473" s="1">
        <v>7</v>
      </c>
      <c r="AA473" s="1">
        <v>7</v>
      </c>
      <c r="AB473" s="26"/>
      <c r="AC473" s="26"/>
      <c r="AD473" s="26"/>
      <c r="AE473" s="26"/>
      <c r="AF473" s="26"/>
      <c r="AG473" s="26"/>
      <c r="AH473" s="1">
        <v>30.900000000000006</v>
      </c>
      <c r="AI473" s="1">
        <v>74.599999999999994</v>
      </c>
    </row>
    <row r="474" spans="1:35" x14ac:dyDescent="0.25">
      <c r="A474" s="1">
        <v>473</v>
      </c>
      <c r="B474" s="1">
        <v>20</v>
      </c>
      <c r="C474" s="1">
        <v>3.0000000000000001E-3</v>
      </c>
      <c r="D474" s="25">
        <v>17</v>
      </c>
      <c r="E474" s="23">
        <v>0.12</v>
      </c>
      <c r="F474" s="29">
        <v>8.0000000000000004E-4</v>
      </c>
      <c r="G474" s="25">
        <v>149</v>
      </c>
      <c r="H474" s="25">
        <v>167.2</v>
      </c>
      <c r="I474" s="25">
        <v>190.3</v>
      </c>
      <c r="J474" s="25">
        <v>232.2</v>
      </c>
      <c r="K474" s="25">
        <v>258.5</v>
      </c>
      <c r="L474" s="25">
        <v>41.5</v>
      </c>
      <c r="M474" s="25">
        <v>794.6</v>
      </c>
      <c r="N474" s="25">
        <v>-55.6</v>
      </c>
      <c r="O474" s="23">
        <v>3.4289999999999998</v>
      </c>
      <c r="P474" s="25">
        <v>25</v>
      </c>
      <c r="Q474" s="20"/>
      <c r="R474" s="23">
        <v>43.316000000000003</v>
      </c>
      <c r="S474" s="33">
        <v>1</v>
      </c>
      <c r="T474" s="1">
        <v>100</v>
      </c>
      <c r="U474" s="25">
        <v>0.1</v>
      </c>
      <c r="V474" s="25">
        <v>17</v>
      </c>
      <c r="W474" s="20">
        <v>15</v>
      </c>
      <c r="X474" s="1">
        <v>7</v>
      </c>
      <c r="Y474" s="1">
        <v>7</v>
      </c>
      <c r="Z474" s="1">
        <v>7</v>
      </c>
      <c r="AA474" s="1">
        <v>7</v>
      </c>
      <c r="AB474" s="20"/>
      <c r="AC474" s="20"/>
      <c r="AD474" s="20"/>
      <c r="AE474" s="20"/>
      <c r="AF474" s="20"/>
      <c r="AG474" s="20"/>
      <c r="AH474" s="1">
        <v>23.100000000000023</v>
      </c>
      <c r="AI474" s="1">
        <v>65</v>
      </c>
    </row>
    <row r="475" spans="1:35" x14ac:dyDescent="0.25">
      <c r="A475" s="1">
        <v>474</v>
      </c>
      <c r="B475" s="1">
        <v>30</v>
      </c>
      <c r="C475" s="23">
        <v>2E-3</v>
      </c>
      <c r="D475" s="1">
        <v>19.2</v>
      </c>
      <c r="E475" s="1">
        <v>9.2999999999999999E-2</v>
      </c>
      <c r="F475" s="29">
        <v>1.1000000000000001E-3</v>
      </c>
      <c r="G475" s="1">
        <v>144.4</v>
      </c>
      <c r="H475" s="1">
        <v>165.3</v>
      </c>
      <c r="I475" s="1">
        <v>194.7</v>
      </c>
      <c r="J475" s="1">
        <v>240</v>
      </c>
      <c r="K475" s="1">
        <v>264.39999999999998</v>
      </c>
      <c r="L475" s="1">
        <v>40</v>
      </c>
      <c r="M475" s="1">
        <v>794.7</v>
      </c>
      <c r="N475" s="1">
        <v>-49.8</v>
      </c>
      <c r="O475" s="1">
        <v>3.512</v>
      </c>
      <c r="P475" s="1">
        <v>25</v>
      </c>
      <c r="Q475" s="1"/>
      <c r="R475" s="1">
        <v>43.265000000000001</v>
      </c>
      <c r="S475" s="21">
        <v>1</v>
      </c>
      <c r="T475" s="1">
        <v>92</v>
      </c>
      <c r="U475" s="1"/>
      <c r="V475" s="1"/>
      <c r="W475" s="1"/>
      <c r="X475" s="1"/>
      <c r="Y475" s="1"/>
      <c r="Z475" s="1"/>
      <c r="AA475" s="1"/>
      <c r="AB475" s="1"/>
      <c r="AC475" s="1"/>
      <c r="AD475" s="1"/>
      <c r="AE475" s="1"/>
      <c r="AF475" s="1"/>
      <c r="AG475" s="1"/>
      <c r="AH475" s="1">
        <v>29.399999999999977</v>
      </c>
      <c r="AI475" s="1">
        <v>74.699999999999989</v>
      </c>
    </row>
    <row r="476" spans="1:35" x14ac:dyDescent="0.25">
      <c r="A476" s="1">
        <v>475</v>
      </c>
      <c r="B476" s="1">
        <v>30</v>
      </c>
      <c r="C476" s="23">
        <v>2E-3</v>
      </c>
      <c r="D476" s="1">
        <v>19</v>
      </c>
      <c r="E476" s="1">
        <v>9.6000000000000002E-2</v>
      </c>
      <c r="F476" s="29">
        <v>1.1000000000000001E-3</v>
      </c>
      <c r="G476" s="1">
        <v>145.80000000000001</v>
      </c>
      <c r="H476" s="1">
        <v>164.7</v>
      </c>
      <c r="I476" s="1">
        <v>194.8</v>
      </c>
      <c r="J476" s="1">
        <v>240</v>
      </c>
      <c r="K476" s="1">
        <v>264.5</v>
      </c>
      <c r="L476" s="1">
        <v>40</v>
      </c>
      <c r="M476" s="1">
        <v>794.7</v>
      </c>
      <c r="N476" s="1">
        <v>-49.7</v>
      </c>
      <c r="O476" s="1">
        <v>3.6360000000000001</v>
      </c>
      <c r="P476" s="1">
        <v>25</v>
      </c>
      <c r="Q476" s="1"/>
      <c r="R476" s="1">
        <v>43.265999999999998</v>
      </c>
      <c r="S476" s="21">
        <v>1</v>
      </c>
      <c r="T476" s="1">
        <v>94</v>
      </c>
      <c r="U476" s="1"/>
      <c r="V476" s="1"/>
      <c r="W476" s="1"/>
      <c r="X476" s="1"/>
      <c r="Y476" s="1"/>
      <c r="Z476" s="1"/>
      <c r="AA476" s="1"/>
      <c r="AB476" s="1"/>
      <c r="AC476" s="1"/>
      <c r="AD476" s="1"/>
      <c r="AE476" s="1"/>
      <c r="AF476" s="1"/>
      <c r="AG476" s="1"/>
      <c r="AH476" s="1">
        <v>30.100000000000023</v>
      </c>
      <c r="AI476" s="1">
        <v>75.300000000000011</v>
      </c>
    </row>
    <row r="477" spans="1:35" x14ac:dyDescent="0.25">
      <c r="A477" s="1">
        <v>476</v>
      </c>
      <c r="B477" s="1">
        <v>30</v>
      </c>
      <c r="C477" s="23">
        <v>7.0000000000000001E-3</v>
      </c>
      <c r="D477" s="1">
        <v>17.399999999999999</v>
      </c>
      <c r="E477" s="1">
        <v>9.0999999999999998E-2</v>
      </c>
      <c r="F477" s="29">
        <v>1.1000000000000001E-3</v>
      </c>
      <c r="G477" s="1">
        <v>145.6</v>
      </c>
      <c r="H477" s="1">
        <v>164.9</v>
      </c>
      <c r="I477" s="1">
        <v>194.3</v>
      </c>
      <c r="J477" s="1">
        <v>239.9</v>
      </c>
      <c r="K477" s="1">
        <v>264</v>
      </c>
      <c r="L477" s="1">
        <v>39.5</v>
      </c>
      <c r="M477" s="1">
        <v>794.7</v>
      </c>
      <c r="N477" s="1">
        <v>-49.6</v>
      </c>
      <c r="O477" s="1">
        <v>3.6960000000000002</v>
      </c>
      <c r="P477" s="1">
        <v>26.5</v>
      </c>
      <c r="Q477" s="1"/>
      <c r="R477" s="1">
        <v>43.293999999999997</v>
      </c>
      <c r="S477" s="21">
        <v>1</v>
      </c>
      <c r="T477" s="1">
        <v>93</v>
      </c>
      <c r="U477" s="1"/>
      <c r="V477" s="1"/>
      <c r="W477" s="1"/>
      <c r="X477" s="1"/>
      <c r="Y477" s="1"/>
      <c r="Z477" s="1"/>
      <c r="AA477" s="1"/>
      <c r="AB477" s="1"/>
      <c r="AC477" s="1"/>
      <c r="AD477" s="1"/>
      <c r="AE477" s="1"/>
      <c r="AF477" s="1"/>
      <c r="AG477" s="1"/>
      <c r="AH477" s="1">
        <v>29.400000000000006</v>
      </c>
      <c r="AI477" s="1">
        <v>75</v>
      </c>
    </row>
    <row r="478" spans="1:35" x14ac:dyDescent="0.25">
      <c r="A478" s="1">
        <v>477</v>
      </c>
      <c r="B478" s="1">
        <v>30</v>
      </c>
      <c r="C478" s="23">
        <v>7.0000000000000001E-3</v>
      </c>
      <c r="D478" s="1">
        <v>19.3</v>
      </c>
      <c r="E478" s="1">
        <v>9.0999999999999998E-2</v>
      </c>
      <c r="F478" s="29">
        <v>1.1000000000000001E-3</v>
      </c>
      <c r="G478" s="1">
        <v>148.5</v>
      </c>
      <c r="H478" s="1">
        <v>164.8</v>
      </c>
      <c r="I478" s="1">
        <v>193.8</v>
      </c>
      <c r="J478" s="1">
        <v>239.4</v>
      </c>
      <c r="K478" s="1">
        <v>263.10000000000002</v>
      </c>
      <c r="L478" s="1">
        <v>39.5</v>
      </c>
      <c r="M478" s="1">
        <v>794.7</v>
      </c>
      <c r="N478" s="1">
        <v>-49.7</v>
      </c>
      <c r="O478" s="1">
        <v>3.649</v>
      </c>
      <c r="P478" s="1">
        <v>26</v>
      </c>
      <c r="Q478" s="1"/>
      <c r="R478" s="1">
        <v>43.26</v>
      </c>
      <c r="S478" s="21">
        <v>1</v>
      </c>
      <c r="T478" s="1">
        <v>90</v>
      </c>
      <c r="U478" s="1"/>
      <c r="V478" s="1"/>
      <c r="W478" s="1"/>
      <c r="X478" s="1"/>
      <c r="Y478" s="1"/>
      <c r="Z478" s="1"/>
      <c r="AA478" s="1"/>
      <c r="AB478" s="1"/>
      <c r="AC478" s="1"/>
      <c r="AD478" s="1"/>
      <c r="AE478" s="1"/>
      <c r="AF478" s="1"/>
      <c r="AG478" s="1"/>
      <c r="AH478" s="1">
        <v>29</v>
      </c>
      <c r="AI478" s="1">
        <v>74.599999999999994</v>
      </c>
    </row>
    <row r="479" spans="1:35" x14ac:dyDescent="0.25">
      <c r="A479" s="1">
        <v>478</v>
      </c>
      <c r="B479" s="1">
        <v>28</v>
      </c>
      <c r="C479" s="23">
        <v>4.0000000000000001E-3</v>
      </c>
      <c r="D479" s="1">
        <v>20.100000000000001</v>
      </c>
      <c r="E479" s="1">
        <v>9.6000000000000002E-2</v>
      </c>
      <c r="F479" s="29">
        <v>1E-3</v>
      </c>
      <c r="G479" s="1">
        <v>148.4</v>
      </c>
      <c r="H479" s="1">
        <v>164.7</v>
      </c>
      <c r="I479" s="1">
        <v>194.6</v>
      </c>
      <c r="J479" s="1">
        <v>240.2</v>
      </c>
      <c r="K479" s="1">
        <v>263.89999999999998</v>
      </c>
      <c r="L479" s="1">
        <v>39.5</v>
      </c>
      <c r="M479" s="1">
        <v>794.7</v>
      </c>
      <c r="N479" s="1">
        <v>-49.7</v>
      </c>
      <c r="O479" s="1">
        <v>3.6230000000000002</v>
      </c>
      <c r="P479" s="1">
        <v>25</v>
      </c>
      <c r="Q479" s="1"/>
      <c r="R479" s="1">
        <v>43.247999999999998</v>
      </c>
      <c r="S479" s="21">
        <v>1</v>
      </c>
      <c r="T479" s="1">
        <v>84</v>
      </c>
      <c r="U479" s="1"/>
      <c r="V479" s="1"/>
      <c r="W479" s="1"/>
      <c r="X479" s="1"/>
      <c r="Y479" s="1"/>
      <c r="Z479" s="1"/>
      <c r="AA479" s="1"/>
      <c r="AB479" s="1"/>
      <c r="AC479" s="1"/>
      <c r="AD479" s="1"/>
      <c r="AE479" s="1"/>
      <c r="AF479" s="1"/>
      <c r="AG479" s="1"/>
      <c r="AH479" s="1">
        <v>29.900000000000006</v>
      </c>
      <c r="AI479" s="1">
        <v>75.5</v>
      </c>
    </row>
    <row r="480" spans="1:35" x14ac:dyDescent="0.25">
      <c r="A480" s="1">
        <v>479</v>
      </c>
      <c r="B480" s="1">
        <v>27</v>
      </c>
      <c r="C480" s="23">
        <v>8.9999999999999993E-3</v>
      </c>
      <c r="D480" s="1">
        <v>18.8</v>
      </c>
      <c r="E480" s="1">
        <v>0.10199999999999999</v>
      </c>
      <c r="F480" s="29">
        <v>1E-3</v>
      </c>
      <c r="G480" s="1">
        <v>146.4</v>
      </c>
      <c r="H480" s="1">
        <v>164.9</v>
      </c>
      <c r="I480" s="1">
        <v>194.4</v>
      </c>
      <c r="J480" s="1">
        <v>239.8</v>
      </c>
      <c r="K480" s="1">
        <v>264.7</v>
      </c>
      <c r="L480" s="1">
        <v>40</v>
      </c>
      <c r="M480" s="1">
        <v>794.7</v>
      </c>
      <c r="N480" s="1">
        <v>-49.9</v>
      </c>
      <c r="O480" s="1">
        <v>3.6579999999999999</v>
      </c>
      <c r="P480" s="1">
        <v>25</v>
      </c>
      <c r="Q480" s="1"/>
      <c r="R480" s="1">
        <v>43.267000000000003</v>
      </c>
      <c r="S480" s="21">
        <v>1</v>
      </c>
      <c r="T480" s="1">
        <v>88</v>
      </c>
      <c r="U480" s="1"/>
      <c r="V480" s="1"/>
      <c r="W480" s="1"/>
      <c r="X480" s="1"/>
      <c r="Y480" s="1"/>
      <c r="Z480" s="1"/>
      <c r="AA480" s="1"/>
      <c r="AB480" s="1"/>
      <c r="AC480" s="1"/>
      <c r="AD480" s="1"/>
      <c r="AE480" s="1"/>
      <c r="AF480" s="1"/>
      <c r="AG480" s="1"/>
      <c r="AH480" s="1">
        <v>29.5</v>
      </c>
      <c r="AI480" s="1">
        <v>74.900000000000006</v>
      </c>
    </row>
    <row r="481" spans="1:35" x14ac:dyDescent="0.25">
      <c r="A481" s="1">
        <v>480</v>
      </c>
      <c r="B481" s="1">
        <v>25</v>
      </c>
      <c r="C481" s="23">
        <v>2E-3</v>
      </c>
      <c r="D481" s="1">
        <v>17</v>
      </c>
      <c r="E481" s="1">
        <v>0.17799999999999999</v>
      </c>
      <c r="F481" s="29">
        <v>8.9999999999999998E-4</v>
      </c>
      <c r="G481" s="1">
        <v>152.30000000000001</v>
      </c>
      <c r="H481" s="1">
        <v>165.7</v>
      </c>
      <c r="I481" s="1">
        <v>192</v>
      </c>
      <c r="J481" s="1">
        <v>238.1</v>
      </c>
      <c r="K481" s="1">
        <v>263.3</v>
      </c>
      <c r="L481" s="1">
        <v>40.5</v>
      </c>
      <c r="M481" s="1">
        <v>794.7</v>
      </c>
      <c r="N481" s="1">
        <v>-53.2</v>
      </c>
      <c r="O481" s="1">
        <v>3.6560000000000001</v>
      </c>
      <c r="P481" s="1">
        <v>25</v>
      </c>
      <c r="Q481" s="1"/>
      <c r="R481" s="1">
        <v>43.265999999999998</v>
      </c>
      <c r="S481" s="21">
        <v>1</v>
      </c>
      <c r="T481" s="1">
        <v>81</v>
      </c>
      <c r="U481" s="1"/>
      <c r="V481" s="1"/>
      <c r="W481" s="1"/>
      <c r="X481" s="1"/>
      <c r="Y481" s="1"/>
      <c r="Z481" s="1"/>
      <c r="AA481" s="1"/>
      <c r="AB481" s="1"/>
      <c r="AC481" s="1"/>
      <c r="AD481" s="1"/>
      <c r="AE481" s="1"/>
      <c r="AF481" s="1"/>
      <c r="AG481" s="1"/>
      <c r="AH481" s="1">
        <v>26.300000000000011</v>
      </c>
      <c r="AI481" s="1">
        <v>72.400000000000006</v>
      </c>
    </row>
    <row r="482" spans="1:35" x14ac:dyDescent="0.25">
      <c r="A482" s="1">
        <v>481</v>
      </c>
      <c r="B482" s="1">
        <v>26</v>
      </c>
      <c r="C482" s="23">
        <v>3.0000000000000001E-3</v>
      </c>
      <c r="D482" s="1">
        <v>19.5</v>
      </c>
      <c r="E482" s="1">
        <v>4.9000000000000002E-2</v>
      </c>
      <c r="F482" s="29">
        <v>8.9999999999999998E-4</v>
      </c>
      <c r="G482" s="1">
        <v>144.6</v>
      </c>
      <c r="H482" s="1">
        <v>162.4</v>
      </c>
      <c r="I482" s="1">
        <v>193.3</v>
      </c>
      <c r="J482" s="1">
        <v>241.9</v>
      </c>
      <c r="K482" s="1">
        <v>264.39999999999998</v>
      </c>
      <c r="L482" s="1">
        <v>39.5</v>
      </c>
      <c r="M482" s="1">
        <v>794.7</v>
      </c>
      <c r="N482" s="1">
        <v>-48.5</v>
      </c>
      <c r="O482" s="1">
        <v>3.56</v>
      </c>
      <c r="P482" s="1">
        <v>25</v>
      </c>
      <c r="Q482" s="1"/>
      <c r="R482" s="1">
        <v>43.27</v>
      </c>
      <c r="S482" s="21">
        <v>1</v>
      </c>
      <c r="T482" s="1">
        <v>96</v>
      </c>
      <c r="U482" s="1"/>
      <c r="V482" s="1"/>
      <c r="W482" s="1"/>
      <c r="X482" s="1"/>
      <c r="Y482" s="1"/>
      <c r="Z482" s="1"/>
      <c r="AA482" s="1"/>
      <c r="AB482" s="1"/>
      <c r="AC482" s="1"/>
      <c r="AD482" s="1"/>
      <c r="AE482" s="1"/>
      <c r="AF482" s="1"/>
      <c r="AG482" s="1"/>
      <c r="AH482" s="1">
        <v>30.900000000000006</v>
      </c>
      <c r="AI482" s="1">
        <v>79.5</v>
      </c>
    </row>
    <row r="483" spans="1:35" x14ac:dyDescent="0.25">
      <c r="A483" s="1">
        <v>482</v>
      </c>
      <c r="B483" s="1">
        <v>30</v>
      </c>
      <c r="C483" s="23">
        <v>2E-3</v>
      </c>
      <c r="D483" s="1">
        <v>19.2</v>
      </c>
      <c r="E483" s="1">
        <v>4.2000000000000003E-2</v>
      </c>
      <c r="F483" s="29">
        <v>6.9999999999999999E-4</v>
      </c>
      <c r="G483" s="1">
        <v>147.4</v>
      </c>
      <c r="H483" s="1">
        <v>162</v>
      </c>
      <c r="I483" s="1">
        <v>192.3</v>
      </c>
      <c r="J483" s="1">
        <v>240.4</v>
      </c>
      <c r="K483" s="1">
        <v>263.39999999999998</v>
      </c>
      <c r="L483" s="1">
        <v>38.5</v>
      </c>
      <c r="M483" s="1">
        <v>794.7</v>
      </c>
      <c r="N483" s="1">
        <v>-48.8</v>
      </c>
      <c r="O483" s="1">
        <v>3.5259999999999998</v>
      </c>
      <c r="P483" s="1">
        <v>25</v>
      </c>
      <c r="Q483" s="1"/>
      <c r="R483" s="1">
        <v>43.271999999999998</v>
      </c>
      <c r="S483" s="21">
        <v>1</v>
      </c>
      <c r="T483" s="1">
        <v>88</v>
      </c>
      <c r="U483" s="1"/>
      <c r="V483" s="1"/>
      <c r="W483" s="1"/>
      <c r="X483" s="1"/>
      <c r="Y483" s="1"/>
      <c r="Z483" s="1"/>
      <c r="AA483" s="1"/>
      <c r="AB483" s="1"/>
      <c r="AC483" s="1"/>
      <c r="AD483" s="1"/>
      <c r="AE483" s="1"/>
      <c r="AF483" s="1"/>
      <c r="AG483" s="1"/>
      <c r="AH483" s="1">
        <v>30.300000000000011</v>
      </c>
      <c r="AI483" s="1">
        <v>78.400000000000006</v>
      </c>
    </row>
    <row r="484" spans="1:35" x14ac:dyDescent="0.25">
      <c r="A484" s="1">
        <v>483</v>
      </c>
      <c r="B484" s="1">
        <v>30</v>
      </c>
      <c r="C484" s="23">
        <v>3.0000000000000001E-3</v>
      </c>
      <c r="D484" s="1">
        <v>19.399999999999999</v>
      </c>
      <c r="E484" s="1">
        <v>3.1E-2</v>
      </c>
      <c r="F484" s="29">
        <v>2.9999999999999997E-4</v>
      </c>
      <c r="G484" s="1">
        <v>149.5</v>
      </c>
      <c r="H484" s="1">
        <v>165.3</v>
      </c>
      <c r="I484" s="1">
        <v>192.3</v>
      </c>
      <c r="J484" s="1">
        <v>232.1</v>
      </c>
      <c r="K484" s="1">
        <v>257.89999999999998</v>
      </c>
      <c r="L484" s="1">
        <v>41.5</v>
      </c>
      <c r="M484" s="1">
        <v>794.7</v>
      </c>
      <c r="N484" s="1">
        <v>-51.6</v>
      </c>
      <c r="O484" s="1">
        <v>3.5840000000000001</v>
      </c>
      <c r="P484" s="1">
        <v>23.5</v>
      </c>
      <c r="Q484" s="1">
        <v>0.47</v>
      </c>
      <c r="R484" s="1">
        <v>43.264000000000003</v>
      </c>
      <c r="S484" s="21">
        <v>1</v>
      </c>
      <c r="T484" s="1">
        <v>91</v>
      </c>
      <c r="U484" s="1"/>
      <c r="V484" s="1"/>
      <c r="W484" s="1"/>
      <c r="X484" s="1"/>
      <c r="Y484" s="1"/>
      <c r="Z484" s="1"/>
      <c r="AA484" s="1"/>
      <c r="AB484" s="1"/>
      <c r="AC484" s="1"/>
      <c r="AD484" s="1"/>
      <c r="AE484" s="1"/>
      <c r="AF484" s="1"/>
      <c r="AG484" s="1"/>
      <c r="AH484" s="1">
        <v>27</v>
      </c>
      <c r="AI484" s="1">
        <v>66.799999999999983</v>
      </c>
    </row>
    <row r="485" spans="1:35" x14ac:dyDescent="0.25">
      <c r="A485" s="1">
        <v>484</v>
      </c>
      <c r="B485" s="1">
        <v>23</v>
      </c>
      <c r="C485" s="23">
        <v>5.0000000000000001E-3</v>
      </c>
      <c r="D485" s="1">
        <v>19.2</v>
      </c>
      <c r="E485" s="1">
        <v>7.0999999999999994E-2</v>
      </c>
      <c r="F485" s="29">
        <v>1.1999999999999999E-3</v>
      </c>
      <c r="G485" s="1">
        <v>144.30000000000001</v>
      </c>
      <c r="H485" s="1">
        <v>162.80000000000001</v>
      </c>
      <c r="I485" s="1">
        <v>194.1</v>
      </c>
      <c r="J485" s="1">
        <v>239.9</v>
      </c>
      <c r="K485" s="1">
        <v>263.8</v>
      </c>
      <c r="L485" s="1">
        <v>40</v>
      </c>
      <c r="M485" s="1">
        <v>794.7</v>
      </c>
      <c r="N485" s="1">
        <v>-49.2</v>
      </c>
      <c r="O485" s="1">
        <v>3.4620000000000002</v>
      </c>
      <c r="P485" s="1">
        <v>25</v>
      </c>
      <c r="Q485" s="1"/>
      <c r="R485" s="1">
        <v>43.265999999999998</v>
      </c>
      <c r="S485" s="21">
        <v>1</v>
      </c>
      <c r="T485" s="1">
        <v>82</v>
      </c>
      <c r="U485" s="1"/>
      <c r="V485" s="1"/>
      <c r="W485" s="1"/>
      <c r="X485" s="1"/>
      <c r="Y485" s="1"/>
      <c r="Z485" s="1"/>
      <c r="AA485" s="1"/>
      <c r="AB485" s="1"/>
      <c r="AC485" s="1"/>
      <c r="AD485" s="1"/>
      <c r="AE485" s="1"/>
      <c r="AF485" s="1"/>
      <c r="AG485" s="1"/>
      <c r="AH485" s="1">
        <v>31.299999999999983</v>
      </c>
      <c r="AI485" s="1">
        <v>77.099999999999994</v>
      </c>
    </row>
    <row r="486" spans="1:35" x14ac:dyDescent="0.25">
      <c r="A486" s="1">
        <v>485</v>
      </c>
      <c r="B486" s="1">
        <v>27</v>
      </c>
      <c r="C486" s="23">
        <v>6.0000000000000001E-3</v>
      </c>
      <c r="D486" s="1">
        <v>19.7</v>
      </c>
      <c r="E486" s="1">
        <v>4.9000000000000002E-2</v>
      </c>
      <c r="F486" s="29">
        <v>8.9999999999999998E-4</v>
      </c>
      <c r="G486" s="1">
        <v>144.1</v>
      </c>
      <c r="H486" s="1">
        <v>162.9</v>
      </c>
      <c r="I486" s="1">
        <v>193.6</v>
      </c>
      <c r="J486" s="1">
        <v>242</v>
      </c>
      <c r="K486" s="1">
        <v>264.5</v>
      </c>
      <c r="L486" s="1">
        <v>39.5</v>
      </c>
      <c r="M486" s="1">
        <v>794.7</v>
      </c>
      <c r="N486" s="1">
        <v>-48.5</v>
      </c>
      <c r="O486" s="1">
        <v>3.5649999999999999</v>
      </c>
      <c r="P486" s="1">
        <v>25</v>
      </c>
      <c r="Q486" s="1"/>
      <c r="R486" s="1">
        <v>43.268000000000001</v>
      </c>
      <c r="S486" s="1">
        <v>2</v>
      </c>
      <c r="T486" s="1">
        <v>85</v>
      </c>
      <c r="U486" s="1"/>
      <c r="V486" s="1"/>
      <c r="W486" s="1"/>
      <c r="X486" s="1"/>
      <c r="Y486" s="1"/>
      <c r="Z486" s="1"/>
      <c r="AA486" s="1"/>
      <c r="AB486" s="1"/>
      <c r="AC486" s="1"/>
      <c r="AD486" s="1"/>
      <c r="AE486" s="1"/>
      <c r="AF486" s="1"/>
      <c r="AG486" s="1"/>
      <c r="AH486" s="1">
        <v>30.699999999999989</v>
      </c>
      <c r="AI486" s="1">
        <v>79.099999999999994</v>
      </c>
    </row>
    <row r="487" spans="1:35" x14ac:dyDescent="0.25">
      <c r="A487" s="1">
        <v>486</v>
      </c>
      <c r="B487" s="1">
        <v>23</v>
      </c>
      <c r="C487" s="1">
        <v>3.0000000000000001E-3</v>
      </c>
      <c r="D487" s="25">
        <v>16</v>
      </c>
      <c r="E487" s="27">
        <v>0.08</v>
      </c>
      <c r="F487" s="29">
        <v>1E-3</v>
      </c>
      <c r="G487" s="25">
        <v>148.9</v>
      </c>
      <c r="H487" s="25">
        <v>168</v>
      </c>
      <c r="I487" s="25">
        <v>189.4</v>
      </c>
      <c r="J487" s="25">
        <v>224.5</v>
      </c>
      <c r="K487" s="25">
        <v>250.5</v>
      </c>
      <c r="L487" s="25">
        <v>41.5</v>
      </c>
      <c r="M487" s="25">
        <v>794.7</v>
      </c>
      <c r="N487" s="25">
        <v>-59.5</v>
      </c>
      <c r="O487" s="23">
        <v>3.3660000000000001</v>
      </c>
      <c r="P487" s="25">
        <v>25</v>
      </c>
      <c r="Q487" s="32"/>
      <c r="R487" s="27">
        <v>43.32</v>
      </c>
      <c r="S487" s="33">
        <v>1</v>
      </c>
      <c r="T487" s="1">
        <v>96</v>
      </c>
      <c r="U487" s="25">
        <v>0.2</v>
      </c>
      <c r="V487" s="25">
        <v>16</v>
      </c>
      <c r="W487" s="22">
        <v>13</v>
      </c>
      <c r="X487" s="1">
        <v>7</v>
      </c>
      <c r="Y487" s="1">
        <v>7</v>
      </c>
      <c r="Z487" s="1">
        <v>7</v>
      </c>
      <c r="AA487" s="1">
        <v>7</v>
      </c>
      <c r="AB487" s="26"/>
      <c r="AC487" s="26"/>
      <c r="AD487" s="26"/>
      <c r="AE487" s="26"/>
      <c r="AF487" s="26"/>
      <c r="AG487" s="26"/>
      <c r="AH487" s="1">
        <v>21.400000000000006</v>
      </c>
      <c r="AI487" s="1">
        <v>56.5</v>
      </c>
    </row>
    <row r="488" spans="1:35" x14ac:dyDescent="0.25">
      <c r="A488" s="1">
        <v>487</v>
      </c>
      <c r="B488" s="1">
        <v>18</v>
      </c>
      <c r="C488" s="1">
        <v>6.0000000000000001E-3</v>
      </c>
      <c r="D488" s="25">
        <v>17.5</v>
      </c>
      <c r="E488" s="23">
        <v>0.14000000000000001</v>
      </c>
      <c r="F488" s="29">
        <v>1E-3</v>
      </c>
      <c r="G488" s="25">
        <v>149.30000000000001</v>
      </c>
      <c r="H488" s="25">
        <v>167.3</v>
      </c>
      <c r="I488" s="25">
        <v>189.2</v>
      </c>
      <c r="J488" s="25">
        <v>229.2</v>
      </c>
      <c r="K488" s="25">
        <v>253.1</v>
      </c>
      <c r="L488" s="25">
        <v>41.5</v>
      </c>
      <c r="M488" s="25">
        <v>794.7</v>
      </c>
      <c r="N488" s="25">
        <v>-55.8</v>
      </c>
      <c r="O488" s="23">
        <v>3.3330000000000002</v>
      </c>
      <c r="P488" s="25">
        <v>25</v>
      </c>
      <c r="Q488" s="20"/>
      <c r="R488" s="23">
        <v>43.3</v>
      </c>
      <c r="S488" s="33">
        <v>1</v>
      </c>
      <c r="T488" s="1">
        <v>99</v>
      </c>
      <c r="U488" s="25">
        <v>0.1</v>
      </c>
      <c r="V488" s="25">
        <v>15</v>
      </c>
      <c r="W488" s="20">
        <v>12</v>
      </c>
      <c r="X488" s="1">
        <v>7</v>
      </c>
      <c r="Y488" s="1">
        <v>7</v>
      </c>
      <c r="Z488" s="1">
        <v>7</v>
      </c>
      <c r="AA488" s="1">
        <v>7</v>
      </c>
      <c r="AB488" s="20"/>
      <c r="AC488" s="20"/>
      <c r="AD488" s="20"/>
      <c r="AE488" s="20"/>
      <c r="AF488" s="20"/>
      <c r="AG488" s="20"/>
      <c r="AH488" s="1">
        <v>21.899999999999977</v>
      </c>
      <c r="AI488" s="1">
        <v>61.899999999999977</v>
      </c>
    </row>
    <row r="489" spans="1:35" x14ac:dyDescent="0.25">
      <c r="A489" s="1">
        <v>488</v>
      </c>
      <c r="B489" s="1">
        <v>26</v>
      </c>
      <c r="C489" s="1">
        <v>1E-3</v>
      </c>
      <c r="D489" s="25">
        <v>16.3</v>
      </c>
      <c r="E489" s="23">
        <v>7.3999999999999996E-2</v>
      </c>
      <c r="F489" s="29">
        <v>1E-4</v>
      </c>
      <c r="G489" s="25">
        <v>148</v>
      </c>
      <c r="H489" s="25">
        <v>169.8</v>
      </c>
      <c r="I489" s="25">
        <v>200.1</v>
      </c>
      <c r="J489" s="25">
        <v>243.3</v>
      </c>
      <c r="K489" s="25">
        <v>267.5</v>
      </c>
      <c r="L489" s="25">
        <v>42</v>
      </c>
      <c r="M489" s="25">
        <v>794.7</v>
      </c>
      <c r="N489" s="25">
        <v>-51.8</v>
      </c>
      <c r="O489" s="23">
        <v>4.0350000000000001</v>
      </c>
      <c r="P489" s="25">
        <v>26</v>
      </c>
      <c r="Q489" s="20"/>
      <c r="R489" s="23">
        <v>43.366</v>
      </c>
      <c r="S489" s="33">
        <v>1</v>
      </c>
      <c r="T489" s="1">
        <v>99</v>
      </c>
      <c r="U489" s="25">
        <v>0</v>
      </c>
      <c r="V489" s="25">
        <v>14</v>
      </c>
      <c r="W489" s="20">
        <v>12</v>
      </c>
      <c r="X489" s="1">
        <v>7</v>
      </c>
      <c r="Y489" s="1">
        <v>7</v>
      </c>
      <c r="Z489" s="1">
        <v>7</v>
      </c>
      <c r="AA489" s="1">
        <v>7</v>
      </c>
      <c r="AB489" s="20"/>
      <c r="AC489" s="20"/>
      <c r="AD489" s="20"/>
      <c r="AE489" s="20"/>
      <c r="AF489" s="20"/>
      <c r="AG489" s="20"/>
      <c r="AH489" s="1">
        <v>30.299999999999983</v>
      </c>
      <c r="AI489" s="1">
        <v>73.5</v>
      </c>
    </row>
    <row r="490" spans="1:35" x14ac:dyDescent="0.25">
      <c r="A490" s="1">
        <v>489</v>
      </c>
      <c r="B490" s="20">
        <v>23</v>
      </c>
      <c r="C490" s="20">
        <v>1E-3</v>
      </c>
      <c r="D490" s="20">
        <v>19.600000000000001</v>
      </c>
      <c r="E490" s="20">
        <v>0.13980000000000001</v>
      </c>
      <c r="F490" s="28">
        <v>1E-3</v>
      </c>
      <c r="G490" s="20">
        <v>152.30000000000001</v>
      </c>
      <c r="H490" s="20">
        <v>167.7</v>
      </c>
      <c r="I490" s="20">
        <v>194.6</v>
      </c>
      <c r="J490" s="20">
        <v>238</v>
      </c>
      <c r="K490" s="20">
        <v>262.10000000000002</v>
      </c>
      <c r="L490" s="20">
        <v>43.4</v>
      </c>
      <c r="M490" s="20">
        <v>794.7</v>
      </c>
      <c r="N490" s="20">
        <v>-49.8</v>
      </c>
      <c r="O490" s="20">
        <v>3.698</v>
      </c>
      <c r="P490" s="20">
        <v>24</v>
      </c>
      <c r="Q490" s="20">
        <v>1.23</v>
      </c>
      <c r="R490" s="20">
        <v>43.24</v>
      </c>
      <c r="S490" s="20">
        <v>1</v>
      </c>
      <c r="T490" s="20">
        <v>98</v>
      </c>
      <c r="U490" s="20">
        <v>0.4</v>
      </c>
      <c r="V490" s="20">
        <v>18</v>
      </c>
      <c r="W490" s="20">
        <v>14</v>
      </c>
      <c r="X490" s="1">
        <v>9</v>
      </c>
      <c r="Y490" s="1">
        <v>7</v>
      </c>
      <c r="Z490" s="1">
        <v>7</v>
      </c>
      <c r="AA490" s="1">
        <v>7</v>
      </c>
      <c r="AB490" s="20">
        <v>1600.7</v>
      </c>
      <c r="AC490" s="20">
        <v>116</v>
      </c>
      <c r="AD490" s="20">
        <v>2.8</v>
      </c>
      <c r="AE490" s="20">
        <v>0.7</v>
      </c>
      <c r="AF490" s="20">
        <v>0.3</v>
      </c>
      <c r="AG490" s="20">
        <v>0</v>
      </c>
      <c r="AH490" s="1">
        <v>26.900000000000006</v>
      </c>
      <c r="AI490" s="1">
        <v>70.300000000000011</v>
      </c>
    </row>
    <row r="491" spans="1:35" x14ac:dyDescent="0.25">
      <c r="A491" s="1">
        <v>490</v>
      </c>
      <c r="B491" s="1">
        <v>29</v>
      </c>
      <c r="C491" s="23">
        <v>4.0000000000000001E-3</v>
      </c>
      <c r="D491" s="1">
        <v>19.2</v>
      </c>
      <c r="E491" s="1">
        <v>9.2999999999999999E-2</v>
      </c>
      <c r="F491" s="29">
        <v>1.4E-3</v>
      </c>
      <c r="G491" s="1">
        <v>148.30000000000001</v>
      </c>
      <c r="H491" s="1">
        <v>164.8</v>
      </c>
      <c r="I491" s="1">
        <v>194</v>
      </c>
      <c r="J491" s="1">
        <v>238.5</v>
      </c>
      <c r="K491" s="1">
        <v>260.89999999999998</v>
      </c>
      <c r="L491" s="1">
        <v>39.5</v>
      </c>
      <c r="M491" s="1">
        <v>794.8</v>
      </c>
      <c r="N491" s="1">
        <v>-49.6</v>
      </c>
      <c r="O491" s="1">
        <v>3.8650000000000002</v>
      </c>
      <c r="P491" s="1">
        <v>25</v>
      </c>
      <c r="Q491" s="1"/>
      <c r="R491" s="1">
        <v>43.259</v>
      </c>
      <c r="S491" s="21">
        <v>1</v>
      </c>
      <c r="T491" s="1">
        <v>98</v>
      </c>
      <c r="U491" s="1"/>
      <c r="V491" s="1"/>
      <c r="W491" s="1"/>
      <c r="X491" s="1"/>
      <c r="Y491" s="1"/>
      <c r="Z491" s="1"/>
      <c r="AA491" s="1"/>
      <c r="AB491" s="1"/>
      <c r="AC491" s="1"/>
      <c r="AD491" s="1"/>
      <c r="AE491" s="1"/>
      <c r="AF491" s="1"/>
      <c r="AG491" s="1"/>
      <c r="AH491" s="1">
        <v>29.199999999999989</v>
      </c>
      <c r="AI491" s="1">
        <v>73.699999999999989</v>
      </c>
    </row>
    <row r="492" spans="1:35" x14ac:dyDescent="0.25">
      <c r="A492" s="1">
        <v>491</v>
      </c>
      <c r="B492" s="1">
        <v>30</v>
      </c>
      <c r="C492" s="23">
        <v>2E-3</v>
      </c>
      <c r="D492" s="1">
        <v>18.5</v>
      </c>
      <c r="E492" s="1">
        <v>9.0999999999999998E-2</v>
      </c>
      <c r="F492" s="29">
        <v>1.1000000000000001E-3</v>
      </c>
      <c r="G492" s="1">
        <v>145.80000000000001</v>
      </c>
      <c r="H492" s="1">
        <v>165.2</v>
      </c>
      <c r="I492" s="1">
        <v>193.8</v>
      </c>
      <c r="J492" s="1">
        <v>239</v>
      </c>
      <c r="K492" s="1">
        <v>263.39999999999998</v>
      </c>
      <c r="L492" s="1">
        <v>40.5</v>
      </c>
      <c r="M492" s="1">
        <v>794.8</v>
      </c>
      <c r="N492" s="1">
        <v>-50.3</v>
      </c>
      <c r="O492" s="1">
        <v>3.5419999999999998</v>
      </c>
      <c r="P492" s="1">
        <v>25</v>
      </c>
      <c r="Q492" s="1"/>
      <c r="R492" s="1">
        <v>43.273000000000003</v>
      </c>
      <c r="S492" s="21">
        <v>1</v>
      </c>
      <c r="T492" s="1">
        <v>95</v>
      </c>
      <c r="U492" s="1"/>
      <c r="V492" s="1"/>
      <c r="W492" s="1"/>
      <c r="X492" s="1"/>
      <c r="Y492" s="1"/>
      <c r="Z492" s="1"/>
      <c r="AA492" s="1"/>
      <c r="AB492" s="1"/>
      <c r="AC492" s="1"/>
      <c r="AD492" s="1"/>
      <c r="AE492" s="1"/>
      <c r="AF492" s="1"/>
      <c r="AG492" s="1"/>
      <c r="AH492" s="1">
        <v>28.600000000000023</v>
      </c>
      <c r="AI492" s="1">
        <v>73.800000000000011</v>
      </c>
    </row>
    <row r="493" spans="1:35" x14ac:dyDescent="0.25">
      <c r="A493" s="1">
        <v>492</v>
      </c>
      <c r="B493" s="1">
        <v>26</v>
      </c>
      <c r="C493" s="23">
        <v>2E-3</v>
      </c>
      <c r="D493" s="1">
        <v>18.8</v>
      </c>
      <c r="E493" s="1">
        <v>0.01</v>
      </c>
      <c r="F493" s="29">
        <v>1.1000000000000001E-3</v>
      </c>
      <c r="G493" s="1">
        <v>146.69999999999999</v>
      </c>
      <c r="H493" s="1">
        <v>165</v>
      </c>
      <c r="I493" s="1">
        <v>194.4</v>
      </c>
      <c r="J493" s="1">
        <v>239.5</v>
      </c>
      <c r="K493" s="1">
        <v>264.10000000000002</v>
      </c>
      <c r="L493" s="1">
        <v>39.5</v>
      </c>
      <c r="M493" s="1">
        <v>794.8</v>
      </c>
      <c r="N493" s="1">
        <v>-49.9</v>
      </c>
      <c r="O493" s="1">
        <v>3.6549999999999998</v>
      </c>
      <c r="P493" s="1">
        <v>25</v>
      </c>
      <c r="Q493" s="1"/>
      <c r="R493" s="1">
        <v>43.265999999999998</v>
      </c>
      <c r="S493" s="21">
        <v>1</v>
      </c>
      <c r="T493" s="1">
        <v>98</v>
      </c>
      <c r="U493" s="1"/>
      <c r="V493" s="1"/>
      <c r="W493" s="1"/>
      <c r="X493" s="1"/>
      <c r="Y493" s="1"/>
      <c r="Z493" s="1"/>
      <c r="AA493" s="1"/>
      <c r="AB493" s="1"/>
      <c r="AC493" s="1"/>
      <c r="AD493" s="1"/>
      <c r="AE493" s="1"/>
      <c r="AF493" s="1"/>
      <c r="AG493" s="1"/>
      <c r="AH493" s="1">
        <v>29.400000000000006</v>
      </c>
      <c r="AI493" s="1">
        <v>74.5</v>
      </c>
    </row>
    <row r="494" spans="1:35" x14ac:dyDescent="0.25">
      <c r="A494" s="1">
        <v>493</v>
      </c>
      <c r="B494" s="1">
        <v>30</v>
      </c>
      <c r="C494" s="23">
        <v>6.0000000000000001E-3</v>
      </c>
      <c r="D494" s="1">
        <v>18.7</v>
      </c>
      <c r="E494" s="1">
        <v>8.5999999999999993E-2</v>
      </c>
      <c r="F494" s="29">
        <v>1E-3</v>
      </c>
      <c r="G494" s="1">
        <v>148</v>
      </c>
      <c r="H494" s="1">
        <v>164.6</v>
      </c>
      <c r="I494" s="1">
        <v>193.3</v>
      </c>
      <c r="J494" s="1">
        <v>238.7</v>
      </c>
      <c r="K494" s="1">
        <v>262.60000000000002</v>
      </c>
      <c r="L494" s="1">
        <v>39.5</v>
      </c>
      <c r="M494" s="1">
        <v>794.8</v>
      </c>
      <c r="N494" s="1">
        <v>-50.2</v>
      </c>
      <c r="O494" s="1">
        <v>3.7280000000000002</v>
      </c>
      <c r="P494" s="1">
        <v>26</v>
      </c>
      <c r="Q494" s="1"/>
      <c r="R494" s="1">
        <v>43.268000000000001</v>
      </c>
      <c r="S494" s="21">
        <v>1</v>
      </c>
      <c r="T494" s="1">
        <v>89</v>
      </c>
      <c r="U494" s="1"/>
      <c r="V494" s="1"/>
      <c r="W494" s="1"/>
      <c r="X494" s="1"/>
      <c r="Y494" s="1"/>
      <c r="Z494" s="1"/>
      <c r="AA494" s="1"/>
      <c r="AB494" s="1"/>
      <c r="AC494" s="1"/>
      <c r="AD494" s="1"/>
      <c r="AE494" s="1"/>
      <c r="AF494" s="1"/>
      <c r="AG494" s="1"/>
      <c r="AH494" s="1">
        <v>28.700000000000017</v>
      </c>
      <c r="AI494" s="1">
        <v>74.099999999999994</v>
      </c>
    </row>
    <row r="495" spans="1:35" x14ac:dyDescent="0.25">
      <c r="A495" s="1">
        <v>494</v>
      </c>
      <c r="B495" s="1">
        <v>27</v>
      </c>
      <c r="C495" s="23">
        <v>1E-3</v>
      </c>
      <c r="D495" s="1">
        <v>19.3</v>
      </c>
      <c r="E495" s="1">
        <v>0.10199999999999999</v>
      </c>
      <c r="F495" s="29">
        <v>1E-3</v>
      </c>
      <c r="G495" s="1">
        <v>149.30000000000001</v>
      </c>
      <c r="H495" s="1">
        <v>164.7</v>
      </c>
      <c r="I495" s="1">
        <v>194.1</v>
      </c>
      <c r="J495" s="1">
        <v>240</v>
      </c>
      <c r="K495" s="1">
        <v>263.5</v>
      </c>
      <c r="L495" s="1">
        <v>39.5</v>
      </c>
      <c r="M495" s="1">
        <v>794.8</v>
      </c>
      <c r="N495" s="1">
        <v>-49.9</v>
      </c>
      <c r="O495" s="1">
        <v>3.6989999999999998</v>
      </c>
      <c r="P495" s="1">
        <v>25</v>
      </c>
      <c r="Q495" s="1"/>
      <c r="R495" s="1">
        <v>43.256999999999998</v>
      </c>
      <c r="S495" s="21">
        <v>1</v>
      </c>
      <c r="T495" s="1">
        <v>89</v>
      </c>
      <c r="U495" s="1"/>
      <c r="V495" s="1"/>
      <c r="W495" s="1"/>
      <c r="X495" s="1"/>
      <c r="Y495" s="1"/>
      <c r="Z495" s="1"/>
      <c r="AA495" s="1"/>
      <c r="AB495" s="1"/>
      <c r="AC495" s="1"/>
      <c r="AD495" s="1"/>
      <c r="AE495" s="1"/>
      <c r="AF495" s="1"/>
      <c r="AG495" s="1"/>
      <c r="AH495" s="1">
        <v>29.400000000000006</v>
      </c>
      <c r="AI495" s="1">
        <v>75.300000000000011</v>
      </c>
    </row>
    <row r="496" spans="1:35" x14ac:dyDescent="0.25">
      <c r="A496" s="1">
        <v>495</v>
      </c>
      <c r="B496" s="1">
        <v>24</v>
      </c>
      <c r="C496" s="23">
        <v>6.0000000000000001E-3</v>
      </c>
      <c r="D496" s="1">
        <v>17.899999999999999</v>
      </c>
      <c r="E496" s="1">
        <v>0.04</v>
      </c>
      <c r="F496" s="29">
        <v>5.0000000000000001E-4</v>
      </c>
      <c r="G496" s="1">
        <v>148.80000000000001</v>
      </c>
      <c r="H496" s="1">
        <v>163.5</v>
      </c>
      <c r="I496" s="1">
        <v>193.3</v>
      </c>
      <c r="J496" s="1">
        <v>237.4</v>
      </c>
      <c r="K496" s="1">
        <v>260.8</v>
      </c>
      <c r="L496" s="1">
        <v>39.5</v>
      </c>
      <c r="M496" s="1">
        <v>794.8</v>
      </c>
      <c r="N496" s="1">
        <v>-50.3</v>
      </c>
      <c r="O496" s="1">
        <v>3.3370000000000002</v>
      </c>
      <c r="P496" s="1">
        <v>25</v>
      </c>
      <c r="Q496" s="1"/>
      <c r="R496" s="1">
        <v>43.292999999999999</v>
      </c>
      <c r="S496" s="21">
        <v>1</v>
      </c>
      <c r="T496" s="1">
        <v>82</v>
      </c>
      <c r="U496" s="1"/>
      <c r="V496" s="1"/>
      <c r="W496" s="1"/>
      <c r="X496" s="1"/>
      <c r="Y496" s="1"/>
      <c r="Z496" s="1"/>
      <c r="AA496" s="1"/>
      <c r="AB496" s="1"/>
      <c r="AC496" s="1"/>
      <c r="AD496" s="1"/>
      <c r="AE496" s="1"/>
      <c r="AF496" s="1"/>
      <c r="AG496" s="1"/>
      <c r="AH496" s="1">
        <v>29.800000000000011</v>
      </c>
      <c r="AI496" s="1">
        <v>73.900000000000006</v>
      </c>
    </row>
    <row r="497" spans="1:35" x14ac:dyDescent="0.25">
      <c r="A497" s="1">
        <v>496</v>
      </c>
      <c r="B497" s="1">
        <v>24</v>
      </c>
      <c r="C497" s="23">
        <v>3.0000000000000001E-3</v>
      </c>
      <c r="D497" s="1">
        <v>19.5</v>
      </c>
      <c r="E497" s="1">
        <v>6.8000000000000005E-2</v>
      </c>
      <c r="F497" s="29">
        <v>6.9999999999999999E-4</v>
      </c>
      <c r="G497" s="1">
        <v>146.30000000000001</v>
      </c>
      <c r="H497" s="1">
        <v>162.30000000000001</v>
      </c>
      <c r="I497" s="1">
        <v>193.7</v>
      </c>
      <c r="J497" s="1">
        <v>239.4</v>
      </c>
      <c r="K497" s="1">
        <v>262.60000000000002</v>
      </c>
      <c r="L497" s="1">
        <v>39</v>
      </c>
      <c r="M497" s="1">
        <v>794.8</v>
      </c>
      <c r="N497" s="1">
        <v>-49.2</v>
      </c>
      <c r="O497" s="1">
        <v>3.6309999999999998</v>
      </c>
      <c r="P497" s="1">
        <v>25</v>
      </c>
      <c r="Q497" s="1"/>
      <c r="R497" s="1">
        <v>43.259</v>
      </c>
      <c r="S497" s="21">
        <v>1</v>
      </c>
      <c r="T497" s="1">
        <v>81</v>
      </c>
      <c r="U497" s="1"/>
      <c r="V497" s="1"/>
      <c r="W497" s="1"/>
      <c r="X497" s="1"/>
      <c r="Y497" s="1"/>
      <c r="Z497" s="1"/>
      <c r="AA497" s="1"/>
      <c r="AB497" s="1"/>
      <c r="AC497" s="1"/>
      <c r="AD497" s="1"/>
      <c r="AE497" s="1"/>
      <c r="AF497" s="1"/>
      <c r="AG497" s="1"/>
      <c r="AH497" s="1">
        <v>31.399999999999977</v>
      </c>
      <c r="AI497" s="1">
        <v>77.099999999999994</v>
      </c>
    </row>
    <row r="498" spans="1:35" x14ac:dyDescent="0.25">
      <c r="A498" s="1">
        <v>497</v>
      </c>
      <c r="B498" s="1">
        <v>30</v>
      </c>
      <c r="C498" s="23">
        <v>5.0000000000000001E-3</v>
      </c>
      <c r="D498" s="1">
        <v>20.100000000000001</v>
      </c>
      <c r="E498" s="1">
        <v>0.01</v>
      </c>
      <c r="F498" s="29">
        <v>2.9999999999999997E-4</v>
      </c>
      <c r="G498" s="1">
        <v>146.4</v>
      </c>
      <c r="H498" s="1">
        <v>166</v>
      </c>
      <c r="I498" s="1">
        <v>193.1</v>
      </c>
      <c r="J498" s="1">
        <v>233.6</v>
      </c>
      <c r="K498" s="1">
        <v>259.2</v>
      </c>
      <c r="L498" s="1">
        <v>40.5</v>
      </c>
      <c r="M498" s="1">
        <v>794.8</v>
      </c>
      <c r="N498" s="1">
        <v>-52.1</v>
      </c>
      <c r="O498" s="1">
        <v>3.5990000000000002</v>
      </c>
      <c r="P498" s="1">
        <v>25</v>
      </c>
      <c r="Q498" s="1"/>
      <c r="R498" s="1">
        <v>43.262999999999998</v>
      </c>
      <c r="S498" s="21">
        <v>1</v>
      </c>
      <c r="T498" s="1">
        <v>89</v>
      </c>
      <c r="U498" s="1"/>
      <c r="V498" s="1"/>
      <c r="W498" s="1"/>
      <c r="X498" s="1"/>
      <c r="Y498" s="1"/>
      <c r="Z498" s="1"/>
      <c r="AA498" s="1"/>
      <c r="AB498" s="1"/>
      <c r="AC498" s="1"/>
      <c r="AD498" s="1"/>
      <c r="AE498" s="1"/>
      <c r="AF498" s="1"/>
      <c r="AG498" s="1"/>
      <c r="AH498" s="1">
        <v>27.099999999999994</v>
      </c>
      <c r="AI498" s="1">
        <v>67.599999999999994</v>
      </c>
    </row>
    <row r="499" spans="1:35" x14ac:dyDescent="0.25">
      <c r="A499" s="1">
        <v>498</v>
      </c>
      <c r="B499" s="1">
        <v>30</v>
      </c>
      <c r="C499" s="23">
        <v>1.2999999999999999E-2</v>
      </c>
      <c r="D499" s="1">
        <v>20.5</v>
      </c>
      <c r="E499" s="1">
        <v>0.01</v>
      </c>
      <c r="F499" s="29">
        <v>2.9999999999999997E-4</v>
      </c>
      <c r="G499" s="1">
        <v>149.19999999999999</v>
      </c>
      <c r="H499" s="1">
        <v>165.9</v>
      </c>
      <c r="I499" s="1">
        <v>193.4</v>
      </c>
      <c r="J499" s="1">
        <v>234.3</v>
      </c>
      <c r="K499" s="1">
        <v>258.39999999999998</v>
      </c>
      <c r="L499" s="1">
        <v>41</v>
      </c>
      <c r="M499" s="1">
        <v>794.8</v>
      </c>
      <c r="N499" s="1">
        <v>-51.9</v>
      </c>
      <c r="O499" s="1">
        <v>3.5680000000000001</v>
      </c>
      <c r="P499" s="1">
        <v>25</v>
      </c>
      <c r="Q499" s="1"/>
      <c r="R499" s="1">
        <v>43.259</v>
      </c>
      <c r="S499" s="21">
        <v>1</v>
      </c>
      <c r="T499" s="1">
        <v>80</v>
      </c>
      <c r="U499" s="1"/>
      <c r="V499" s="1"/>
      <c r="W499" s="1"/>
      <c r="X499" s="1"/>
      <c r="Y499" s="1"/>
      <c r="Z499" s="1"/>
      <c r="AA499" s="1"/>
      <c r="AB499" s="1"/>
      <c r="AC499" s="1"/>
      <c r="AD499" s="1"/>
      <c r="AE499" s="1"/>
      <c r="AF499" s="1"/>
      <c r="AG499" s="1"/>
      <c r="AH499" s="1">
        <v>27.5</v>
      </c>
      <c r="AI499" s="1">
        <v>68.400000000000006</v>
      </c>
    </row>
    <row r="500" spans="1:35" x14ac:dyDescent="0.25">
      <c r="A500" s="1">
        <v>499</v>
      </c>
      <c r="B500" s="1">
        <v>30</v>
      </c>
      <c r="C500" s="23">
        <v>2E-3</v>
      </c>
      <c r="D500" s="1">
        <v>20.6</v>
      </c>
      <c r="E500" s="1">
        <v>0.01</v>
      </c>
      <c r="F500" s="29">
        <v>2.9999999999999997E-4</v>
      </c>
      <c r="G500" s="1">
        <v>150.69999999999999</v>
      </c>
      <c r="H500" s="1">
        <v>165.8</v>
      </c>
      <c r="I500" s="1">
        <v>192.9</v>
      </c>
      <c r="J500" s="1">
        <v>234.1</v>
      </c>
      <c r="K500" s="1">
        <v>256.39999999999998</v>
      </c>
      <c r="L500" s="1">
        <v>41</v>
      </c>
      <c r="M500" s="1">
        <v>794.8</v>
      </c>
      <c r="N500" s="1">
        <v>-51.9</v>
      </c>
      <c r="O500" s="1">
        <v>3.5529999999999999</v>
      </c>
      <c r="P500" s="1">
        <v>25</v>
      </c>
      <c r="Q500" s="1"/>
      <c r="R500" s="1">
        <v>43.256</v>
      </c>
      <c r="S500" s="21">
        <v>1</v>
      </c>
      <c r="T500" s="1">
        <v>99</v>
      </c>
      <c r="U500" s="1"/>
      <c r="V500" s="1"/>
      <c r="W500" s="1"/>
      <c r="X500" s="1"/>
      <c r="Y500" s="1"/>
      <c r="Z500" s="1"/>
      <c r="AA500" s="1"/>
      <c r="AB500" s="1"/>
      <c r="AC500" s="1"/>
      <c r="AD500" s="1"/>
      <c r="AE500" s="1"/>
      <c r="AF500" s="1"/>
      <c r="AG500" s="1"/>
      <c r="AH500" s="1">
        <v>27.099999999999994</v>
      </c>
      <c r="AI500" s="1">
        <v>68.299999999999983</v>
      </c>
    </row>
    <row r="501" spans="1:35" x14ac:dyDescent="0.25">
      <c r="A501" s="1">
        <v>500</v>
      </c>
      <c r="B501" s="1">
        <v>21</v>
      </c>
      <c r="C501" s="23">
        <v>5.0000000000000001E-3</v>
      </c>
      <c r="D501" s="1">
        <v>19.8</v>
      </c>
      <c r="E501" s="1">
        <v>2.3E-2</v>
      </c>
      <c r="F501" s="29">
        <v>1.2999999999999999E-3</v>
      </c>
      <c r="G501" s="1">
        <v>149.30000000000001</v>
      </c>
      <c r="H501" s="1">
        <v>166.8</v>
      </c>
      <c r="I501" s="1">
        <v>192.4</v>
      </c>
      <c r="J501" s="1">
        <v>233.2</v>
      </c>
      <c r="K501" s="1">
        <v>256.60000000000002</v>
      </c>
      <c r="L501" s="1">
        <v>41.5</v>
      </c>
      <c r="M501" s="1">
        <v>794.8</v>
      </c>
      <c r="N501" s="1">
        <v>-51.7</v>
      </c>
      <c r="O501" s="1">
        <v>3.69</v>
      </c>
      <c r="P501" s="1">
        <v>25</v>
      </c>
      <c r="Q501" s="1"/>
      <c r="R501" s="1">
        <v>43.262999999999998</v>
      </c>
      <c r="S501" s="21">
        <v>1</v>
      </c>
      <c r="T501" s="1">
        <v>77</v>
      </c>
      <c r="U501" s="1"/>
      <c r="V501" s="1"/>
      <c r="W501" s="1"/>
      <c r="X501" s="1"/>
      <c r="Y501" s="1"/>
      <c r="Z501" s="1"/>
      <c r="AA501" s="1"/>
      <c r="AB501" s="1"/>
      <c r="AC501" s="1"/>
      <c r="AD501" s="1"/>
      <c r="AE501" s="1"/>
      <c r="AF501" s="1"/>
      <c r="AG501" s="1"/>
      <c r="AH501" s="1">
        <v>25.599999999999994</v>
      </c>
      <c r="AI501" s="1">
        <v>66.399999999999977</v>
      </c>
    </row>
    <row r="502" spans="1:35" x14ac:dyDescent="0.25">
      <c r="A502" s="1">
        <v>501</v>
      </c>
      <c r="B502" s="1">
        <v>25</v>
      </c>
      <c r="C502" s="23">
        <v>5.0000000000000001E-3</v>
      </c>
      <c r="D502" s="1">
        <v>19</v>
      </c>
      <c r="E502" s="1">
        <v>0.14699999999999999</v>
      </c>
      <c r="F502" s="29">
        <v>1.1000000000000001E-3</v>
      </c>
      <c r="G502" s="1">
        <v>150.80000000000001</v>
      </c>
      <c r="H502" s="1">
        <v>165.6</v>
      </c>
      <c r="I502" s="1">
        <v>191.8</v>
      </c>
      <c r="J502" s="1">
        <v>238</v>
      </c>
      <c r="K502" s="1">
        <v>264</v>
      </c>
      <c r="L502" s="1">
        <v>40</v>
      </c>
      <c r="M502" s="1">
        <v>794.8</v>
      </c>
      <c r="N502" s="1">
        <v>-51.7</v>
      </c>
      <c r="O502" s="1">
        <v>3.6579999999999999</v>
      </c>
      <c r="P502" s="1">
        <v>25</v>
      </c>
      <c r="Q502" s="1"/>
      <c r="R502" s="1">
        <v>43.241</v>
      </c>
      <c r="S502" s="21">
        <v>1</v>
      </c>
      <c r="T502" s="1">
        <v>82</v>
      </c>
      <c r="U502" s="1"/>
      <c r="V502" s="1"/>
      <c r="W502" s="1"/>
      <c r="X502" s="1"/>
      <c r="Y502" s="1"/>
      <c r="Z502" s="1"/>
      <c r="AA502" s="1"/>
      <c r="AB502" s="1"/>
      <c r="AC502" s="1"/>
      <c r="AD502" s="1"/>
      <c r="AE502" s="1"/>
      <c r="AF502" s="1"/>
      <c r="AG502" s="1"/>
      <c r="AH502" s="1">
        <v>26.200000000000017</v>
      </c>
      <c r="AI502" s="1">
        <v>72.400000000000006</v>
      </c>
    </row>
    <row r="503" spans="1:35" x14ac:dyDescent="0.25">
      <c r="A503" s="1">
        <v>502</v>
      </c>
      <c r="B503" s="1">
        <v>23</v>
      </c>
      <c r="C503" s="1">
        <v>2E-3</v>
      </c>
      <c r="D503" s="25">
        <v>16.100000000000001</v>
      </c>
      <c r="E503" s="27">
        <v>0.08</v>
      </c>
      <c r="F503" s="29">
        <v>1.2999999999999999E-3</v>
      </c>
      <c r="G503" s="25">
        <v>150.1</v>
      </c>
      <c r="H503" s="25">
        <v>168.2</v>
      </c>
      <c r="I503" s="25">
        <v>189.2</v>
      </c>
      <c r="J503" s="25">
        <v>223.1</v>
      </c>
      <c r="K503" s="25">
        <v>248.8</v>
      </c>
      <c r="L503" s="25">
        <v>42</v>
      </c>
      <c r="M503" s="25">
        <v>794.8</v>
      </c>
      <c r="N503" s="25">
        <v>-59.5</v>
      </c>
      <c r="O503" s="23">
        <v>3.32</v>
      </c>
      <c r="P503" s="25">
        <v>25</v>
      </c>
      <c r="Q503" s="32"/>
      <c r="R503" s="27">
        <v>43.31</v>
      </c>
      <c r="S503" s="33">
        <v>1</v>
      </c>
      <c r="T503" s="1">
        <v>95</v>
      </c>
      <c r="U503" s="25">
        <v>0.1</v>
      </c>
      <c r="V503" s="25">
        <v>16</v>
      </c>
      <c r="W503" s="22">
        <v>12</v>
      </c>
      <c r="X503" s="1">
        <v>7</v>
      </c>
      <c r="Y503" s="1">
        <v>7</v>
      </c>
      <c r="Z503" s="1">
        <v>7</v>
      </c>
      <c r="AA503" s="1">
        <v>7</v>
      </c>
      <c r="AB503" s="26"/>
      <c r="AC503" s="26"/>
      <c r="AD503" s="26"/>
      <c r="AE503" s="26"/>
      <c r="AF503" s="26"/>
      <c r="AG503" s="26"/>
      <c r="AH503" s="1">
        <v>21</v>
      </c>
      <c r="AI503" s="1">
        <v>54.900000000000006</v>
      </c>
    </row>
    <row r="504" spans="1:35" x14ac:dyDescent="0.25">
      <c r="A504" s="1">
        <v>503</v>
      </c>
      <c r="B504" s="1">
        <v>26</v>
      </c>
      <c r="C504" s="1">
        <v>5.0000000000000001E-3</v>
      </c>
      <c r="D504" s="25">
        <v>17</v>
      </c>
      <c r="E504" s="23">
        <v>7.0000000000000007E-2</v>
      </c>
      <c r="F504" s="29">
        <v>4.0000000000000002E-4</v>
      </c>
      <c r="G504" s="25">
        <v>148</v>
      </c>
      <c r="H504" s="25">
        <v>169.6</v>
      </c>
      <c r="I504" s="25">
        <v>201</v>
      </c>
      <c r="J504" s="25">
        <v>246.1</v>
      </c>
      <c r="K504" s="25">
        <v>270.8</v>
      </c>
      <c r="L504" s="25">
        <v>42</v>
      </c>
      <c r="M504" s="25">
        <v>794.8</v>
      </c>
      <c r="N504" s="25">
        <v>-51.4</v>
      </c>
      <c r="O504" s="23">
        <v>3.9380000000000002</v>
      </c>
      <c r="P504" s="25">
        <v>26</v>
      </c>
      <c r="Q504" s="20"/>
      <c r="R504" s="23">
        <v>43.36</v>
      </c>
      <c r="S504" s="33">
        <v>1</v>
      </c>
      <c r="T504" s="1">
        <v>100</v>
      </c>
      <c r="U504" s="25">
        <v>0.4</v>
      </c>
      <c r="V504" s="25">
        <v>18</v>
      </c>
      <c r="W504" s="20">
        <v>14</v>
      </c>
      <c r="X504" s="1">
        <v>7</v>
      </c>
      <c r="Y504" s="1">
        <v>7</v>
      </c>
      <c r="Z504" s="1">
        <v>7</v>
      </c>
      <c r="AA504" s="1">
        <v>7</v>
      </c>
      <c r="AB504" s="20"/>
      <c r="AC504" s="20"/>
      <c r="AD504" s="20"/>
      <c r="AE504" s="20"/>
      <c r="AF504" s="20"/>
      <c r="AG504" s="20"/>
      <c r="AH504" s="1">
        <v>31.400000000000006</v>
      </c>
      <c r="AI504" s="1">
        <v>76.5</v>
      </c>
    </row>
    <row r="505" spans="1:35" x14ac:dyDescent="0.25">
      <c r="A505" s="1">
        <v>504</v>
      </c>
      <c r="B505" s="1">
        <v>22</v>
      </c>
      <c r="C505" s="1">
        <v>2E-3</v>
      </c>
      <c r="D505" s="25">
        <v>18</v>
      </c>
      <c r="E505" s="23">
        <v>0.13</v>
      </c>
      <c r="F505" s="29">
        <v>8.9999999999999998E-4</v>
      </c>
      <c r="G505" s="25">
        <v>150.30000000000001</v>
      </c>
      <c r="H505" s="25">
        <v>167.7</v>
      </c>
      <c r="I505" s="25">
        <v>189.9</v>
      </c>
      <c r="J505" s="25">
        <v>230.7</v>
      </c>
      <c r="K505" s="25">
        <v>255.9</v>
      </c>
      <c r="L505" s="25">
        <v>41</v>
      </c>
      <c r="M505" s="25">
        <v>794.8</v>
      </c>
      <c r="N505" s="25">
        <v>-56.3</v>
      </c>
      <c r="O505" s="23">
        <v>3.4140000000000001</v>
      </c>
      <c r="P505" s="25">
        <v>26</v>
      </c>
      <c r="Q505" s="20"/>
      <c r="R505" s="23">
        <v>43.293999999999997</v>
      </c>
      <c r="S505" s="33">
        <v>1</v>
      </c>
      <c r="T505" s="1">
        <v>98</v>
      </c>
      <c r="U505" s="25">
        <v>0.2</v>
      </c>
      <c r="V505" s="25">
        <v>16</v>
      </c>
      <c r="W505" s="20">
        <v>12</v>
      </c>
      <c r="X505" s="1">
        <v>7</v>
      </c>
      <c r="Y505" s="1">
        <v>7</v>
      </c>
      <c r="Z505" s="1">
        <v>7</v>
      </c>
      <c r="AA505" s="1">
        <v>7</v>
      </c>
      <c r="AB505" s="20"/>
      <c r="AC505" s="20"/>
      <c r="AD505" s="20"/>
      <c r="AE505" s="20"/>
      <c r="AF505" s="20"/>
      <c r="AG505" s="20"/>
      <c r="AH505" s="1">
        <v>22.200000000000017</v>
      </c>
      <c r="AI505" s="1">
        <v>63</v>
      </c>
    </row>
    <row r="506" spans="1:35" x14ac:dyDescent="0.25">
      <c r="A506" s="1">
        <v>505</v>
      </c>
      <c r="B506" s="1">
        <v>18</v>
      </c>
      <c r="C506" s="1">
        <v>5.0000000000000001E-3</v>
      </c>
      <c r="D506" s="25">
        <v>17.600000000000001</v>
      </c>
      <c r="E506" s="23">
        <v>0.14000000000000001</v>
      </c>
      <c r="F506" s="29">
        <v>8.9999999999999998E-4</v>
      </c>
      <c r="G506" s="25">
        <v>149.9</v>
      </c>
      <c r="H506" s="25">
        <v>167.9</v>
      </c>
      <c r="I506" s="25">
        <v>189.1</v>
      </c>
      <c r="J506" s="25">
        <v>229.5</v>
      </c>
      <c r="K506" s="25">
        <v>254.1</v>
      </c>
      <c r="L506" s="25">
        <v>40.5</v>
      </c>
      <c r="M506" s="25">
        <v>794.8</v>
      </c>
      <c r="N506" s="25">
        <v>-55.9</v>
      </c>
      <c r="O506" s="23">
        <v>3.335</v>
      </c>
      <c r="P506" s="25">
        <v>25</v>
      </c>
      <c r="Q506" s="20"/>
      <c r="R506" s="23">
        <v>43.298000000000002</v>
      </c>
      <c r="S506" s="33">
        <v>1</v>
      </c>
      <c r="T506" s="1">
        <v>99</v>
      </c>
      <c r="U506" s="25">
        <v>0.2</v>
      </c>
      <c r="V506" s="25">
        <v>16</v>
      </c>
      <c r="W506" s="20">
        <v>14</v>
      </c>
      <c r="X506" s="1">
        <v>7</v>
      </c>
      <c r="Y506" s="1">
        <v>7</v>
      </c>
      <c r="Z506" s="1">
        <v>7</v>
      </c>
      <c r="AA506" s="1">
        <v>7</v>
      </c>
      <c r="AB506" s="20"/>
      <c r="AC506" s="20"/>
      <c r="AD506" s="20"/>
      <c r="AE506" s="20"/>
      <c r="AF506" s="20"/>
      <c r="AG506" s="20"/>
      <c r="AH506" s="1">
        <v>21.199999999999989</v>
      </c>
      <c r="AI506" s="1">
        <v>61.599999999999994</v>
      </c>
    </row>
    <row r="507" spans="1:35" x14ac:dyDescent="0.25">
      <c r="A507" s="1">
        <v>506</v>
      </c>
      <c r="B507" s="1">
        <v>20</v>
      </c>
      <c r="C507" s="1">
        <v>6.0000000000000001E-3</v>
      </c>
      <c r="D507" s="25">
        <v>17.8</v>
      </c>
      <c r="E507" s="23">
        <v>0.14000000000000001</v>
      </c>
      <c r="F507" s="29">
        <v>1E-3</v>
      </c>
      <c r="G507" s="25">
        <v>148.80000000000001</v>
      </c>
      <c r="H507" s="25">
        <v>167</v>
      </c>
      <c r="I507" s="25">
        <v>189.3</v>
      </c>
      <c r="J507" s="25">
        <v>229</v>
      </c>
      <c r="K507" s="25">
        <v>254</v>
      </c>
      <c r="L507" s="25">
        <v>40.5</v>
      </c>
      <c r="M507" s="25">
        <v>794.8</v>
      </c>
      <c r="N507" s="25">
        <v>-56.3</v>
      </c>
      <c r="O507" s="23">
        <v>3.3580000000000001</v>
      </c>
      <c r="P507" s="25">
        <v>26</v>
      </c>
      <c r="Q507" s="20"/>
      <c r="R507" s="23">
        <v>43.292999999999999</v>
      </c>
      <c r="S507" s="33">
        <v>1</v>
      </c>
      <c r="T507" s="1">
        <v>98</v>
      </c>
      <c r="U507" s="25">
        <v>0.1</v>
      </c>
      <c r="V507" s="25">
        <v>17</v>
      </c>
      <c r="W507" s="20">
        <v>15</v>
      </c>
      <c r="X507" s="1">
        <v>7</v>
      </c>
      <c r="Y507" s="1">
        <v>7</v>
      </c>
      <c r="Z507" s="1">
        <v>7</v>
      </c>
      <c r="AA507" s="1">
        <v>7</v>
      </c>
      <c r="AB507" s="20"/>
      <c r="AC507" s="20"/>
      <c r="AD507" s="20"/>
      <c r="AE507" s="20"/>
      <c r="AF507" s="20"/>
      <c r="AG507" s="20"/>
      <c r="AH507" s="1">
        <v>22.300000000000011</v>
      </c>
      <c r="AI507" s="1">
        <v>62</v>
      </c>
    </row>
    <row r="508" spans="1:35" x14ac:dyDescent="0.25">
      <c r="A508" s="1">
        <v>507</v>
      </c>
      <c r="B508" s="1">
        <v>29</v>
      </c>
      <c r="C508" s="1">
        <v>7.0000000000000001E-3</v>
      </c>
      <c r="D508" s="1">
        <v>15.5</v>
      </c>
      <c r="E508" s="1">
        <v>0.03</v>
      </c>
      <c r="F508" s="29">
        <v>1E-3</v>
      </c>
      <c r="G508" s="1">
        <v>149.19999999999999</v>
      </c>
      <c r="H508" s="1">
        <v>163.19999999999999</v>
      </c>
      <c r="I508" s="1">
        <v>186.9</v>
      </c>
      <c r="J508" s="1">
        <v>228.7</v>
      </c>
      <c r="K508" s="1">
        <v>247.6</v>
      </c>
      <c r="L508" s="1">
        <v>40</v>
      </c>
      <c r="M508" s="1">
        <v>794.8</v>
      </c>
      <c r="N508" s="1">
        <v>-60.1</v>
      </c>
      <c r="O508" s="1">
        <v>3.3420000000000001</v>
      </c>
      <c r="P508" s="1">
        <v>25.5</v>
      </c>
      <c r="Q508" s="1">
        <v>1.1299999999999999</v>
      </c>
      <c r="R508" s="1">
        <v>43.311999999999998</v>
      </c>
      <c r="S508" s="1">
        <v>1</v>
      </c>
      <c r="T508" s="1">
        <v>95</v>
      </c>
      <c r="U508" s="1">
        <v>0.1</v>
      </c>
      <c r="V508" s="1">
        <v>16</v>
      </c>
      <c r="W508" s="1">
        <v>14</v>
      </c>
      <c r="X508" s="1">
        <v>11</v>
      </c>
      <c r="Y508" s="1">
        <v>9</v>
      </c>
      <c r="Z508" s="1">
        <v>8</v>
      </c>
      <c r="AA508" s="1">
        <v>7</v>
      </c>
      <c r="AB508" s="1"/>
      <c r="AC508" s="1"/>
      <c r="AD508" s="1"/>
      <c r="AE508" s="1"/>
      <c r="AF508" s="1"/>
      <c r="AG508" s="1"/>
      <c r="AH508" s="1">
        <v>23.700000000000017</v>
      </c>
      <c r="AI508" s="1">
        <v>65.5</v>
      </c>
    </row>
    <row r="509" spans="1:35" x14ac:dyDescent="0.25">
      <c r="A509" s="1">
        <v>508</v>
      </c>
      <c r="B509" s="1">
        <v>30</v>
      </c>
      <c r="C509" s="23">
        <v>5.0000000000000001E-3</v>
      </c>
      <c r="D509" s="1">
        <v>19.7</v>
      </c>
      <c r="E509" s="1">
        <v>1.0999999999999999E-2</v>
      </c>
      <c r="F509" s="29">
        <v>2.9999999999999997E-4</v>
      </c>
      <c r="G509" s="1">
        <v>146.30000000000001</v>
      </c>
      <c r="H509" s="1">
        <v>167.2</v>
      </c>
      <c r="I509" s="1">
        <v>193.4</v>
      </c>
      <c r="J509" s="1">
        <v>234.5</v>
      </c>
      <c r="K509" s="1">
        <v>260.39999999999998</v>
      </c>
      <c r="L509" s="1">
        <v>41</v>
      </c>
      <c r="M509" s="1">
        <v>794.9</v>
      </c>
      <c r="N509" s="1">
        <v>-51.6</v>
      </c>
      <c r="O509" s="1">
        <v>3.6019999999999999</v>
      </c>
      <c r="P509" s="1">
        <v>23.5</v>
      </c>
      <c r="Q509" s="1">
        <v>0.51</v>
      </c>
      <c r="R509" s="1">
        <v>43.273000000000003</v>
      </c>
      <c r="S509" s="21">
        <v>1</v>
      </c>
      <c r="T509" s="1">
        <v>91</v>
      </c>
      <c r="U509" s="1"/>
      <c r="V509" s="1"/>
      <c r="W509" s="1"/>
      <c r="X509" s="1"/>
      <c r="Y509" s="1"/>
      <c r="Z509" s="1"/>
      <c r="AA509" s="1"/>
      <c r="AB509" s="1"/>
      <c r="AC509" s="1"/>
      <c r="AD509" s="1"/>
      <c r="AE509" s="1"/>
      <c r="AF509" s="1"/>
      <c r="AG509" s="1"/>
      <c r="AH509" s="1">
        <v>26.200000000000017</v>
      </c>
      <c r="AI509" s="1">
        <v>67.300000000000011</v>
      </c>
    </row>
    <row r="510" spans="1:35" x14ac:dyDescent="0.25">
      <c r="A510" s="1">
        <v>509</v>
      </c>
      <c r="B510" s="1">
        <v>30</v>
      </c>
      <c r="C510" s="23">
        <v>5.0000000000000001E-3</v>
      </c>
      <c r="D510" s="1">
        <v>19.899999999999999</v>
      </c>
      <c r="E510" s="1">
        <v>1.0999999999999999E-2</v>
      </c>
      <c r="F510" s="29">
        <v>2.9999999999999997E-4</v>
      </c>
      <c r="G510" s="1">
        <v>149</v>
      </c>
      <c r="H510" s="1">
        <v>166</v>
      </c>
      <c r="I510" s="1">
        <v>192.6</v>
      </c>
      <c r="J510" s="1">
        <v>233.8</v>
      </c>
      <c r="K510" s="1">
        <v>257.5</v>
      </c>
      <c r="L510" s="1">
        <v>40.5</v>
      </c>
      <c r="M510" s="1">
        <v>794.9</v>
      </c>
      <c r="N510" s="1">
        <v>-51.7</v>
      </c>
      <c r="O510" s="1">
        <v>4.1509999999999998</v>
      </c>
      <c r="P510" s="1">
        <v>25</v>
      </c>
      <c r="Q510" s="1"/>
      <c r="R510" s="1">
        <v>43.264000000000003</v>
      </c>
      <c r="S510" s="21">
        <v>1</v>
      </c>
      <c r="T510" s="1">
        <v>96</v>
      </c>
      <c r="U510" s="1"/>
      <c r="V510" s="1"/>
      <c r="W510" s="1"/>
      <c r="X510" s="1"/>
      <c r="Y510" s="1"/>
      <c r="Z510" s="1"/>
      <c r="AA510" s="1"/>
      <c r="AB510" s="1"/>
      <c r="AC510" s="1"/>
      <c r="AD510" s="1"/>
      <c r="AE510" s="1"/>
      <c r="AF510" s="1"/>
      <c r="AG510" s="1"/>
      <c r="AH510" s="1">
        <v>26.599999999999994</v>
      </c>
      <c r="AI510" s="1">
        <v>67.800000000000011</v>
      </c>
    </row>
    <row r="511" spans="1:35" x14ac:dyDescent="0.25">
      <c r="A511" s="1">
        <v>510</v>
      </c>
      <c r="B511" s="1">
        <v>25</v>
      </c>
      <c r="C511" s="23">
        <v>2E-3</v>
      </c>
      <c r="D511" s="1">
        <v>16.899999999999999</v>
      </c>
      <c r="E511" s="1">
        <v>0.13600000000000001</v>
      </c>
      <c r="F511" s="29">
        <v>6.9999999999999999E-4</v>
      </c>
      <c r="G511" s="1">
        <v>147.69999999999999</v>
      </c>
      <c r="H511" s="1">
        <v>165.8</v>
      </c>
      <c r="I511" s="1">
        <v>194.3</v>
      </c>
      <c r="J511" s="1">
        <v>239.6</v>
      </c>
      <c r="K511" s="1">
        <v>266</v>
      </c>
      <c r="L511" s="1">
        <v>40</v>
      </c>
      <c r="M511" s="1">
        <v>794.9</v>
      </c>
      <c r="N511" s="1">
        <v>-52.1</v>
      </c>
      <c r="O511" s="1">
        <v>3.347</v>
      </c>
      <c r="P511" s="1">
        <v>25</v>
      </c>
      <c r="Q511" s="1"/>
      <c r="R511" s="1">
        <v>43.286000000000001</v>
      </c>
      <c r="S511" s="21">
        <v>1</v>
      </c>
      <c r="T511" s="1">
        <v>82</v>
      </c>
      <c r="U511" s="1"/>
      <c r="V511" s="1"/>
      <c r="W511" s="1"/>
      <c r="X511" s="1"/>
      <c r="Y511" s="1"/>
      <c r="Z511" s="1"/>
      <c r="AA511" s="1"/>
      <c r="AB511" s="1"/>
      <c r="AC511" s="1"/>
      <c r="AD511" s="1"/>
      <c r="AE511" s="1"/>
      <c r="AF511" s="1"/>
      <c r="AG511" s="1"/>
      <c r="AH511" s="1">
        <v>28.5</v>
      </c>
      <c r="AI511" s="1">
        <v>73.799999999999983</v>
      </c>
    </row>
    <row r="512" spans="1:35" x14ac:dyDescent="0.25">
      <c r="A512" s="1">
        <v>511</v>
      </c>
      <c r="B512" s="1">
        <v>26</v>
      </c>
      <c r="C512" s="23">
        <v>2E-3</v>
      </c>
      <c r="D512" s="26">
        <v>17.600000000000001</v>
      </c>
      <c r="E512" s="22">
        <v>0.14499999999999999</v>
      </c>
      <c r="F512" s="31">
        <v>5.0000000000000001E-4</v>
      </c>
      <c r="G512" s="26">
        <v>150.4</v>
      </c>
      <c r="H512" s="26">
        <v>165.3</v>
      </c>
      <c r="I512" s="26">
        <v>193</v>
      </c>
      <c r="J512" s="26">
        <v>237.7</v>
      </c>
      <c r="K512" s="26">
        <v>263.60000000000002</v>
      </c>
      <c r="L512" s="26">
        <v>40</v>
      </c>
      <c r="M512" s="26">
        <v>794.9</v>
      </c>
      <c r="N512" s="26">
        <v>-51</v>
      </c>
      <c r="O512" s="24">
        <v>3.6640000000000001</v>
      </c>
      <c r="P512" s="26">
        <v>25</v>
      </c>
      <c r="Q512" s="22"/>
      <c r="R512" s="26">
        <v>43.265000000000001</v>
      </c>
      <c r="S512" s="21">
        <v>1</v>
      </c>
      <c r="T512" s="22">
        <v>72</v>
      </c>
      <c r="U512" s="32"/>
      <c r="V512" s="22"/>
      <c r="W512" s="22"/>
      <c r="X512" s="1"/>
      <c r="Y512" s="1"/>
      <c r="Z512" s="1"/>
      <c r="AA512" s="1"/>
      <c r="AB512" s="26"/>
      <c r="AC512" s="26"/>
      <c r="AD512" s="26"/>
      <c r="AE512" s="26"/>
      <c r="AF512" s="26"/>
      <c r="AG512" s="26"/>
      <c r="AH512" s="1">
        <v>27.699999999999989</v>
      </c>
      <c r="AI512" s="1">
        <v>72.399999999999977</v>
      </c>
    </row>
    <row r="513" spans="1:35" x14ac:dyDescent="0.25">
      <c r="A513" s="1">
        <v>512</v>
      </c>
      <c r="B513" s="1">
        <v>27</v>
      </c>
      <c r="C513" s="1">
        <v>2E-3</v>
      </c>
      <c r="D513" s="25">
        <v>16.600000000000001</v>
      </c>
      <c r="E513" s="23">
        <v>7.1999999999999995E-2</v>
      </c>
      <c r="F513" s="29">
        <v>5.9999999999999995E-4</v>
      </c>
      <c r="G513" s="25">
        <v>145.69999999999999</v>
      </c>
      <c r="H513" s="25">
        <v>168.7</v>
      </c>
      <c r="I513" s="25">
        <v>200.5</v>
      </c>
      <c r="J513" s="25">
        <v>246.9</v>
      </c>
      <c r="K513" s="25">
        <v>273.2</v>
      </c>
      <c r="L513" s="25">
        <v>42.5</v>
      </c>
      <c r="M513" s="25">
        <v>794.9</v>
      </c>
      <c r="N513" s="25">
        <v>-52.6</v>
      </c>
      <c r="O513" s="23">
        <v>3.9460000000000002</v>
      </c>
      <c r="P513" s="25">
        <v>25</v>
      </c>
      <c r="Q513" s="20"/>
      <c r="R513" s="23">
        <v>43.363999999999997</v>
      </c>
      <c r="S513" s="33">
        <v>1</v>
      </c>
      <c r="T513" s="1">
        <v>99</v>
      </c>
      <c r="U513" s="25">
        <v>0.1</v>
      </c>
      <c r="V513" s="25">
        <v>15</v>
      </c>
      <c r="W513" s="20">
        <v>12</v>
      </c>
      <c r="X513" s="1">
        <v>7</v>
      </c>
      <c r="Y513" s="1">
        <v>7</v>
      </c>
      <c r="Z513" s="1">
        <v>7</v>
      </c>
      <c r="AA513" s="1">
        <v>7</v>
      </c>
      <c r="AB513" s="20"/>
      <c r="AC513" s="20"/>
      <c r="AD513" s="20"/>
      <c r="AE513" s="20"/>
      <c r="AF513" s="20"/>
      <c r="AG513" s="20"/>
      <c r="AH513" s="1">
        <v>31.800000000000011</v>
      </c>
      <c r="AI513" s="1">
        <v>78.200000000000017</v>
      </c>
    </row>
    <row r="514" spans="1:35" x14ac:dyDescent="0.25">
      <c r="A514" s="1">
        <v>513</v>
      </c>
      <c r="B514" s="1">
        <v>27</v>
      </c>
      <c r="C514" s="1">
        <v>4.0000000000000001E-3</v>
      </c>
      <c r="D514" s="25">
        <v>16.399999999999999</v>
      </c>
      <c r="E514" s="23">
        <v>5.6000000000000001E-2</v>
      </c>
      <c r="F514" s="29">
        <v>6.9999999999999999E-4</v>
      </c>
      <c r="G514" s="25">
        <v>147.19999999999999</v>
      </c>
      <c r="H514" s="25">
        <v>169.8</v>
      </c>
      <c r="I514" s="25">
        <v>200.6</v>
      </c>
      <c r="J514" s="25">
        <v>246.9</v>
      </c>
      <c r="K514" s="25">
        <v>273.10000000000002</v>
      </c>
      <c r="L514" s="25">
        <v>42.5</v>
      </c>
      <c r="M514" s="25">
        <v>794.9</v>
      </c>
      <c r="N514" s="25">
        <v>-52.3</v>
      </c>
      <c r="O514" s="23">
        <v>3.9889999999999999</v>
      </c>
      <c r="P514" s="25">
        <v>25</v>
      </c>
      <c r="Q514" s="20"/>
      <c r="R514" s="23">
        <v>43.369</v>
      </c>
      <c r="S514" s="33">
        <v>1</v>
      </c>
      <c r="T514" s="1">
        <v>100</v>
      </c>
      <c r="U514" s="25">
        <v>0.3</v>
      </c>
      <c r="V514" s="25">
        <v>15</v>
      </c>
      <c r="W514" s="20">
        <v>12</v>
      </c>
      <c r="X514" s="1">
        <v>7</v>
      </c>
      <c r="Y514" s="1">
        <v>7</v>
      </c>
      <c r="Z514" s="1">
        <v>7</v>
      </c>
      <c r="AA514" s="1">
        <v>7</v>
      </c>
      <c r="AB514" s="20"/>
      <c r="AC514" s="20"/>
      <c r="AD514" s="20"/>
      <c r="AE514" s="20"/>
      <c r="AF514" s="20"/>
      <c r="AG514" s="20"/>
      <c r="AH514" s="1">
        <v>30.799999999999983</v>
      </c>
      <c r="AI514" s="1">
        <v>77.099999999999994</v>
      </c>
    </row>
    <row r="515" spans="1:35" x14ac:dyDescent="0.25">
      <c r="A515" s="1">
        <v>514</v>
      </c>
      <c r="B515" s="1">
        <v>28</v>
      </c>
      <c r="C515" s="1">
        <v>1E-3</v>
      </c>
      <c r="D515" s="25">
        <v>14.8</v>
      </c>
      <c r="E515" s="23">
        <v>0.05</v>
      </c>
      <c r="F515" s="29">
        <v>8.0000000000000004E-4</v>
      </c>
      <c r="G515" s="25">
        <v>145.5</v>
      </c>
      <c r="H515" s="25">
        <v>170</v>
      </c>
      <c r="I515" s="25">
        <v>199.7</v>
      </c>
      <c r="J515" s="25">
        <v>244.7</v>
      </c>
      <c r="K515" s="25">
        <v>269.8</v>
      </c>
      <c r="L515" s="25">
        <v>43</v>
      </c>
      <c r="M515" s="25">
        <v>794.9</v>
      </c>
      <c r="N515" s="25">
        <v>-52.5</v>
      </c>
      <c r="O515" s="23">
        <v>4.1680000000000001</v>
      </c>
      <c r="P515" s="25">
        <v>26</v>
      </c>
      <c r="Q515" s="20"/>
      <c r="R515" s="23">
        <v>43.39</v>
      </c>
      <c r="S515" s="33">
        <v>1</v>
      </c>
      <c r="T515" s="1">
        <v>98</v>
      </c>
      <c r="U515" s="25">
        <v>0.1</v>
      </c>
      <c r="V515" s="25">
        <v>15</v>
      </c>
      <c r="W515" s="20">
        <v>13</v>
      </c>
      <c r="X515" s="1">
        <v>7</v>
      </c>
      <c r="Y515" s="1">
        <v>7</v>
      </c>
      <c r="Z515" s="1">
        <v>7</v>
      </c>
      <c r="AA515" s="1">
        <v>7</v>
      </c>
      <c r="AB515" s="20"/>
      <c r="AC515" s="20"/>
      <c r="AD515" s="20"/>
      <c r="AE515" s="20"/>
      <c r="AF515" s="20"/>
      <c r="AG515" s="20"/>
      <c r="AH515" s="1">
        <v>29.699999999999989</v>
      </c>
      <c r="AI515" s="1">
        <v>74.699999999999989</v>
      </c>
    </row>
    <row r="516" spans="1:35" x14ac:dyDescent="0.25">
      <c r="A516" s="1">
        <v>515</v>
      </c>
      <c r="B516" s="20">
        <v>23</v>
      </c>
      <c r="C516" s="20">
        <v>2E-3</v>
      </c>
      <c r="D516" s="20">
        <v>17.600000000000001</v>
      </c>
      <c r="E516" s="20">
        <v>0.17399999999999999</v>
      </c>
      <c r="F516" s="28">
        <v>8.0000000000000004E-4</v>
      </c>
      <c r="G516" s="20">
        <v>149.19999999999999</v>
      </c>
      <c r="H516" s="20">
        <v>165.2</v>
      </c>
      <c r="I516" s="20">
        <v>194.4</v>
      </c>
      <c r="J516" s="20">
        <v>242.1</v>
      </c>
      <c r="K516" s="20">
        <v>266.8</v>
      </c>
      <c r="L516" s="20">
        <v>41.1</v>
      </c>
      <c r="M516" s="20">
        <v>794.9</v>
      </c>
      <c r="N516" s="20">
        <v>-51.9</v>
      </c>
      <c r="O516" s="20"/>
      <c r="P516" s="20">
        <v>23</v>
      </c>
      <c r="Q516" s="20">
        <v>1.59</v>
      </c>
      <c r="R516" s="20">
        <v>43.26</v>
      </c>
      <c r="S516" s="20">
        <v>1</v>
      </c>
      <c r="T516" s="20">
        <v>99</v>
      </c>
      <c r="U516" s="20">
        <v>0.26</v>
      </c>
      <c r="V516" s="20">
        <v>15</v>
      </c>
      <c r="W516" s="20">
        <v>14</v>
      </c>
      <c r="X516" s="1">
        <v>10</v>
      </c>
      <c r="Y516" s="1">
        <v>7</v>
      </c>
      <c r="Z516" s="1">
        <v>7</v>
      </c>
      <c r="AA516" s="1">
        <v>7</v>
      </c>
      <c r="AB516" s="20">
        <v>314.5</v>
      </c>
      <c r="AC516" s="20">
        <v>104</v>
      </c>
      <c r="AD516" s="20">
        <v>7.3</v>
      </c>
      <c r="AE516" s="20">
        <v>1.2</v>
      </c>
      <c r="AF516" s="20">
        <v>0.3</v>
      </c>
      <c r="AG516" s="20">
        <v>0</v>
      </c>
      <c r="AH516" s="1">
        <v>29.200000000000017</v>
      </c>
      <c r="AI516" s="1">
        <v>76.900000000000006</v>
      </c>
    </row>
    <row r="517" spans="1:35" x14ac:dyDescent="0.25">
      <c r="A517" s="1">
        <v>516</v>
      </c>
      <c r="B517" s="1">
        <v>26</v>
      </c>
      <c r="C517" s="23">
        <v>4.0000000000000001E-3</v>
      </c>
      <c r="D517" s="1">
        <v>19.2</v>
      </c>
      <c r="E517" s="1">
        <v>5.6000000000000001E-2</v>
      </c>
      <c r="F517" s="29">
        <v>1.1999999999999999E-3</v>
      </c>
      <c r="G517" s="1">
        <v>149.30000000000001</v>
      </c>
      <c r="H517" s="1">
        <v>163.1</v>
      </c>
      <c r="I517" s="1">
        <v>192</v>
      </c>
      <c r="J517" s="1">
        <v>239</v>
      </c>
      <c r="K517" s="1">
        <v>263.7</v>
      </c>
      <c r="L517" s="1">
        <v>39</v>
      </c>
      <c r="M517" s="1">
        <v>795</v>
      </c>
      <c r="N517" s="1">
        <v>-49.4</v>
      </c>
      <c r="O517" s="1">
        <v>3.57</v>
      </c>
      <c r="P517" s="1">
        <v>25</v>
      </c>
      <c r="Q517" s="1"/>
      <c r="R517" s="1">
        <v>43.262999999999998</v>
      </c>
      <c r="S517" s="21">
        <v>1</v>
      </c>
      <c r="T517" s="1">
        <v>73</v>
      </c>
      <c r="U517" s="1"/>
      <c r="V517" s="1"/>
      <c r="W517" s="1"/>
      <c r="X517" s="1"/>
      <c r="Y517" s="1"/>
      <c r="Z517" s="1"/>
      <c r="AA517" s="1"/>
      <c r="AB517" s="1"/>
      <c r="AC517" s="1"/>
      <c r="AD517" s="1"/>
      <c r="AE517" s="1"/>
      <c r="AF517" s="1"/>
      <c r="AG517" s="1"/>
      <c r="AH517" s="1">
        <v>28.900000000000006</v>
      </c>
      <c r="AI517" s="1">
        <v>75.900000000000006</v>
      </c>
    </row>
    <row r="518" spans="1:35" x14ac:dyDescent="0.25">
      <c r="A518" s="1">
        <v>517</v>
      </c>
      <c r="B518" s="1">
        <v>30</v>
      </c>
      <c r="C518" s="23">
        <v>3.0000000000000001E-3</v>
      </c>
      <c r="D518" s="1">
        <v>20.100000000000001</v>
      </c>
      <c r="E518" s="1">
        <v>2.5000000000000001E-2</v>
      </c>
      <c r="F518" s="29">
        <v>2.0000000000000001E-4</v>
      </c>
      <c r="G518" s="1">
        <v>151.6</v>
      </c>
      <c r="H518" s="1">
        <v>168.3</v>
      </c>
      <c r="I518" s="1">
        <v>194</v>
      </c>
      <c r="J518" s="1">
        <v>235.7</v>
      </c>
      <c r="K518" s="1">
        <v>257.5</v>
      </c>
      <c r="L518" s="1">
        <v>42.5</v>
      </c>
      <c r="M518" s="1">
        <v>795</v>
      </c>
      <c r="N518" s="1">
        <v>-50.3</v>
      </c>
      <c r="O518" s="1">
        <v>3.621</v>
      </c>
      <c r="P518" s="1">
        <v>25</v>
      </c>
      <c r="Q518" s="1"/>
      <c r="R518" s="1">
        <v>43.265000000000001</v>
      </c>
      <c r="S518" s="21">
        <v>1</v>
      </c>
      <c r="T518" s="1">
        <v>94</v>
      </c>
      <c r="U518" s="1"/>
      <c r="V518" s="1"/>
      <c r="W518" s="1"/>
      <c r="X518" s="1"/>
      <c r="Y518" s="1"/>
      <c r="Z518" s="1"/>
      <c r="AA518" s="1"/>
      <c r="AB518" s="1"/>
      <c r="AC518" s="1"/>
      <c r="AD518" s="1"/>
      <c r="AE518" s="1"/>
      <c r="AF518" s="1"/>
      <c r="AG518" s="1"/>
      <c r="AH518" s="1">
        <v>25.699999999999989</v>
      </c>
      <c r="AI518" s="1">
        <v>67.399999999999977</v>
      </c>
    </row>
    <row r="519" spans="1:35" x14ac:dyDescent="0.25">
      <c r="A519" s="1">
        <v>518</v>
      </c>
      <c r="B519" s="1">
        <v>25</v>
      </c>
      <c r="C519" s="23">
        <v>3.0000000000000001E-3</v>
      </c>
      <c r="D519" s="1">
        <v>19.100000000000001</v>
      </c>
      <c r="E519" s="1">
        <v>0.05</v>
      </c>
      <c r="F519" s="29">
        <v>1.2999999999999999E-3</v>
      </c>
      <c r="G519" s="1">
        <v>144.30000000000001</v>
      </c>
      <c r="H519" s="1">
        <v>163.30000000000001</v>
      </c>
      <c r="I519" s="1">
        <v>193</v>
      </c>
      <c r="J519" s="1">
        <v>239.9</v>
      </c>
      <c r="K519" s="1">
        <v>264.60000000000002</v>
      </c>
      <c r="L519" s="1">
        <v>39</v>
      </c>
      <c r="M519" s="1">
        <v>795</v>
      </c>
      <c r="N519" s="1">
        <v>-49.2</v>
      </c>
      <c r="O519" s="1">
        <v>3.5539999999999998</v>
      </c>
      <c r="P519" s="1">
        <v>26</v>
      </c>
      <c r="Q519" s="1"/>
      <c r="R519" s="1">
        <v>43.271000000000001</v>
      </c>
      <c r="S519" s="21">
        <v>1</v>
      </c>
      <c r="T519" s="1">
        <v>94</v>
      </c>
      <c r="U519" s="1"/>
      <c r="V519" s="1"/>
      <c r="W519" s="1"/>
      <c r="X519" s="1"/>
      <c r="Y519" s="1"/>
      <c r="Z519" s="1"/>
      <c r="AA519" s="1"/>
      <c r="AB519" s="1"/>
      <c r="AC519" s="1"/>
      <c r="AD519" s="1"/>
      <c r="AE519" s="1"/>
      <c r="AF519" s="1"/>
      <c r="AG519" s="1"/>
      <c r="AH519" s="1">
        <v>29.699999999999989</v>
      </c>
      <c r="AI519" s="1">
        <v>76.599999999999994</v>
      </c>
    </row>
    <row r="520" spans="1:35" x14ac:dyDescent="0.25">
      <c r="A520" s="1">
        <v>519</v>
      </c>
      <c r="B520" s="1">
        <v>30</v>
      </c>
      <c r="C520" s="23">
        <v>5.0000000000000001E-3</v>
      </c>
      <c r="D520" s="1">
        <v>18.2</v>
      </c>
      <c r="E520" s="1">
        <v>2.1999999999999999E-2</v>
      </c>
      <c r="F520" s="29"/>
      <c r="G520" s="1">
        <v>150.19999999999999</v>
      </c>
      <c r="H520" s="1">
        <v>168.7</v>
      </c>
      <c r="I520" s="1">
        <v>194</v>
      </c>
      <c r="J520" s="1">
        <v>235.7</v>
      </c>
      <c r="K520" s="1">
        <v>255.1</v>
      </c>
      <c r="L520" s="1">
        <v>43</v>
      </c>
      <c r="M520" s="1">
        <v>795</v>
      </c>
      <c r="N520" s="1">
        <v>-49.7</v>
      </c>
      <c r="O520" s="1">
        <v>3.6469999999999998</v>
      </c>
      <c r="P520" s="1">
        <v>25</v>
      </c>
      <c r="Q520" s="1"/>
      <c r="R520" s="1">
        <v>43.298999999999999</v>
      </c>
      <c r="S520" s="21">
        <v>1</v>
      </c>
      <c r="T520" s="1">
        <v>93</v>
      </c>
      <c r="U520" s="1"/>
      <c r="V520" s="1"/>
      <c r="W520" s="1"/>
      <c r="X520" s="1"/>
      <c r="Y520" s="1"/>
      <c r="Z520" s="1"/>
      <c r="AA520" s="1"/>
      <c r="AB520" s="1"/>
      <c r="AC520" s="1"/>
      <c r="AD520" s="1"/>
      <c r="AE520" s="1"/>
      <c r="AF520" s="1"/>
      <c r="AG520" s="1"/>
      <c r="AH520" s="1">
        <v>25.300000000000011</v>
      </c>
      <c r="AI520" s="1">
        <v>67</v>
      </c>
    </row>
    <row r="521" spans="1:35" x14ac:dyDescent="0.25">
      <c r="A521" s="1">
        <v>520</v>
      </c>
      <c r="B521" s="1">
        <v>23</v>
      </c>
      <c r="C521" s="23">
        <v>2E-3</v>
      </c>
      <c r="D521" s="1">
        <v>18.2</v>
      </c>
      <c r="E521" s="1">
        <v>0.14899999999999999</v>
      </c>
      <c r="F521" s="29">
        <v>1.1999999999999999E-3</v>
      </c>
      <c r="G521" s="1">
        <v>145.1</v>
      </c>
      <c r="H521" s="1">
        <v>166.1</v>
      </c>
      <c r="I521" s="1">
        <v>196</v>
      </c>
      <c r="J521" s="1">
        <v>240</v>
      </c>
      <c r="K521" s="1">
        <v>266.60000000000002</v>
      </c>
      <c r="L521" s="1">
        <v>40</v>
      </c>
      <c r="M521" s="1">
        <v>795</v>
      </c>
      <c r="N521" s="1">
        <v>-50.5</v>
      </c>
      <c r="O521" s="1">
        <v>3.7909999999999999</v>
      </c>
      <c r="P521" s="1">
        <v>25</v>
      </c>
      <c r="Q521" s="1"/>
      <c r="R521" s="1">
        <v>43.262999999999998</v>
      </c>
      <c r="S521" s="21">
        <v>1</v>
      </c>
      <c r="T521" s="1">
        <v>87</v>
      </c>
      <c r="U521" s="1"/>
      <c r="V521" s="1"/>
      <c r="W521" s="1"/>
      <c r="X521" s="1"/>
      <c r="Y521" s="1"/>
      <c r="Z521" s="1"/>
      <c r="AA521" s="1"/>
      <c r="AB521" s="1"/>
      <c r="AC521" s="1"/>
      <c r="AD521" s="1"/>
      <c r="AE521" s="1"/>
      <c r="AF521" s="1"/>
      <c r="AG521" s="1"/>
      <c r="AH521" s="1">
        <v>29.900000000000006</v>
      </c>
      <c r="AI521" s="1">
        <v>73.900000000000006</v>
      </c>
    </row>
    <row r="522" spans="1:35" x14ac:dyDescent="0.25">
      <c r="A522" s="1">
        <v>521</v>
      </c>
      <c r="B522" s="1">
        <v>30</v>
      </c>
      <c r="C522" s="1">
        <v>2E-3</v>
      </c>
      <c r="D522" s="25">
        <v>16.8</v>
      </c>
      <c r="E522" s="23">
        <v>6.6000000000000003E-2</v>
      </c>
      <c r="F522" s="29">
        <v>5.0000000000000001E-4</v>
      </c>
      <c r="G522" s="25">
        <v>146.9</v>
      </c>
      <c r="H522" s="25">
        <v>170.5</v>
      </c>
      <c r="I522" s="25">
        <v>200.9</v>
      </c>
      <c r="J522" s="25">
        <v>244.8</v>
      </c>
      <c r="K522" s="25">
        <v>270.5</v>
      </c>
      <c r="L522" s="25">
        <v>42</v>
      </c>
      <c r="M522" s="25">
        <v>795</v>
      </c>
      <c r="N522" s="25">
        <v>-51.4</v>
      </c>
      <c r="O522" s="23">
        <v>3.944</v>
      </c>
      <c r="P522" s="25">
        <v>25</v>
      </c>
      <c r="Q522" s="20"/>
      <c r="R522" s="23">
        <v>43.36</v>
      </c>
      <c r="S522" s="33">
        <v>1</v>
      </c>
      <c r="T522" s="1">
        <v>100</v>
      </c>
      <c r="U522" s="25">
        <v>0.1</v>
      </c>
      <c r="V522" s="25">
        <v>16</v>
      </c>
      <c r="W522" s="20">
        <v>13</v>
      </c>
      <c r="X522" s="1">
        <v>7</v>
      </c>
      <c r="Y522" s="1">
        <v>7</v>
      </c>
      <c r="Z522" s="1">
        <v>7</v>
      </c>
      <c r="AA522" s="1">
        <v>7</v>
      </c>
      <c r="AB522" s="20"/>
      <c r="AC522" s="20"/>
      <c r="AD522" s="20"/>
      <c r="AE522" s="20"/>
      <c r="AF522" s="20"/>
      <c r="AG522" s="20"/>
      <c r="AH522" s="1">
        <v>30.400000000000006</v>
      </c>
      <c r="AI522" s="1">
        <v>74.300000000000011</v>
      </c>
    </row>
    <row r="523" spans="1:35" x14ac:dyDescent="0.25">
      <c r="A523" s="1">
        <v>522</v>
      </c>
      <c r="B523" s="1">
        <v>30</v>
      </c>
      <c r="C523" s="1">
        <v>2E-3</v>
      </c>
      <c r="D523" s="25">
        <v>16.5</v>
      </c>
      <c r="E523" s="23">
        <v>5.6000000000000001E-2</v>
      </c>
      <c r="F523" s="29">
        <v>2.9999999999999997E-4</v>
      </c>
      <c r="G523" s="25">
        <v>150.69999999999999</v>
      </c>
      <c r="H523" s="25">
        <v>170.3</v>
      </c>
      <c r="I523" s="25">
        <v>202.4</v>
      </c>
      <c r="J523" s="25">
        <v>247</v>
      </c>
      <c r="K523" s="25">
        <v>271.2</v>
      </c>
      <c r="L523" s="25">
        <v>43</v>
      </c>
      <c r="M523" s="25">
        <v>795</v>
      </c>
      <c r="N523" s="25">
        <v>-50.7</v>
      </c>
      <c r="O523" s="23">
        <v>4.0090000000000003</v>
      </c>
      <c r="P523" s="25">
        <v>26</v>
      </c>
      <c r="Q523" s="20"/>
      <c r="R523" s="23">
        <v>43.371000000000002</v>
      </c>
      <c r="S523" s="33">
        <v>1</v>
      </c>
      <c r="T523" s="1">
        <v>99</v>
      </c>
      <c r="U523" s="25">
        <v>0.3</v>
      </c>
      <c r="V523" s="25">
        <v>18</v>
      </c>
      <c r="W523" s="20">
        <v>15</v>
      </c>
      <c r="X523" s="1">
        <v>7</v>
      </c>
      <c r="Y523" s="1">
        <v>7</v>
      </c>
      <c r="Z523" s="1">
        <v>7</v>
      </c>
      <c r="AA523" s="1">
        <v>7</v>
      </c>
      <c r="AB523" s="20"/>
      <c r="AC523" s="20"/>
      <c r="AD523" s="20"/>
      <c r="AE523" s="20"/>
      <c r="AF523" s="20"/>
      <c r="AG523" s="20"/>
      <c r="AH523" s="1">
        <v>32.099999999999994</v>
      </c>
      <c r="AI523" s="1">
        <v>76.699999999999989</v>
      </c>
    </row>
    <row r="524" spans="1:35" x14ac:dyDescent="0.25">
      <c r="A524" s="1">
        <v>523</v>
      </c>
      <c r="B524" s="1">
        <v>29</v>
      </c>
      <c r="C524" s="1">
        <v>2E-3</v>
      </c>
      <c r="D524" s="25">
        <v>16.3</v>
      </c>
      <c r="E524" s="23">
        <v>5.0999999999999997E-2</v>
      </c>
      <c r="F524" s="29">
        <v>6.9999999999999999E-4</v>
      </c>
      <c r="G524" s="25">
        <v>147</v>
      </c>
      <c r="H524" s="25">
        <v>170.4</v>
      </c>
      <c r="I524" s="25">
        <v>200.1</v>
      </c>
      <c r="J524" s="25">
        <v>244.7</v>
      </c>
      <c r="K524" s="25">
        <v>270.60000000000002</v>
      </c>
      <c r="L524" s="25">
        <v>42.5</v>
      </c>
      <c r="M524" s="25">
        <v>795</v>
      </c>
      <c r="N524" s="25">
        <v>-52.7</v>
      </c>
      <c r="O524" s="23">
        <v>4.2290000000000001</v>
      </c>
      <c r="P524" s="25">
        <v>26</v>
      </c>
      <c r="Q524" s="20"/>
      <c r="R524" s="23">
        <v>43.366</v>
      </c>
      <c r="S524" s="33">
        <v>1</v>
      </c>
      <c r="T524" s="1">
        <v>100</v>
      </c>
      <c r="U524" s="25">
        <v>0.2</v>
      </c>
      <c r="V524" s="25">
        <v>17</v>
      </c>
      <c r="W524" s="20">
        <v>15</v>
      </c>
      <c r="X524" s="1">
        <v>7</v>
      </c>
      <c r="Y524" s="1">
        <v>7</v>
      </c>
      <c r="Z524" s="1">
        <v>7</v>
      </c>
      <c r="AA524" s="1">
        <v>7</v>
      </c>
      <c r="AB524" s="20"/>
      <c r="AC524" s="20"/>
      <c r="AD524" s="20"/>
      <c r="AE524" s="20"/>
      <c r="AF524" s="20"/>
      <c r="AG524" s="20"/>
      <c r="AH524" s="1">
        <v>29.699999999999989</v>
      </c>
      <c r="AI524" s="1">
        <v>74.299999999999983</v>
      </c>
    </row>
    <row r="525" spans="1:35" x14ac:dyDescent="0.25">
      <c r="A525" s="1">
        <v>524</v>
      </c>
      <c r="B525" s="1">
        <v>29</v>
      </c>
      <c r="C525" s="1">
        <v>3.0000000000000001E-3</v>
      </c>
      <c r="D525" s="25">
        <v>16.100000000000001</v>
      </c>
      <c r="E525" s="23">
        <v>5.1999999999999998E-2</v>
      </c>
      <c r="F525" s="29">
        <v>6.9999999999999999E-4</v>
      </c>
      <c r="G525" s="25">
        <v>146.4</v>
      </c>
      <c r="H525" s="25">
        <v>170.4</v>
      </c>
      <c r="I525" s="25">
        <v>200.3</v>
      </c>
      <c r="J525" s="25">
        <v>245</v>
      </c>
      <c r="K525" s="25">
        <v>270.8</v>
      </c>
      <c r="L525" s="25">
        <v>42</v>
      </c>
      <c r="M525" s="25">
        <v>795</v>
      </c>
      <c r="N525" s="25">
        <v>-52.6</v>
      </c>
      <c r="O525" s="23">
        <v>4.2110000000000003</v>
      </c>
      <c r="P525" s="25">
        <v>26</v>
      </c>
      <c r="Q525" s="20"/>
      <c r="R525" s="23">
        <v>43.37</v>
      </c>
      <c r="S525" s="33">
        <v>1</v>
      </c>
      <c r="T525" s="1">
        <v>95</v>
      </c>
      <c r="U525" s="25">
        <v>0.1</v>
      </c>
      <c r="V525" s="25">
        <v>14</v>
      </c>
      <c r="W525" s="20">
        <v>11</v>
      </c>
      <c r="X525" s="1">
        <v>7</v>
      </c>
      <c r="Y525" s="1">
        <v>7</v>
      </c>
      <c r="Z525" s="1">
        <v>7</v>
      </c>
      <c r="AA525" s="1">
        <v>7</v>
      </c>
      <c r="AB525" s="20"/>
      <c r="AC525" s="20"/>
      <c r="AD525" s="20"/>
      <c r="AE525" s="20"/>
      <c r="AF525" s="20"/>
      <c r="AG525" s="20"/>
      <c r="AH525" s="1">
        <v>29.900000000000006</v>
      </c>
      <c r="AI525" s="1">
        <v>74.599999999999994</v>
      </c>
    </row>
    <row r="526" spans="1:35" x14ac:dyDescent="0.25">
      <c r="A526" s="1">
        <v>525</v>
      </c>
      <c r="B526" s="1">
        <v>23</v>
      </c>
      <c r="C526" s="23">
        <v>4.0000000000000001E-3</v>
      </c>
      <c r="D526" s="1">
        <v>18.100000000000001</v>
      </c>
      <c r="E526" s="1">
        <v>0.14799999999999999</v>
      </c>
      <c r="F526" s="29">
        <v>1.1999999999999999E-3</v>
      </c>
      <c r="G526" s="1">
        <v>145.69999999999999</v>
      </c>
      <c r="H526" s="1">
        <v>166.4</v>
      </c>
      <c r="I526" s="1">
        <v>195.7</v>
      </c>
      <c r="J526" s="1">
        <v>239.4</v>
      </c>
      <c r="K526" s="1">
        <v>266</v>
      </c>
      <c r="L526" s="1">
        <v>40.5</v>
      </c>
      <c r="M526" s="1">
        <v>795.1</v>
      </c>
      <c r="N526" s="1">
        <v>-50.8</v>
      </c>
      <c r="O526" s="1">
        <v>3.7639999999999998</v>
      </c>
      <c r="P526" s="1">
        <v>25</v>
      </c>
      <c r="Q526" s="1"/>
      <c r="R526" s="1">
        <v>43.262999999999998</v>
      </c>
      <c r="S526" s="21">
        <v>1</v>
      </c>
      <c r="T526" s="1">
        <v>84</v>
      </c>
      <c r="U526" s="1"/>
      <c r="V526" s="1"/>
      <c r="W526" s="1"/>
      <c r="X526" s="1"/>
      <c r="Y526" s="1"/>
      <c r="Z526" s="1"/>
      <c r="AA526" s="1"/>
      <c r="AB526" s="1"/>
      <c r="AC526" s="1"/>
      <c r="AD526" s="1"/>
      <c r="AE526" s="1"/>
      <c r="AF526" s="1"/>
      <c r="AG526" s="1"/>
      <c r="AH526" s="1">
        <v>29.299999999999983</v>
      </c>
      <c r="AI526" s="1">
        <v>73</v>
      </c>
    </row>
    <row r="527" spans="1:35" x14ac:dyDescent="0.25">
      <c r="A527" s="1">
        <v>526</v>
      </c>
      <c r="B527" s="1">
        <v>24</v>
      </c>
      <c r="C527" s="23">
        <v>3.0000000000000001E-3</v>
      </c>
      <c r="D527" s="1">
        <v>19.5</v>
      </c>
      <c r="E527" s="1">
        <v>4.8000000000000001E-2</v>
      </c>
      <c r="F527" s="29">
        <v>1.1999999999999999E-3</v>
      </c>
      <c r="G527" s="1">
        <v>149.4</v>
      </c>
      <c r="H527" s="1">
        <v>162.6</v>
      </c>
      <c r="I527" s="1">
        <v>192.1</v>
      </c>
      <c r="J527" s="1">
        <v>238.5</v>
      </c>
      <c r="K527" s="1">
        <v>263.39999999999998</v>
      </c>
      <c r="L527" s="1">
        <v>39</v>
      </c>
      <c r="M527" s="1">
        <v>795.1</v>
      </c>
      <c r="N527" s="1">
        <v>-49.2</v>
      </c>
      <c r="O527" s="1">
        <v>3.7250000000000001</v>
      </c>
      <c r="P527" s="1">
        <v>26.5</v>
      </c>
      <c r="Q527" s="1"/>
      <c r="R527" s="1">
        <v>43.258000000000003</v>
      </c>
      <c r="S527" s="21">
        <v>1</v>
      </c>
      <c r="T527" s="1">
        <v>92</v>
      </c>
      <c r="U527" s="1"/>
      <c r="V527" s="1"/>
      <c r="W527" s="1"/>
      <c r="X527" s="1"/>
      <c r="Y527" s="1"/>
      <c r="Z527" s="1"/>
      <c r="AA527" s="1"/>
      <c r="AB527" s="1"/>
      <c r="AC527" s="1"/>
      <c r="AD527" s="1"/>
      <c r="AE527" s="1"/>
      <c r="AF527" s="1"/>
      <c r="AG527" s="1"/>
      <c r="AH527" s="1">
        <v>29.5</v>
      </c>
      <c r="AI527" s="1">
        <v>75.900000000000006</v>
      </c>
    </row>
    <row r="528" spans="1:35" x14ac:dyDescent="0.25">
      <c r="A528" s="1">
        <v>527</v>
      </c>
      <c r="B528" s="1">
        <v>30</v>
      </c>
      <c r="C528" s="23">
        <v>2E-3</v>
      </c>
      <c r="D528" s="1">
        <v>20</v>
      </c>
      <c r="E528" s="1">
        <v>2.5000000000000001E-2</v>
      </c>
      <c r="F528" s="29">
        <v>2.9999999999999997E-4</v>
      </c>
      <c r="G528" s="1">
        <v>152.9</v>
      </c>
      <c r="H528" s="1">
        <v>168</v>
      </c>
      <c r="I528" s="1">
        <v>193.7</v>
      </c>
      <c r="J528" s="1">
        <v>234.8</v>
      </c>
      <c r="K528" s="1">
        <v>256.3</v>
      </c>
      <c r="L528" s="1">
        <v>42.5</v>
      </c>
      <c r="M528" s="1">
        <v>795.1</v>
      </c>
      <c r="N528" s="1">
        <v>-50.1</v>
      </c>
      <c r="O528" s="1">
        <v>3.65</v>
      </c>
      <c r="P528" s="1">
        <v>25</v>
      </c>
      <c r="Q528" s="1"/>
      <c r="R528" s="1">
        <v>43.262999999999998</v>
      </c>
      <c r="S528" s="21">
        <v>1</v>
      </c>
      <c r="T528" s="1">
        <v>94</v>
      </c>
      <c r="U528" s="1"/>
      <c r="V528" s="1"/>
      <c r="W528" s="1"/>
      <c r="X528" s="1"/>
      <c r="Y528" s="1"/>
      <c r="Z528" s="1"/>
      <c r="AA528" s="1"/>
      <c r="AB528" s="1"/>
      <c r="AC528" s="1"/>
      <c r="AD528" s="1"/>
      <c r="AE528" s="1"/>
      <c r="AF528" s="1"/>
      <c r="AG528" s="1"/>
      <c r="AH528" s="1">
        <v>25.699999999999989</v>
      </c>
      <c r="AI528" s="1">
        <v>66.800000000000011</v>
      </c>
    </row>
    <row r="529" spans="1:35" x14ac:dyDescent="0.25">
      <c r="A529" s="1">
        <v>528</v>
      </c>
      <c r="B529" s="1">
        <v>23</v>
      </c>
      <c r="C529" s="23">
        <v>2E-3</v>
      </c>
      <c r="D529" s="1">
        <v>17.8</v>
      </c>
      <c r="E529" s="1">
        <v>0.16200000000000001</v>
      </c>
      <c r="F529" s="29">
        <v>1.2999999999999999E-3</v>
      </c>
      <c r="G529" s="1">
        <v>150.5</v>
      </c>
      <c r="H529" s="1">
        <v>166.6</v>
      </c>
      <c r="I529" s="1">
        <v>195.4</v>
      </c>
      <c r="J529" s="1">
        <v>239</v>
      </c>
      <c r="K529" s="1">
        <v>264.7</v>
      </c>
      <c r="L529" s="1">
        <v>40</v>
      </c>
      <c r="M529" s="1">
        <v>795.1</v>
      </c>
      <c r="N529" s="1">
        <v>-50.9</v>
      </c>
      <c r="O529" s="1">
        <v>3.7789999999999999</v>
      </c>
      <c r="P529" s="1">
        <v>25</v>
      </c>
      <c r="Q529" s="1"/>
      <c r="R529" s="1">
        <v>43.262999999999998</v>
      </c>
      <c r="S529" s="21">
        <v>1</v>
      </c>
      <c r="T529" s="1">
        <v>86</v>
      </c>
      <c r="U529" s="1"/>
      <c r="V529" s="1"/>
      <c r="W529" s="1"/>
      <c r="X529" s="1"/>
      <c r="Y529" s="1"/>
      <c r="Z529" s="1"/>
      <c r="AA529" s="1"/>
      <c r="AB529" s="1"/>
      <c r="AC529" s="1"/>
      <c r="AD529" s="1"/>
      <c r="AE529" s="1"/>
      <c r="AF529" s="1"/>
      <c r="AG529" s="1"/>
      <c r="AH529" s="1">
        <v>28.800000000000011</v>
      </c>
      <c r="AI529" s="1">
        <v>72.400000000000006</v>
      </c>
    </row>
    <row r="530" spans="1:35" x14ac:dyDescent="0.25">
      <c r="A530" s="1">
        <v>529</v>
      </c>
      <c r="B530" s="1">
        <v>26</v>
      </c>
      <c r="C530" s="23">
        <v>4.0000000000000001E-3</v>
      </c>
      <c r="D530" s="1">
        <v>19.399999999999999</v>
      </c>
      <c r="E530" s="1">
        <v>4.7E-2</v>
      </c>
      <c r="F530" s="29">
        <v>1.1999999999999999E-3</v>
      </c>
      <c r="G530" s="1">
        <v>143.4</v>
      </c>
      <c r="H530" s="1">
        <v>163.5</v>
      </c>
      <c r="I530" s="1">
        <v>192.4</v>
      </c>
      <c r="J530" s="1">
        <v>240.2</v>
      </c>
      <c r="K530" s="1">
        <v>264.5</v>
      </c>
      <c r="L530" s="1">
        <v>39</v>
      </c>
      <c r="M530" s="1">
        <v>795.1</v>
      </c>
      <c r="N530" s="1">
        <v>-49.1</v>
      </c>
      <c r="O530" s="1">
        <v>3.39</v>
      </c>
      <c r="P530" s="1">
        <v>26.5</v>
      </c>
      <c r="Q530" s="1"/>
      <c r="R530" s="1">
        <v>43.265000000000001</v>
      </c>
      <c r="S530" s="21">
        <v>1</v>
      </c>
      <c r="T530" s="1">
        <v>97</v>
      </c>
      <c r="U530" s="1"/>
      <c r="V530" s="1"/>
      <c r="W530" s="1"/>
      <c r="X530" s="1"/>
      <c r="Y530" s="1"/>
      <c r="Z530" s="1"/>
      <c r="AA530" s="1"/>
      <c r="AB530" s="1"/>
      <c r="AC530" s="1"/>
      <c r="AD530" s="1"/>
      <c r="AE530" s="1"/>
      <c r="AF530" s="1"/>
      <c r="AG530" s="1"/>
      <c r="AH530" s="1">
        <v>28.900000000000006</v>
      </c>
      <c r="AI530" s="1">
        <v>76.699999999999989</v>
      </c>
    </row>
    <row r="531" spans="1:35" x14ac:dyDescent="0.25">
      <c r="A531" s="1">
        <v>530</v>
      </c>
      <c r="B531" s="1">
        <v>25</v>
      </c>
      <c r="C531" s="23">
        <v>3.0000000000000001E-3</v>
      </c>
      <c r="D531" s="1">
        <v>18.8</v>
      </c>
      <c r="E531" s="1">
        <v>4.8000000000000001E-2</v>
      </c>
      <c r="F531" s="29">
        <v>1.1999999999999999E-3</v>
      </c>
      <c r="G531" s="1">
        <v>149</v>
      </c>
      <c r="H531" s="1">
        <v>162.4</v>
      </c>
      <c r="I531" s="1">
        <v>191.7</v>
      </c>
      <c r="J531" s="1">
        <v>237.6</v>
      </c>
      <c r="K531" s="1">
        <v>262.89999999999998</v>
      </c>
      <c r="L531" s="1">
        <v>39</v>
      </c>
      <c r="M531" s="1">
        <v>795.1</v>
      </c>
      <c r="N531" s="1">
        <v>-49.1</v>
      </c>
      <c r="O531" s="1">
        <v>3.5750000000000002</v>
      </c>
      <c r="P531" s="1">
        <v>25</v>
      </c>
      <c r="Q531" s="1"/>
      <c r="R531" s="1">
        <v>43.267000000000003</v>
      </c>
      <c r="S531" s="21">
        <v>1</v>
      </c>
      <c r="T531" s="1">
        <v>88</v>
      </c>
      <c r="U531" s="1"/>
      <c r="V531" s="1"/>
      <c r="W531" s="1"/>
      <c r="X531" s="1"/>
      <c r="Y531" s="1"/>
      <c r="Z531" s="1"/>
      <c r="AA531" s="1"/>
      <c r="AB531" s="1"/>
      <c r="AC531" s="1"/>
      <c r="AD531" s="1"/>
      <c r="AE531" s="1"/>
      <c r="AF531" s="1"/>
      <c r="AG531" s="1"/>
      <c r="AH531" s="1">
        <v>29.299999999999983</v>
      </c>
      <c r="AI531" s="1">
        <v>75.199999999999989</v>
      </c>
    </row>
    <row r="532" spans="1:35" x14ac:dyDescent="0.25">
      <c r="A532" s="1">
        <v>531</v>
      </c>
      <c r="B532" s="1">
        <v>25</v>
      </c>
      <c r="C532" s="23">
        <v>2E-3</v>
      </c>
      <c r="D532" s="1">
        <v>19</v>
      </c>
      <c r="E532" s="1">
        <v>4.7E-2</v>
      </c>
      <c r="F532" s="29">
        <v>1.1999999999999999E-3</v>
      </c>
      <c r="G532" s="1">
        <v>148.4</v>
      </c>
      <c r="H532" s="1">
        <v>162.5</v>
      </c>
      <c r="I532" s="1">
        <v>191.5</v>
      </c>
      <c r="J532" s="1">
        <v>237.6</v>
      </c>
      <c r="K532" s="1">
        <v>263.2</v>
      </c>
      <c r="L532" s="1">
        <v>39</v>
      </c>
      <c r="M532" s="1">
        <v>795.1</v>
      </c>
      <c r="N532" s="1">
        <v>-49.2</v>
      </c>
      <c r="O532" s="1">
        <v>3.55</v>
      </c>
      <c r="P532" s="1">
        <v>25</v>
      </c>
      <c r="Q532" s="1"/>
      <c r="R532" s="1">
        <v>43.264000000000003</v>
      </c>
      <c r="S532" s="21">
        <v>1</v>
      </c>
      <c r="T532" s="1">
        <v>86</v>
      </c>
      <c r="U532" s="1"/>
      <c r="V532" s="1"/>
      <c r="W532" s="1"/>
      <c r="X532" s="1"/>
      <c r="Y532" s="1"/>
      <c r="Z532" s="1"/>
      <c r="AA532" s="1"/>
      <c r="AB532" s="1"/>
      <c r="AC532" s="1"/>
      <c r="AD532" s="1"/>
      <c r="AE532" s="1"/>
      <c r="AF532" s="1"/>
      <c r="AG532" s="1"/>
      <c r="AH532" s="1">
        <v>29</v>
      </c>
      <c r="AI532" s="1">
        <v>75.099999999999994</v>
      </c>
    </row>
    <row r="533" spans="1:35" x14ac:dyDescent="0.25">
      <c r="A533" s="1">
        <v>532</v>
      </c>
      <c r="B533" s="1">
        <v>23</v>
      </c>
      <c r="C533" s="23">
        <v>3.0000000000000001E-3</v>
      </c>
      <c r="D533" s="1">
        <v>18</v>
      </c>
      <c r="E533" s="1">
        <v>0.151</v>
      </c>
      <c r="F533" s="29">
        <v>1.1999999999999999E-3</v>
      </c>
      <c r="G533" s="1">
        <v>148.80000000000001</v>
      </c>
      <c r="H533" s="1">
        <v>165.7</v>
      </c>
      <c r="I533" s="1">
        <v>195</v>
      </c>
      <c r="J533" s="1">
        <v>239</v>
      </c>
      <c r="K533" s="1">
        <v>265.89999999999998</v>
      </c>
      <c r="L533" s="1">
        <v>40.5</v>
      </c>
      <c r="M533" s="1">
        <v>795.1</v>
      </c>
      <c r="N533" s="1">
        <v>-51</v>
      </c>
      <c r="O533" s="1">
        <v>3.7869999999999999</v>
      </c>
      <c r="P533" s="1">
        <v>25</v>
      </c>
      <c r="Q533" s="1"/>
      <c r="R533" s="1">
        <v>43.261000000000003</v>
      </c>
      <c r="S533" s="21">
        <v>1</v>
      </c>
      <c r="T533" s="1">
        <v>87</v>
      </c>
      <c r="U533" s="1"/>
      <c r="V533" s="1"/>
      <c r="W533" s="1"/>
      <c r="X533" s="1"/>
      <c r="Y533" s="1"/>
      <c r="Z533" s="1"/>
      <c r="AA533" s="1"/>
      <c r="AB533" s="1"/>
      <c r="AC533" s="1"/>
      <c r="AD533" s="1"/>
      <c r="AE533" s="1"/>
      <c r="AF533" s="1"/>
      <c r="AG533" s="1"/>
      <c r="AH533" s="1">
        <v>29.300000000000011</v>
      </c>
      <c r="AI533" s="1">
        <v>73.300000000000011</v>
      </c>
    </row>
    <row r="534" spans="1:35" x14ac:dyDescent="0.25">
      <c r="A534" s="1">
        <v>533</v>
      </c>
      <c r="B534" s="1">
        <v>30</v>
      </c>
      <c r="C534" s="23">
        <v>4.0000000000000001E-3</v>
      </c>
      <c r="D534" s="1">
        <v>20.8</v>
      </c>
      <c r="E534" s="1">
        <v>1.2999999999999999E-2</v>
      </c>
      <c r="F534" s="29">
        <v>2.9999999999999997E-4</v>
      </c>
      <c r="G534" s="1">
        <v>149.19999999999999</v>
      </c>
      <c r="H534" s="1">
        <v>166.5</v>
      </c>
      <c r="I534" s="1">
        <v>193.6</v>
      </c>
      <c r="J534" s="1">
        <v>234.2</v>
      </c>
      <c r="K534" s="1">
        <v>259.89999999999998</v>
      </c>
      <c r="L534" s="1">
        <v>41.5</v>
      </c>
      <c r="M534" s="1">
        <v>795.1</v>
      </c>
      <c r="N534" s="1">
        <v>-51.7</v>
      </c>
      <c r="O534" s="1">
        <v>3.597</v>
      </c>
      <c r="P534" s="1">
        <v>25</v>
      </c>
      <c r="Q534" s="1"/>
      <c r="R534" s="1">
        <v>43.25</v>
      </c>
      <c r="S534" s="21">
        <v>1</v>
      </c>
      <c r="T534" s="1">
        <v>90</v>
      </c>
      <c r="U534" s="1"/>
      <c r="V534" s="1"/>
      <c r="W534" s="1"/>
      <c r="X534" s="1"/>
      <c r="Y534" s="1"/>
      <c r="Z534" s="1"/>
      <c r="AA534" s="1"/>
      <c r="AB534" s="1"/>
      <c r="AC534" s="1"/>
      <c r="AD534" s="1"/>
      <c r="AE534" s="1"/>
      <c r="AF534" s="1"/>
      <c r="AG534" s="1"/>
      <c r="AH534" s="1">
        <v>27.099999999999994</v>
      </c>
      <c r="AI534" s="1">
        <v>67.699999999999989</v>
      </c>
    </row>
    <row r="535" spans="1:35" x14ac:dyDescent="0.25">
      <c r="A535" s="1">
        <v>534</v>
      </c>
      <c r="B535" s="1">
        <v>30</v>
      </c>
      <c r="C535" s="23">
        <v>3.0000000000000001E-3</v>
      </c>
      <c r="D535" s="1">
        <v>21.3</v>
      </c>
      <c r="E535" s="1">
        <v>0.01</v>
      </c>
      <c r="F535" s="29">
        <v>2.9999999999999997E-4</v>
      </c>
      <c r="G535" s="1">
        <v>150.30000000000001</v>
      </c>
      <c r="H535" s="1">
        <v>166.7</v>
      </c>
      <c r="I535" s="1">
        <v>193.6</v>
      </c>
      <c r="J535" s="1">
        <v>235.5</v>
      </c>
      <c r="K535" s="1">
        <v>259.3</v>
      </c>
      <c r="L535" s="1">
        <v>42</v>
      </c>
      <c r="M535" s="1">
        <v>795.1</v>
      </c>
      <c r="N535" s="1">
        <v>-51.9</v>
      </c>
      <c r="O535" s="1">
        <v>3.62</v>
      </c>
      <c r="P535" s="1">
        <v>25</v>
      </c>
      <c r="Q535" s="1"/>
      <c r="R535" s="1">
        <v>43.244</v>
      </c>
      <c r="S535" s="21">
        <v>1</v>
      </c>
      <c r="T535" s="1">
        <v>82</v>
      </c>
      <c r="U535" s="1"/>
      <c r="V535" s="1"/>
      <c r="W535" s="1"/>
      <c r="X535" s="1"/>
      <c r="Y535" s="1"/>
      <c r="Z535" s="1"/>
      <c r="AA535" s="1"/>
      <c r="AB535" s="1"/>
      <c r="AC535" s="1"/>
      <c r="AD535" s="1"/>
      <c r="AE535" s="1"/>
      <c r="AF535" s="1"/>
      <c r="AG535" s="1"/>
      <c r="AH535" s="1">
        <v>26.900000000000006</v>
      </c>
      <c r="AI535" s="1">
        <v>68.800000000000011</v>
      </c>
    </row>
    <row r="536" spans="1:35" x14ac:dyDescent="0.25">
      <c r="A536" s="1">
        <v>535</v>
      </c>
      <c r="B536" s="1">
        <v>22</v>
      </c>
      <c r="C536" s="23">
        <v>8.0000000000000002E-3</v>
      </c>
      <c r="D536" s="1">
        <v>17</v>
      </c>
      <c r="E536" s="1">
        <v>0.161</v>
      </c>
      <c r="F536" s="29">
        <v>1.2999999999999999E-3</v>
      </c>
      <c r="G536" s="1">
        <v>146.4</v>
      </c>
      <c r="H536" s="1">
        <v>166.9</v>
      </c>
      <c r="I536" s="1">
        <v>195.6</v>
      </c>
      <c r="J536" s="1">
        <v>239.6</v>
      </c>
      <c r="K536" s="1">
        <v>265.8</v>
      </c>
      <c r="L536" s="1">
        <v>40.5</v>
      </c>
      <c r="M536" s="1">
        <v>795.1</v>
      </c>
      <c r="N536" s="1">
        <v>-51.5</v>
      </c>
      <c r="O536" s="1">
        <v>3.8260000000000001</v>
      </c>
      <c r="P536" s="1">
        <v>25</v>
      </c>
      <c r="Q536" s="1"/>
      <c r="R536" s="1">
        <v>43.277999999999999</v>
      </c>
      <c r="S536" s="21">
        <v>1</v>
      </c>
      <c r="T536" s="1">
        <v>70</v>
      </c>
      <c r="U536" s="1"/>
      <c r="V536" s="1"/>
      <c r="W536" s="1"/>
      <c r="X536" s="1"/>
      <c r="Y536" s="1"/>
      <c r="Z536" s="1"/>
      <c r="AA536" s="1"/>
      <c r="AB536" s="1"/>
      <c r="AC536" s="1"/>
      <c r="AD536" s="1"/>
      <c r="AE536" s="1"/>
      <c r="AF536" s="1"/>
      <c r="AG536" s="1"/>
      <c r="AH536" s="1">
        <v>28.699999999999989</v>
      </c>
      <c r="AI536" s="1">
        <v>72.699999999999989</v>
      </c>
    </row>
    <row r="537" spans="1:35" x14ac:dyDescent="0.25">
      <c r="A537" s="1">
        <v>536</v>
      </c>
      <c r="B537" s="1">
        <v>25</v>
      </c>
      <c r="C537" s="23">
        <v>3.0000000000000001E-3</v>
      </c>
      <c r="D537" s="26">
        <v>15.7</v>
      </c>
      <c r="E537" s="22">
        <v>4.9000000000000002E-2</v>
      </c>
      <c r="F537" s="31"/>
      <c r="G537" s="26">
        <v>152.19999999999999</v>
      </c>
      <c r="H537" s="26">
        <v>165.8</v>
      </c>
      <c r="I537" s="26">
        <v>190.2</v>
      </c>
      <c r="J537" s="26">
        <v>230.9</v>
      </c>
      <c r="K537" s="26">
        <v>252.6</v>
      </c>
      <c r="L537" s="26">
        <v>41</v>
      </c>
      <c r="M537" s="26">
        <v>795.1</v>
      </c>
      <c r="N537" s="26">
        <v>-54.3</v>
      </c>
      <c r="O537" s="24">
        <v>3.4889999999999999</v>
      </c>
      <c r="P537" s="26">
        <v>25</v>
      </c>
      <c r="Q537" s="22"/>
      <c r="R537" s="26">
        <v>43.311999999999998</v>
      </c>
      <c r="S537" s="21">
        <v>1</v>
      </c>
      <c r="T537" s="22">
        <v>82</v>
      </c>
      <c r="U537" s="32"/>
      <c r="V537" s="22"/>
      <c r="W537" s="22"/>
      <c r="X537" s="1"/>
      <c r="Y537" s="1"/>
      <c r="Z537" s="1"/>
      <c r="AA537" s="1"/>
      <c r="AB537" s="26"/>
      <c r="AC537" s="26"/>
      <c r="AD537" s="26"/>
      <c r="AE537" s="26"/>
      <c r="AF537" s="26"/>
      <c r="AG537" s="26"/>
      <c r="AH537" s="1">
        <v>24.399999999999977</v>
      </c>
      <c r="AI537" s="1">
        <v>65.099999999999994</v>
      </c>
    </row>
    <row r="538" spans="1:35" x14ac:dyDescent="0.25">
      <c r="A538" s="1">
        <v>537</v>
      </c>
      <c r="B538" s="1">
        <v>27</v>
      </c>
      <c r="C538" s="23">
        <v>3.0000000000000001E-3</v>
      </c>
      <c r="D538" s="26">
        <v>18.8</v>
      </c>
      <c r="E538" s="24">
        <v>0.11</v>
      </c>
      <c r="F538" s="31">
        <v>6.9999999999999999E-4</v>
      </c>
      <c r="G538" s="26">
        <v>152</v>
      </c>
      <c r="H538" s="26">
        <v>164.8</v>
      </c>
      <c r="I538" s="26">
        <v>192</v>
      </c>
      <c r="J538" s="26">
        <v>237.1</v>
      </c>
      <c r="K538" s="26">
        <v>261.2</v>
      </c>
      <c r="L538" s="26">
        <v>40</v>
      </c>
      <c r="M538" s="26">
        <v>795.1</v>
      </c>
      <c r="N538" s="22">
        <v>-51.1</v>
      </c>
      <c r="O538" s="24">
        <v>3.5590000000000002</v>
      </c>
      <c r="P538" s="26">
        <v>27</v>
      </c>
      <c r="Q538" s="32"/>
      <c r="R538" s="26">
        <v>43.241999999999997</v>
      </c>
      <c r="S538" s="21">
        <v>1</v>
      </c>
      <c r="T538" s="22">
        <v>83</v>
      </c>
      <c r="U538" s="32"/>
      <c r="V538" s="22"/>
      <c r="W538" s="22"/>
      <c r="X538" s="1"/>
      <c r="Y538" s="1"/>
      <c r="Z538" s="1"/>
      <c r="AA538" s="1"/>
      <c r="AB538" s="26"/>
      <c r="AC538" s="26"/>
      <c r="AD538" s="26"/>
      <c r="AE538" s="26"/>
      <c r="AF538" s="26"/>
      <c r="AG538" s="26"/>
      <c r="AH538" s="1">
        <v>27.199999999999989</v>
      </c>
      <c r="AI538" s="1">
        <v>72.299999999999983</v>
      </c>
    </row>
    <row r="539" spans="1:35" x14ac:dyDescent="0.25">
      <c r="A539" s="1">
        <v>538</v>
      </c>
      <c r="B539" s="1">
        <v>21</v>
      </c>
      <c r="C539" s="1">
        <v>3.0000000000000001E-3</v>
      </c>
      <c r="D539" s="25">
        <v>17.5</v>
      </c>
      <c r="E539" s="23">
        <v>0.14000000000000001</v>
      </c>
      <c r="F539" s="29">
        <v>1E-4</v>
      </c>
      <c r="G539" s="25">
        <v>150.1</v>
      </c>
      <c r="H539" s="25">
        <v>167.5</v>
      </c>
      <c r="I539" s="25">
        <v>189.4</v>
      </c>
      <c r="J539" s="25">
        <v>230.2</v>
      </c>
      <c r="K539" s="25">
        <v>254.1</v>
      </c>
      <c r="L539" s="25">
        <v>40.5</v>
      </c>
      <c r="M539" s="25">
        <v>795.1</v>
      </c>
      <c r="N539" s="25">
        <v>-55.9</v>
      </c>
      <c r="O539" s="23">
        <v>3.38</v>
      </c>
      <c r="P539" s="25">
        <v>26</v>
      </c>
      <c r="Q539" s="20"/>
      <c r="R539" s="23">
        <v>43.298000000000002</v>
      </c>
      <c r="S539" s="33">
        <v>1</v>
      </c>
      <c r="T539" s="1">
        <v>99</v>
      </c>
      <c r="U539" s="25">
        <v>0.4</v>
      </c>
      <c r="V539" s="25">
        <v>16</v>
      </c>
      <c r="W539" s="20">
        <v>13</v>
      </c>
      <c r="X539" s="1">
        <v>7</v>
      </c>
      <c r="Y539" s="1">
        <v>7</v>
      </c>
      <c r="Z539" s="1">
        <v>7</v>
      </c>
      <c r="AA539" s="1">
        <v>7</v>
      </c>
      <c r="AB539" s="20"/>
      <c r="AC539" s="20"/>
      <c r="AD539" s="20"/>
      <c r="AE539" s="20"/>
      <c r="AF539" s="20"/>
      <c r="AG539" s="20"/>
      <c r="AH539" s="1">
        <v>21.900000000000006</v>
      </c>
      <c r="AI539" s="1">
        <v>62.699999999999989</v>
      </c>
    </row>
    <row r="540" spans="1:35" x14ac:dyDescent="0.25">
      <c r="A540" s="1">
        <v>539</v>
      </c>
      <c r="B540" s="20">
        <v>23</v>
      </c>
      <c r="C540" s="20">
        <v>1E-3</v>
      </c>
      <c r="D540" s="20">
        <v>18.2</v>
      </c>
      <c r="E540" s="20">
        <v>3.8100000000000002E-2</v>
      </c>
      <c r="F540" s="28">
        <v>2.0000000000000001E-4</v>
      </c>
      <c r="G540" s="20">
        <v>148.6</v>
      </c>
      <c r="H540" s="20">
        <v>169.8</v>
      </c>
      <c r="I540" s="20">
        <v>197</v>
      </c>
      <c r="J540" s="20">
        <v>239</v>
      </c>
      <c r="K540" s="20">
        <v>266.2</v>
      </c>
      <c r="L540" s="20">
        <v>42.1</v>
      </c>
      <c r="M540" s="20">
        <v>795.1</v>
      </c>
      <c r="N540" s="20">
        <v>-54.6</v>
      </c>
      <c r="O540" s="20">
        <v>3.8170000000000002</v>
      </c>
      <c r="P540" s="20">
        <v>23</v>
      </c>
      <c r="Q540" s="20">
        <v>0.6</v>
      </c>
      <c r="R540" s="20">
        <v>43.31</v>
      </c>
      <c r="S540" s="33">
        <v>1</v>
      </c>
      <c r="T540" s="20">
        <v>99</v>
      </c>
      <c r="U540" s="20">
        <v>0.28000000000000003</v>
      </c>
      <c r="V540" s="20">
        <v>16</v>
      </c>
      <c r="W540" s="20">
        <v>14</v>
      </c>
      <c r="X540" s="1">
        <v>10</v>
      </c>
      <c r="Y540" s="1">
        <v>7</v>
      </c>
      <c r="Z540" s="1">
        <v>7</v>
      </c>
      <c r="AA540" s="1">
        <v>7</v>
      </c>
      <c r="AB540" s="20">
        <v>398</v>
      </c>
      <c r="AC540" s="20">
        <v>114.2</v>
      </c>
      <c r="AD540" s="20">
        <v>5.2</v>
      </c>
      <c r="AE540" s="20">
        <v>0.8</v>
      </c>
      <c r="AF540" s="20">
        <v>0.3</v>
      </c>
      <c r="AG540" s="20" t="s">
        <v>67</v>
      </c>
      <c r="AH540" s="1">
        <v>27.199999999999989</v>
      </c>
      <c r="AI540" s="1">
        <v>69.199999999999989</v>
      </c>
    </row>
    <row r="541" spans="1:35" x14ac:dyDescent="0.25">
      <c r="A541" s="1">
        <v>540</v>
      </c>
      <c r="B541" s="1">
        <v>22</v>
      </c>
      <c r="C541" s="23">
        <v>2E-3</v>
      </c>
      <c r="D541" s="1">
        <v>17.100000000000001</v>
      </c>
      <c r="E541" s="1">
        <v>0.153</v>
      </c>
      <c r="F541" s="29">
        <v>1.1999999999999999E-3</v>
      </c>
      <c r="G541" s="1">
        <v>146.19999999999999</v>
      </c>
      <c r="H541" s="1">
        <v>167</v>
      </c>
      <c r="I541" s="1">
        <v>195.1</v>
      </c>
      <c r="J541" s="1">
        <v>238.4</v>
      </c>
      <c r="K541" s="1">
        <v>265.10000000000002</v>
      </c>
      <c r="L541" s="1">
        <v>40</v>
      </c>
      <c r="M541" s="1">
        <v>795.2</v>
      </c>
      <c r="N541" s="1">
        <v>-51.4</v>
      </c>
      <c r="O541" s="1">
        <v>3.7589999999999999</v>
      </c>
      <c r="P541" s="1">
        <v>25</v>
      </c>
      <c r="Q541" s="1"/>
      <c r="R541" s="1">
        <v>43.274999999999999</v>
      </c>
      <c r="S541" s="21">
        <v>1</v>
      </c>
      <c r="T541" s="1">
        <v>89</v>
      </c>
      <c r="U541" s="1"/>
      <c r="V541" s="1"/>
      <c r="W541" s="1"/>
      <c r="X541" s="1"/>
      <c r="Y541" s="1"/>
      <c r="Z541" s="1"/>
      <c r="AA541" s="1"/>
      <c r="AB541" s="1"/>
      <c r="AC541" s="1"/>
      <c r="AD541" s="1"/>
      <c r="AE541" s="1"/>
      <c r="AF541" s="1"/>
      <c r="AG541" s="1"/>
      <c r="AH541" s="1">
        <v>28.099999999999994</v>
      </c>
      <c r="AI541" s="1">
        <v>71.400000000000006</v>
      </c>
    </row>
    <row r="542" spans="1:35" x14ac:dyDescent="0.25">
      <c r="A542" s="1">
        <v>541</v>
      </c>
      <c r="B542" s="1">
        <v>30</v>
      </c>
      <c r="C542" s="23">
        <v>4.0000000000000001E-3</v>
      </c>
      <c r="D542" s="1">
        <v>19.399999999999999</v>
      </c>
      <c r="E542" s="1">
        <v>1.0999999999999999E-2</v>
      </c>
      <c r="F542" s="29">
        <v>2.9999999999999997E-4</v>
      </c>
      <c r="G542" s="1">
        <v>147.69999999999999</v>
      </c>
      <c r="H542" s="1">
        <v>167.8</v>
      </c>
      <c r="I542" s="1">
        <v>194</v>
      </c>
      <c r="J542" s="1">
        <v>235.5</v>
      </c>
      <c r="K542" s="1">
        <v>262.89999999999998</v>
      </c>
      <c r="L542" s="1">
        <v>41.5</v>
      </c>
      <c r="M542" s="1">
        <v>795.2</v>
      </c>
      <c r="N542" s="1">
        <v>-51.7</v>
      </c>
      <c r="O542" s="1">
        <v>3.6070000000000002</v>
      </c>
      <c r="P542" s="1">
        <v>25</v>
      </c>
      <c r="Q542" s="1"/>
      <c r="R542" s="1">
        <v>43.277999999999999</v>
      </c>
      <c r="S542" s="21">
        <v>1</v>
      </c>
      <c r="T542" s="1">
        <v>94</v>
      </c>
      <c r="U542" s="1"/>
      <c r="V542" s="1"/>
      <c r="W542" s="1"/>
      <c r="X542" s="1"/>
      <c r="Y542" s="1"/>
      <c r="Z542" s="1"/>
      <c r="AA542" s="1"/>
      <c r="AB542" s="1"/>
      <c r="AC542" s="1"/>
      <c r="AD542" s="1"/>
      <c r="AE542" s="1"/>
      <c r="AF542" s="1"/>
      <c r="AG542" s="1"/>
      <c r="AH542" s="1">
        <v>26.199999999999989</v>
      </c>
      <c r="AI542" s="1">
        <v>67.699999999999989</v>
      </c>
    </row>
    <row r="543" spans="1:35" x14ac:dyDescent="0.25">
      <c r="A543" s="1">
        <v>542</v>
      </c>
      <c r="B543" s="1">
        <v>22</v>
      </c>
      <c r="C543" s="23">
        <v>3.0000000000000001E-3</v>
      </c>
      <c r="D543" s="1">
        <v>13.7</v>
      </c>
      <c r="E543" s="1">
        <v>0.105</v>
      </c>
      <c r="F543" s="29">
        <v>1E-3</v>
      </c>
      <c r="G543" s="1">
        <v>152.69999999999999</v>
      </c>
      <c r="H543" s="1">
        <v>165.7</v>
      </c>
      <c r="I543" s="1">
        <v>188.3</v>
      </c>
      <c r="J543" s="1">
        <v>226.6</v>
      </c>
      <c r="K543" s="1">
        <v>250.4</v>
      </c>
      <c r="L543" s="1">
        <v>40.5</v>
      </c>
      <c r="M543" s="1">
        <v>795.2</v>
      </c>
      <c r="N543" s="1">
        <v>-56.9</v>
      </c>
      <c r="O543" s="1">
        <v>3.4089999999999998</v>
      </c>
      <c r="P543" s="1">
        <v>25</v>
      </c>
      <c r="Q543" s="1"/>
      <c r="R543" s="1">
        <v>43.317</v>
      </c>
      <c r="S543" s="21">
        <v>1</v>
      </c>
      <c r="T543" s="1">
        <v>92</v>
      </c>
      <c r="U543" s="1"/>
      <c r="V543" s="1"/>
      <c r="W543" s="1"/>
      <c r="X543" s="1"/>
      <c r="Y543" s="1"/>
      <c r="Z543" s="1"/>
      <c r="AA543" s="1"/>
      <c r="AB543" s="1"/>
      <c r="AC543" s="1"/>
      <c r="AD543" s="1"/>
      <c r="AE543" s="1"/>
      <c r="AF543" s="1"/>
      <c r="AG543" s="1"/>
      <c r="AH543" s="1">
        <v>22.600000000000023</v>
      </c>
      <c r="AI543" s="1">
        <v>60.900000000000006</v>
      </c>
    </row>
    <row r="544" spans="1:35" x14ac:dyDescent="0.25">
      <c r="A544" s="1">
        <v>543</v>
      </c>
      <c r="B544" s="1">
        <v>28</v>
      </c>
      <c r="C544" s="23">
        <v>4.0000000000000001E-3</v>
      </c>
      <c r="D544" s="1">
        <v>18</v>
      </c>
      <c r="E544" s="1">
        <v>3.7999999999999999E-2</v>
      </c>
      <c r="F544" s="29">
        <v>4.0000000000000002E-4</v>
      </c>
      <c r="G544" s="1">
        <v>147.69999999999999</v>
      </c>
      <c r="H544" s="1">
        <v>163.4</v>
      </c>
      <c r="I544" s="1">
        <v>193.1</v>
      </c>
      <c r="J544" s="1">
        <v>237.4</v>
      </c>
      <c r="K544" s="1">
        <v>260.7</v>
      </c>
      <c r="L544" s="1">
        <v>39.5</v>
      </c>
      <c r="M544" s="1">
        <v>795.2</v>
      </c>
      <c r="N544" s="1">
        <v>-50.4</v>
      </c>
      <c r="O544" s="1">
        <v>3.5270000000000001</v>
      </c>
      <c r="P544" s="1">
        <v>25</v>
      </c>
      <c r="Q544" s="1"/>
      <c r="R544" s="1">
        <v>43.286999999999999</v>
      </c>
      <c r="S544" s="21">
        <v>1</v>
      </c>
      <c r="T544" s="1">
        <v>80</v>
      </c>
      <c r="U544" s="1"/>
      <c r="V544" s="1"/>
      <c r="W544" s="1"/>
      <c r="X544" s="1"/>
      <c r="Y544" s="1"/>
      <c r="Z544" s="1"/>
      <c r="AA544" s="1"/>
      <c r="AB544" s="1"/>
      <c r="AC544" s="1"/>
      <c r="AD544" s="1"/>
      <c r="AE544" s="1"/>
      <c r="AF544" s="1"/>
      <c r="AG544" s="1"/>
      <c r="AH544" s="1">
        <v>29.699999999999989</v>
      </c>
      <c r="AI544" s="1">
        <v>74</v>
      </c>
    </row>
    <row r="545" spans="1:35" x14ac:dyDescent="0.25">
      <c r="A545" s="1">
        <v>544</v>
      </c>
      <c r="B545" s="1">
        <v>22</v>
      </c>
      <c r="C545" s="23">
        <v>4.0000000000000001E-3</v>
      </c>
      <c r="D545" s="1">
        <v>17.2</v>
      </c>
      <c r="E545" s="1">
        <v>0.158</v>
      </c>
      <c r="F545" s="29">
        <v>1.1999999999999999E-3</v>
      </c>
      <c r="G545" s="1">
        <v>150.6</v>
      </c>
      <c r="H545" s="1">
        <v>166.7</v>
      </c>
      <c r="I545" s="1">
        <v>194</v>
      </c>
      <c r="J545" s="1">
        <v>238.1</v>
      </c>
      <c r="K545" s="1">
        <v>263.8</v>
      </c>
      <c r="L545" s="1">
        <v>40.5</v>
      </c>
      <c r="M545" s="1">
        <v>795.2</v>
      </c>
      <c r="N545" s="1">
        <v>-52</v>
      </c>
      <c r="O545" s="1">
        <v>3.7429999999999999</v>
      </c>
      <c r="P545" s="1">
        <v>25</v>
      </c>
      <c r="Q545" s="1"/>
      <c r="R545" s="1">
        <v>43.268999999999998</v>
      </c>
      <c r="S545" s="21">
        <v>1</v>
      </c>
      <c r="T545" s="1">
        <v>84</v>
      </c>
      <c r="U545" s="1"/>
      <c r="V545" s="1"/>
      <c r="W545" s="1"/>
      <c r="X545" s="1"/>
      <c r="Y545" s="1"/>
      <c r="Z545" s="1"/>
      <c r="AA545" s="1"/>
      <c r="AB545" s="1"/>
      <c r="AC545" s="1"/>
      <c r="AD545" s="1"/>
      <c r="AE545" s="1"/>
      <c r="AF545" s="1"/>
      <c r="AG545" s="1"/>
      <c r="AH545" s="1">
        <v>27.300000000000011</v>
      </c>
      <c r="AI545" s="1">
        <v>71.400000000000006</v>
      </c>
    </row>
    <row r="546" spans="1:35" x14ac:dyDescent="0.25">
      <c r="A546" s="1">
        <v>545</v>
      </c>
      <c r="B546" s="1">
        <v>22</v>
      </c>
      <c r="C546" s="23">
        <v>3.0000000000000001E-3</v>
      </c>
      <c r="D546" s="1">
        <v>17.8</v>
      </c>
      <c r="E546" s="1">
        <v>0.158</v>
      </c>
      <c r="F546" s="29">
        <v>1.1999999999999999E-3</v>
      </c>
      <c r="G546" s="1">
        <v>145.80000000000001</v>
      </c>
      <c r="H546" s="1">
        <v>166.9</v>
      </c>
      <c r="I546" s="1">
        <v>195.3</v>
      </c>
      <c r="J546" s="1">
        <v>238.3</v>
      </c>
      <c r="K546" s="1">
        <v>265.5</v>
      </c>
      <c r="L546" s="1">
        <v>40</v>
      </c>
      <c r="M546" s="1">
        <v>795.2</v>
      </c>
      <c r="N546" s="1">
        <v>-51.9</v>
      </c>
      <c r="O546" s="1">
        <v>3.754</v>
      </c>
      <c r="P546" s="1">
        <v>25</v>
      </c>
      <c r="Q546" s="1"/>
      <c r="R546" s="1">
        <v>43.262</v>
      </c>
      <c r="S546" s="21">
        <v>1</v>
      </c>
      <c r="T546" s="1">
        <v>98</v>
      </c>
      <c r="U546" s="1"/>
      <c r="V546" s="1"/>
      <c r="W546" s="1"/>
      <c r="X546" s="1"/>
      <c r="Y546" s="1"/>
      <c r="Z546" s="1"/>
      <c r="AA546" s="1"/>
      <c r="AB546" s="1"/>
      <c r="AC546" s="1"/>
      <c r="AD546" s="1"/>
      <c r="AE546" s="1"/>
      <c r="AF546" s="1"/>
      <c r="AG546" s="1"/>
      <c r="AH546" s="1">
        <v>28.400000000000006</v>
      </c>
      <c r="AI546" s="1">
        <v>71.400000000000006</v>
      </c>
    </row>
    <row r="547" spans="1:35" x14ac:dyDescent="0.25">
      <c r="A547" s="1">
        <v>546</v>
      </c>
      <c r="B547" s="1">
        <v>23</v>
      </c>
      <c r="C547" s="23">
        <v>3.0000000000000001E-3</v>
      </c>
      <c r="D547" s="1">
        <v>18.399999999999999</v>
      </c>
      <c r="E547" s="1">
        <v>0.13</v>
      </c>
      <c r="F547" s="29">
        <v>1.1000000000000001E-3</v>
      </c>
      <c r="G547" s="1">
        <v>150.30000000000001</v>
      </c>
      <c r="H547" s="1">
        <v>165.7</v>
      </c>
      <c r="I547" s="1">
        <v>192.5</v>
      </c>
      <c r="J547" s="1">
        <v>235.8</v>
      </c>
      <c r="K547" s="1">
        <v>261.7</v>
      </c>
      <c r="L547" s="1">
        <v>40.5</v>
      </c>
      <c r="M547" s="1">
        <v>795.2</v>
      </c>
      <c r="N547" s="1">
        <v>-52.5</v>
      </c>
      <c r="O547" s="1">
        <v>3.6160000000000001</v>
      </c>
      <c r="P547" s="1">
        <v>25</v>
      </c>
      <c r="Q547" s="1"/>
      <c r="R547" s="1">
        <v>43.250999999999998</v>
      </c>
      <c r="S547" s="21">
        <v>1</v>
      </c>
      <c r="T547" s="1">
        <v>78</v>
      </c>
      <c r="U547" s="1"/>
      <c r="V547" s="1"/>
      <c r="W547" s="1"/>
      <c r="X547" s="1"/>
      <c r="Y547" s="1"/>
      <c r="Z547" s="1"/>
      <c r="AA547" s="1"/>
      <c r="AB547" s="1"/>
      <c r="AC547" s="1"/>
      <c r="AD547" s="1"/>
      <c r="AE547" s="1"/>
      <c r="AF547" s="1"/>
      <c r="AG547" s="1"/>
      <c r="AH547" s="1">
        <v>26.800000000000011</v>
      </c>
      <c r="AI547" s="1">
        <v>70.100000000000023</v>
      </c>
    </row>
    <row r="548" spans="1:35" x14ac:dyDescent="0.25">
      <c r="A548" s="1">
        <v>547</v>
      </c>
      <c r="B548" s="1">
        <v>28</v>
      </c>
      <c r="C548" s="23">
        <v>5.0000000000000001E-3</v>
      </c>
      <c r="D548" s="26">
        <v>18</v>
      </c>
      <c r="E548" s="22">
        <v>0.14599999999999999</v>
      </c>
      <c r="F548" s="31">
        <v>5.0000000000000001E-4</v>
      </c>
      <c r="G548" s="26">
        <v>150.69999999999999</v>
      </c>
      <c r="H548" s="26">
        <v>165.2</v>
      </c>
      <c r="I548" s="26">
        <v>193</v>
      </c>
      <c r="J548" s="26">
        <v>238.7</v>
      </c>
      <c r="K548" s="26">
        <v>263.3</v>
      </c>
      <c r="L548" s="26">
        <v>40</v>
      </c>
      <c r="M548" s="26">
        <v>795.2</v>
      </c>
      <c r="N548" s="26">
        <v>-51.2</v>
      </c>
      <c r="O548" s="24">
        <v>3.5811000000000002</v>
      </c>
      <c r="P548" s="26">
        <v>25</v>
      </c>
      <c r="Q548" s="22"/>
      <c r="R548" s="26">
        <v>43.256</v>
      </c>
      <c r="S548" s="22">
        <v>1</v>
      </c>
      <c r="T548" s="22">
        <v>70</v>
      </c>
      <c r="U548" s="32"/>
      <c r="V548" s="22"/>
      <c r="W548" s="22"/>
      <c r="X548" s="1"/>
      <c r="Y548" s="1"/>
      <c r="Z548" s="1"/>
      <c r="AA548" s="1"/>
      <c r="AB548" s="26"/>
      <c r="AC548" s="26"/>
      <c r="AD548" s="26"/>
      <c r="AE548" s="26"/>
      <c r="AF548" s="26"/>
      <c r="AG548" s="26"/>
      <c r="AH548" s="1">
        <v>27.800000000000011</v>
      </c>
      <c r="AI548" s="1">
        <v>73.5</v>
      </c>
    </row>
    <row r="549" spans="1:35" x14ac:dyDescent="0.25">
      <c r="A549" s="1">
        <v>548</v>
      </c>
      <c r="B549" s="1">
        <v>25</v>
      </c>
      <c r="C549" s="1">
        <v>3.0000000000000001E-3</v>
      </c>
      <c r="D549" s="25">
        <v>17.2</v>
      </c>
      <c r="E549" s="23">
        <v>4.1000000000000002E-2</v>
      </c>
      <c r="F549" s="29">
        <v>5.0000000000000001E-4</v>
      </c>
      <c r="G549" s="25">
        <v>149.19999999999999</v>
      </c>
      <c r="H549" s="25">
        <v>169</v>
      </c>
      <c r="I549" s="25">
        <v>198.7</v>
      </c>
      <c r="J549" s="25">
        <v>247.1</v>
      </c>
      <c r="K549" s="25">
        <v>273.89999999999998</v>
      </c>
      <c r="L549" s="25">
        <v>41.5</v>
      </c>
      <c r="M549" s="25">
        <v>795.2</v>
      </c>
      <c r="N549" s="25">
        <v>-53</v>
      </c>
      <c r="O549" s="23">
        <v>3.85</v>
      </c>
      <c r="P549" s="25">
        <v>26.5</v>
      </c>
      <c r="Q549" s="20"/>
      <c r="R549" s="23">
        <v>43.348999999999997</v>
      </c>
      <c r="S549" s="33">
        <v>1</v>
      </c>
      <c r="T549" s="1">
        <v>97</v>
      </c>
      <c r="U549" s="25">
        <v>0.2</v>
      </c>
      <c r="V549" s="25">
        <v>18</v>
      </c>
      <c r="W549" s="20">
        <v>15</v>
      </c>
      <c r="X549" s="1">
        <v>7</v>
      </c>
      <c r="Y549" s="1">
        <v>7</v>
      </c>
      <c r="Z549" s="1">
        <v>7</v>
      </c>
      <c r="AA549" s="1">
        <v>7</v>
      </c>
      <c r="AB549" s="20"/>
      <c r="AC549" s="20"/>
      <c r="AD549" s="20"/>
      <c r="AE549" s="20"/>
      <c r="AF549" s="20"/>
      <c r="AG549" s="20"/>
      <c r="AH549" s="1">
        <v>29.699999999999989</v>
      </c>
      <c r="AI549" s="1">
        <v>78.099999999999994</v>
      </c>
    </row>
    <row r="550" spans="1:35" x14ac:dyDescent="0.25">
      <c r="A550" s="1">
        <v>549</v>
      </c>
      <c r="B550" s="1">
        <v>28</v>
      </c>
      <c r="C550" s="1">
        <v>4.0000000000000001E-3</v>
      </c>
      <c r="D550" s="25">
        <v>16.600000000000001</v>
      </c>
      <c r="E550" s="23">
        <v>7.2999999999999995E-2</v>
      </c>
      <c r="F550" s="29">
        <v>5.9999999999999995E-4</v>
      </c>
      <c r="G550" s="25">
        <v>149.5</v>
      </c>
      <c r="H550" s="25">
        <v>170.1</v>
      </c>
      <c r="I550" s="25">
        <v>200.9</v>
      </c>
      <c r="J550" s="25">
        <v>245</v>
      </c>
      <c r="K550" s="25">
        <v>271.60000000000002</v>
      </c>
      <c r="L550" s="25">
        <v>41</v>
      </c>
      <c r="M550" s="25">
        <v>795.2</v>
      </c>
      <c r="N550" s="25">
        <v>-51.3</v>
      </c>
      <c r="O550" s="23">
        <v>3.9670000000000001</v>
      </c>
      <c r="P550" s="25">
        <v>25</v>
      </c>
      <c r="Q550" s="20"/>
      <c r="R550" s="23">
        <v>43.36</v>
      </c>
      <c r="S550" s="33">
        <v>1</v>
      </c>
      <c r="T550" s="1">
        <v>100</v>
      </c>
      <c r="U550" s="25">
        <v>0.1</v>
      </c>
      <c r="V550" s="25">
        <v>19</v>
      </c>
      <c r="W550" s="20">
        <v>16</v>
      </c>
      <c r="X550" s="1">
        <v>7</v>
      </c>
      <c r="Y550" s="1">
        <v>7</v>
      </c>
      <c r="Z550" s="1">
        <v>7</v>
      </c>
      <c r="AA550" s="1">
        <v>7</v>
      </c>
      <c r="AB550" s="20"/>
      <c r="AC550" s="20"/>
      <c r="AD550" s="20"/>
      <c r="AE550" s="20"/>
      <c r="AF550" s="20"/>
      <c r="AG550" s="20"/>
      <c r="AH550" s="1">
        <v>30.800000000000011</v>
      </c>
      <c r="AI550" s="1">
        <v>74.900000000000006</v>
      </c>
    </row>
    <row r="551" spans="1:35" x14ac:dyDescent="0.25">
      <c r="A551" s="1">
        <v>550</v>
      </c>
      <c r="B551" s="1">
        <v>27</v>
      </c>
      <c r="C551" s="1">
        <v>5.0000000000000001E-3</v>
      </c>
      <c r="D551" s="25">
        <v>16.2</v>
      </c>
      <c r="E551" s="23">
        <v>5.3999999999999999E-2</v>
      </c>
      <c r="F551" s="29">
        <v>5.0000000000000001E-4</v>
      </c>
      <c r="G551" s="25">
        <v>150.4</v>
      </c>
      <c r="H551" s="25">
        <v>171</v>
      </c>
      <c r="I551" s="25">
        <v>202.5</v>
      </c>
      <c r="J551" s="25">
        <v>247.3</v>
      </c>
      <c r="K551" s="25">
        <v>271.39999999999998</v>
      </c>
      <c r="L551" s="25">
        <v>42</v>
      </c>
      <c r="M551" s="25">
        <v>795.2</v>
      </c>
      <c r="N551" s="25">
        <v>-50.7</v>
      </c>
      <c r="O551" s="23">
        <v>4.0419999999999998</v>
      </c>
      <c r="P551" s="25">
        <v>25</v>
      </c>
      <c r="Q551" s="20"/>
      <c r="R551" s="23">
        <v>43.375</v>
      </c>
      <c r="S551" s="33">
        <v>1</v>
      </c>
      <c r="T551" s="1">
        <v>100</v>
      </c>
      <c r="U551" s="25">
        <v>0.2</v>
      </c>
      <c r="V551" s="25">
        <v>17</v>
      </c>
      <c r="W551" s="20">
        <v>13</v>
      </c>
      <c r="X551" s="1">
        <v>7</v>
      </c>
      <c r="Y551" s="1">
        <v>7</v>
      </c>
      <c r="Z551" s="1">
        <v>7</v>
      </c>
      <c r="AA551" s="1">
        <v>7</v>
      </c>
      <c r="AB551" s="20"/>
      <c r="AC551" s="20"/>
      <c r="AD551" s="20"/>
      <c r="AE551" s="20"/>
      <c r="AF551" s="20"/>
      <c r="AG551" s="20"/>
      <c r="AH551" s="1">
        <v>31.5</v>
      </c>
      <c r="AI551" s="1">
        <v>76.300000000000011</v>
      </c>
    </row>
    <row r="552" spans="1:35" x14ac:dyDescent="0.25">
      <c r="A552" s="1">
        <v>551</v>
      </c>
      <c r="B552" s="1">
        <v>27</v>
      </c>
      <c r="C552" s="1">
        <v>4.0000000000000001E-3</v>
      </c>
      <c r="D552" s="25">
        <v>16.100000000000001</v>
      </c>
      <c r="E552" s="23">
        <v>6.2E-2</v>
      </c>
      <c r="F552" s="29">
        <v>5.9999999999999995E-4</v>
      </c>
      <c r="G552" s="25">
        <v>148</v>
      </c>
      <c r="H552" s="25">
        <v>169.3</v>
      </c>
      <c r="I552" s="25">
        <v>200.7</v>
      </c>
      <c r="J552" s="25">
        <v>247</v>
      </c>
      <c r="K552" s="25">
        <v>273.5</v>
      </c>
      <c r="L552" s="25">
        <v>43</v>
      </c>
      <c r="M552" s="25">
        <v>795.2</v>
      </c>
      <c r="N552" s="25">
        <v>-52.6</v>
      </c>
      <c r="O552" s="23">
        <v>3.927</v>
      </c>
      <c r="P552" s="25">
        <v>25</v>
      </c>
      <c r="Q552" s="20"/>
      <c r="R552" s="23">
        <v>43.37</v>
      </c>
      <c r="S552" s="33">
        <v>1</v>
      </c>
      <c r="T552" s="1">
        <v>99</v>
      </c>
      <c r="U552" s="25">
        <v>0.2</v>
      </c>
      <c r="V552" s="25">
        <v>15</v>
      </c>
      <c r="W552" s="20">
        <v>13</v>
      </c>
      <c r="X552" s="1">
        <v>7</v>
      </c>
      <c r="Y552" s="1">
        <v>7</v>
      </c>
      <c r="Z552" s="1">
        <v>7</v>
      </c>
      <c r="AA552" s="1">
        <v>7</v>
      </c>
      <c r="AB552" s="20"/>
      <c r="AC552" s="20"/>
      <c r="AD552" s="20"/>
      <c r="AE552" s="20"/>
      <c r="AF552" s="20"/>
      <c r="AG552" s="20"/>
      <c r="AH552" s="1">
        <v>31.399999999999977</v>
      </c>
      <c r="AI552" s="1">
        <v>77.699999999999989</v>
      </c>
    </row>
    <row r="553" spans="1:35" x14ac:dyDescent="0.25">
      <c r="A553" s="1">
        <v>552</v>
      </c>
      <c r="B553" s="1">
        <v>28</v>
      </c>
      <c r="C553" s="1">
        <v>5.0000000000000001E-3</v>
      </c>
      <c r="D553" s="25">
        <v>16.100000000000001</v>
      </c>
      <c r="E553" s="23">
        <v>6.5000000000000002E-2</v>
      </c>
      <c r="F553" s="29">
        <v>5.9999999999999995E-4</v>
      </c>
      <c r="G553" s="25">
        <v>146.4</v>
      </c>
      <c r="H553" s="25">
        <v>168.9</v>
      </c>
      <c r="I553" s="25">
        <v>200.3</v>
      </c>
      <c r="J553" s="25">
        <v>246.5</v>
      </c>
      <c r="K553" s="25">
        <v>273.2</v>
      </c>
      <c r="L553" s="25">
        <v>43</v>
      </c>
      <c r="M553" s="25">
        <v>795.2</v>
      </c>
      <c r="N553" s="25">
        <v>-52.7</v>
      </c>
      <c r="O553" s="23">
        <v>3.9180000000000001</v>
      </c>
      <c r="P553" s="25">
        <v>26</v>
      </c>
      <c r="Q553" s="20"/>
      <c r="R553" s="23">
        <v>43.368000000000002</v>
      </c>
      <c r="S553" s="33">
        <v>1</v>
      </c>
      <c r="T553" s="1">
        <v>99</v>
      </c>
      <c r="U553" s="25">
        <v>0.1</v>
      </c>
      <c r="V553" s="25">
        <v>15</v>
      </c>
      <c r="W553" s="20">
        <v>12</v>
      </c>
      <c r="X553" s="1">
        <v>7</v>
      </c>
      <c r="Y553" s="1">
        <v>7</v>
      </c>
      <c r="Z553" s="1">
        <v>7</v>
      </c>
      <c r="AA553" s="1">
        <v>7</v>
      </c>
      <c r="AB553" s="20"/>
      <c r="AC553" s="20"/>
      <c r="AD553" s="20"/>
      <c r="AE553" s="20"/>
      <c r="AF553" s="20"/>
      <c r="AG553" s="20"/>
      <c r="AH553" s="1">
        <v>31.400000000000006</v>
      </c>
      <c r="AI553" s="1">
        <v>77.599999999999994</v>
      </c>
    </row>
    <row r="554" spans="1:35" x14ac:dyDescent="0.25">
      <c r="A554" s="1">
        <v>553</v>
      </c>
      <c r="B554" s="1">
        <v>25</v>
      </c>
      <c r="C554" s="1">
        <v>2E-3</v>
      </c>
      <c r="D554" s="1">
        <v>18.2</v>
      </c>
      <c r="E554" s="1">
        <v>0.03</v>
      </c>
      <c r="F554" s="29"/>
      <c r="G554" s="1">
        <v>151.30000000000001</v>
      </c>
      <c r="H554" s="1">
        <v>166.3</v>
      </c>
      <c r="I554" s="1">
        <v>193.7</v>
      </c>
      <c r="J554" s="1">
        <v>241.4</v>
      </c>
      <c r="K554" s="1">
        <v>271.8</v>
      </c>
      <c r="L554" s="1">
        <v>40.5</v>
      </c>
      <c r="M554" s="1">
        <v>795.2</v>
      </c>
      <c r="N554" s="1">
        <v>-55.8</v>
      </c>
      <c r="O554" s="1">
        <v>3.6909999999999998</v>
      </c>
      <c r="P554" s="1">
        <v>24.1</v>
      </c>
      <c r="Q554" s="1">
        <v>0.64</v>
      </c>
      <c r="R554" s="1">
        <v>43.298999999999999</v>
      </c>
      <c r="S554" s="1">
        <v>1</v>
      </c>
      <c r="T554" s="1">
        <v>95</v>
      </c>
      <c r="U554" s="1">
        <v>0.05</v>
      </c>
      <c r="V554" s="1">
        <v>16</v>
      </c>
      <c r="W554" s="1">
        <v>13</v>
      </c>
      <c r="X554" s="1">
        <v>8</v>
      </c>
      <c r="Y554" s="1">
        <v>7</v>
      </c>
      <c r="Z554" s="1">
        <v>7</v>
      </c>
      <c r="AA554" s="1">
        <v>7</v>
      </c>
      <c r="AB554" s="20"/>
      <c r="AC554" s="20"/>
      <c r="AD554" s="20"/>
      <c r="AE554" s="20"/>
      <c r="AF554" s="20"/>
      <c r="AG554" s="20"/>
      <c r="AH554" s="1">
        <v>27.399999999999977</v>
      </c>
      <c r="AI554" s="1">
        <v>75.099999999999994</v>
      </c>
    </row>
    <row r="555" spans="1:35" x14ac:dyDescent="0.25">
      <c r="A555" s="1">
        <v>554</v>
      </c>
      <c r="B555" s="1">
        <v>30</v>
      </c>
      <c r="C555" s="1">
        <v>7.0000000000000001E-3</v>
      </c>
      <c r="D555" s="1">
        <v>16</v>
      </c>
      <c r="E555" s="1">
        <v>0.02</v>
      </c>
      <c r="F555" s="29">
        <v>1E-3</v>
      </c>
      <c r="G555" s="1">
        <v>153.80000000000001</v>
      </c>
      <c r="H555" s="1">
        <v>166.7</v>
      </c>
      <c r="I555" s="1">
        <v>188.7</v>
      </c>
      <c r="J555" s="1">
        <v>228.4</v>
      </c>
      <c r="K555" s="1">
        <v>247.6</v>
      </c>
      <c r="L555" s="1">
        <v>41.5</v>
      </c>
      <c r="M555" s="1">
        <v>795.2</v>
      </c>
      <c r="N555" s="1">
        <v>-58.8</v>
      </c>
      <c r="O555" s="1">
        <v>3.395</v>
      </c>
      <c r="P555" s="1">
        <v>25.3</v>
      </c>
      <c r="Q555" s="1">
        <v>1.1599999999999999</v>
      </c>
      <c r="R555" s="1">
        <v>43.31</v>
      </c>
      <c r="S555" s="1">
        <v>1</v>
      </c>
      <c r="T555" s="1">
        <v>88</v>
      </c>
      <c r="U555" s="1">
        <v>0.16</v>
      </c>
      <c r="V555" s="1">
        <v>14</v>
      </c>
      <c r="W555" s="1">
        <v>12</v>
      </c>
      <c r="X555" s="1">
        <v>9</v>
      </c>
      <c r="Y555" s="1">
        <v>7</v>
      </c>
      <c r="Z555" s="1">
        <v>7</v>
      </c>
      <c r="AA555" s="1">
        <v>7</v>
      </c>
      <c r="AB555" s="1"/>
      <c r="AC555" s="1"/>
      <c r="AD555" s="1"/>
      <c r="AE555" s="1"/>
      <c r="AF555" s="1"/>
      <c r="AG555" s="1"/>
      <c r="AH555" s="1">
        <v>22</v>
      </c>
      <c r="AI555" s="1">
        <v>61.700000000000017</v>
      </c>
    </row>
    <row r="556" spans="1:35" x14ac:dyDescent="0.25">
      <c r="A556" s="1">
        <v>555</v>
      </c>
      <c r="B556" s="1">
        <v>30</v>
      </c>
      <c r="C556" s="1">
        <v>7.0000000000000001E-3</v>
      </c>
      <c r="D556" s="1">
        <v>16.399999999999999</v>
      </c>
      <c r="E556" s="1">
        <v>0.02</v>
      </c>
      <c r="F556" s="29"/>
      <c r="G556" s="1">
        <v>151.80000000000001</v>
      </c>
      <c r="H556" s="1">
        <v>166.2</v>
      </c>
      <c r="I556" s="1">
        <v>191</v>
      </c>
      <c r="J556" s="1">
        <v>231.7</v>
      </c>
      <c r="K556" s="1">
        <v>253.6</v>
      </c>
      <c r="L556" s="1">
        <v>42.5</v>
      </c>
      <c r="M556" s="1">
        <v>795.2</v>
      </c>
      <c r="N556" s="1">
        <v>-57.6</v>
      </c>
      <c r="O556" s="1">
        <v>3.6819999999999999</v>
      </c>
      <c r="P556" s="1">
        <v>24.7</v>
      </c>
      <c r="Q556" s="1">
        <v>1.32</v>
      </c>
      <c r="R556" s="1">
        <v>43.305999999999997</v>
      </c>
      <c r="S556" s="1">
        <v>1</v>
      </c>
      <c r="T556" s="1">
        <v>90</v>
      </c>
      <c r="U556" s="1">
        <v>0.16</v>
      </c>
      <c r="V556" s="1">
        <v>17</v>
      </c>
      <c r="W556" s="1">
        <v>14</v>
      </c>
      <c r="X556" s="1">
        <v>8</v>
      </c>
      <c r="Y556" s="1">
        <v>7</v>
      </c>
      <c r="Z556" s="1">
        <v>7</v>
      </c>
      <c r="AA556" s="1">
        <v>7</v>
      </c>
      <c r="AB556" s="1"/>
      <c r="AC556" s="1"/>
      <c r="AD556" s="1"/>
      <c r="AE556" s="1"/>
      <c r="AF556" s="1"/>
      <c r="AG556" s="1"/>
      <c r="AH556" s="1">
        <v>24.800000000000011</v>
      </c>
      <c r="AI556" s="1">
        <v>65.5</v>
      </c>
    </row>
    <row r="557" spans="1:35" x14ac:dyDescent="0.25">
      <c r="A557" s="1">
        <v>556</v>
      </c>
      <c r="B557" s="20">
        <v>25</v>
      </c>
      <c r="C557" s="20">
        <v>2E-3</v>
      </c>
      <c r="D557" s="20">
        <v>16.3</v>
      </c>
      <c r="E557" s="20">
        <v>0.16600000000000001</v>
      </c>
      <c r="F557" s="28">
        <v>8.9999999999999998E-4</v>
      </c>
      <c r="G557" s="20">
        <v>148.5</v>
      </c>
      <c r="H557" s="20">
        <v>166.7</v>
      </c>
      <c r="I557" s="20">
        <v>193.5</v>
      </c>
      <c r="J557" s="20">
        <v>241.2</v>
      </c>
      <c r="K557" s="20">
        <v>267.8</v>
      </c>
      <c r="L557" s="20">
        <v>40.4</v>
      </c>
      <c r="M557" s="20">
        <v>795.2</v>
      </c>
      <c r="N557" s="20">
        <v>-52.1</v>
      </c>
      <c r="O557" s="20">
        <v>3.9809999999999999</v>
      </c>
      <c r="P557" s="20">
        <v>22</v>
      </c>
      <c r="Q557" s="20">
        <v>0.05</v>
      </c>
      <c r="R557" s="20">
        <v>43.29</v>
      </c>
      <c r="S557" s="20">
        <v>1</v>
      </c>
      <c r="T557" s="20">
        <v>98</v>
      </c>
      <c r="U557" s="20">
        <v>0.06</v>
      </c>
      <c r="V557" s="20">
        <v>15</v>
      </c>
      <c r="W557" s="20">
        <v>13</v>
      </c>
      <c r="X557" s="1">
        <v>10</v>
      </c>
      <c r="Y557" s="1">
        <v>8</v>
      </c>
      <c r="Z557" s="1">
        <v>7</v>
      </c>
      <c r="AA557" s="1">
        <v>7</v>
      </c>
      <c r="AB557" s="20">
        <v>226.5</v>
      </c>
      <c r="AC557" s="20">
        <v>68.400000000000006</v>
      </c>
      <c r="AD557" s="20">
        <v>5.8</v>
      </c>
      <c r="AE557" s="20">
        <v>1.6</v>
      </c>
      <c r="AF557" s="20">
        <v>0.7</v>
      </c>
      <c r="AG557" s="20">
        <v>0.3</v>
      </c>
      <c r="AH557" s="1">
        <v>26.800000000000011</v>
      </c>
      <c r="AI557" s="1">
        <v>74.5</v>
      </c>
    </row>
    <row r="558" spans="1:35" x14ac:dyDescent="0.25">
      <c r="A558" s="1">
        <v>557</v>
      </c>
      <c r="B558" s="1">
        <v>23</v>
      </c>
      <c r="C558" s="23">
        <v>8.0000000000000002E-3</v>
      </c>
      <c r="D558" s="1">
        <v>17.600000000000001</v>
      </c>
      <c r="E558" s="1">
        <v>0.105</v>
      </c>
      <c r="F558" s="29">
        <v>1E-3</v>
      </c>
      <c r="G558" s="1">
        <v>148.5</v>
      </c>
      <c r="H558" s="1">
        <v>165.4</v>
      </c>
      <c r="I558" s="1">
        <v>188.5</v>
      </c>
      <c r="J558" s="1">
        <v>226.8</v>
      </c>
      <c r="K558" s="1">
        <v>251.5</v>
      </c>
      <c r="L558" s="1">
        <v>40</v>
      </c>
      <c r="M558" s="1">
        <v>795.3</v>
      </c>
      <c r="N558" s="1">
        <v>-56.7</v>
      </c>
      <c r="O558" s="1">
        <v>3.4009999999999998</v>
      </c>
      <c r="P558" s="1">
        <v>25</v>
      </c>
      <c r="Q558" s="1"/>
      <c r="R558" s="1">
        <v>43.247999999999998</v>
      </c>
      <c r="S558" s="21">
        <v>1</v>
      </c>
      <c r="T558" s="1">
        <v>84</v>
      </c>
      <c r="U558" s="1"/>
      <c r="V558" s="1"/>
      <c r="W558" s="1"/>
      <c r="X558" s="1"/>
      <c r="Y558" s="1"/>
      <c r="Z558" s="1"/>
      <c r="AA558" s="1"/>
      <c r="AB558" s="1"/>
      <c r="AC558" s="1"/>
      <c r="AD558" s="1"/>
      <c r="AE558" s="1"/>
      <c r="AF558" s="1"/>
      <c r="AG558" s="1"/>
      <c r="AH558" s="1">
        <v>23.099999999999994</v>
      </c>
      <c r="AI558" s="1">
        <v>61.400000000000006</v>
      </c>
    </row>
    <row r="559" spans="1:35" x14ac:dyDescent="0.25">
      <c r="A559" s="1">
        <v>558</v>
      </c>
      <c r="B559" s="1">
        <v>23</v>
      </c>
      <c r="C559" s="23">
        <v>1E-3</v>
      </c>
      <c r="D559" s="25">
        <v>19.100000000000001</v>
      </c>
      <c r="E559" s="1">
        <v>0.12</v>
      </c>
      <c r="F559" s="29">
        <v>8.0000000000000004E-4</v>
      </c>
      <c r="G559" s="1">
        <v>149.4</v>
      </c>
      <c r="H559" s="1">
        <v>167.4</v>
      </c>
      <c r="I559" s="1">
        <v>194.4</v>
      </c>
      <c r="J559" s="1">
        <v>235.8</v>
      </c>
      <c r="K559" s="1">
        <v>253.6</v>
      </c>
      <c r="L559" s="1">
        <v>42</v>
      </c>
      <c r="M559" s="1">
        <v>795.3</v>
      </c>
      <c r="N559" s="1">
        <v>-49.6</v>
      </c>
      <c r="O559" s="1">
        <v>3.3340000000000001</v>
      </c>
      <c r="P559" s="1">
        <v>25</v>
      </c>
      <c r="Q559" s="1"/>
      <c r="R559" s="1">
        <v>43.247</v>
      </c>
      <c r="S559" s="21">
        <v>1</v>
      </c>
      <c r="T559" s="1">
        <v>75</v>
      </c>
      <c r="U559" s="1"/>
      <c r="V559" s="1"/>
      <c r="W559" s="1"/>
      <c r="X559" s="1"/>
      <c r="Y559" s="1"/>
      <c r="Z559" s="1"/>
      <c r="AA559" s="1"/>
      <c r="AB559" s="1"/>
      <c r="AC559" s="1"/>
      <c r="AD559" s="1"/>
      <c r="AE559" s="1"/>
      <c r="AF559" s="1"/>
      <c r="AG559" s="1"/>
      <c r="AH559" s="1">
        <v>27</v>
      </c>
      <c r="AI559" s="1">
        <v>68.400000000000006</v>
      </c>
    </row>
    <row r="560" spans="1:35" x14ac:dyDescent="0.25">
      <c r="A560" s="1">
        <v>559</v>
      </c>
      <c r="B560" s="1">
        <v>23</v>
      </c>
      <c r="C560" s="23">
        <v>8.9999999999999993E-3</v>
      </c>
      <c r="D560" s="25">
        <v>19.7</v>
      </c>
      <c r="E560" s="1">
        <v>0.125</v>
      </c>
      <c r="F560" s="29">
        <v>8.0000000000000004E-4</v>
      </c>
      <c r="G560" s="1">
        <v>150.5</v>
      </c>
      <c r="H560" s="1">
        <v>167.3</v>
      </c>
      <c r="I560" s="1">
        <v>194.3</v>
      </c>
      <c r="J560" s="1">
        <v>235.8</v>
      </c>
      <c r="K560" s="1">
        <v>254</v>
      </c>
      <c r="L560" s="1">
        <v>41.5</v>
      </c>
      <c r="M560" s="1">
        <v>795.3</v>
      </c>
      <c r="N560" s="1">
        <v>-49.6</v>
      </c>
      <c r="O560" s="1">
        <v>3.536</v>
      </c>
      <c r="P560" s="1">
        <v>25</v>
      </c>
      <c r="Q560" s="1"/>
      <c r="R560" s="1">
        <v>43.234000000000002</v>
      </c>
      <c r="S560" s="21">
        <v>1</v>
      </c>
      <c r="T560" s="1">
        <v>81</v>
      </c>
      <c r="U560" s="1"/>
      <c r="V560" s="1"/>
      <c r="W560" s="1"/>
      <c r="X560" s="1"/>
      <c r="Y560" s="1"/>
      <c r="Z560" s="1"/>
      <c r="AA560" s="1"/>
      <c r="AB560" s="1"/>
      <c r="AC560" s="1"/>
      <c r="AD560" s="1"/>
      <c r="AE560" s="1"/>
      <c r="AF560" s="1"/>
      <c r="AG560" s="1"/>
      <c r="AH560" s="1">
        <v>27</v>
      </c>
      <c r="AI560" s="1">
        <v>68.5</v>
      </c>
    </row>
    <row r="561" spans="1:35" x14ac:dyDescent="0.25">
      <c r="A561" s="1">
        <v>560</v>
      </c>
      <c r="B561" s="1">
        <v>25</v>
      </c>
      <c r="C561" s="23">
        <v>2E-3</v>
      </c>
      <c r="D561" s="26">
        <v>17.399999999999999</v>
      </c>
      <c r="E561" s="22">
        <v>0.14399999999999999</v>
      </c>
      <c r="F561" s="31">
        <v>1.1000000000000001E-3</v>
      </c>
      <c r="G561" s="26">
        <v>146.30000000000001</v>
      </c>
      <c r="H561" s="26">
        <v>165</v>
      </c>
      <c r="I561" s="26">
        <v>195.8</v>
      </c>
      <c r="J561" s="26">
        <v>244.5</v>
      </c>
      <c r="K561" s="26">
        <v>269</v>
      </c>
      <c r="L561" s="26">
        <v>39.5</v>
      </c>
      <c r="M561" s="26">
        <v>795.3</v>
      </c>
      <c r="N561" s="26">
        <v>-48.9</v>
      </c>
      <c r="O561" s="24">
        <v>3.766</v>
      </c>
      <c r="P561" s="26">
        <v>25</v>
      </c>
      <c r="Q561" s="22"/>
      <c r="R561" s="26">
        <v>43.28</v>
      </c>
      <c r="S561" s="21">
        <v>1</v>
      </c>
      <c r="T561" s="22">
        <v>94</v>
      </c>
      <c r="U561" s="32"/>
      <c r="V561" s="22"/>
      <c r="W561" s="22"/>
      <c r="X561" s="1"/>
      <c r="Y561" s="1"/>
      <c r="Z561" s="1"/>
      <c r="AA561" s="1"/>
      <c r="AB561" s="26"/>
      <c r="AC561" s="26"/>
      <c r="AD561" s="26"/>
      <c r="AE561" s="26"/>
      <c r="AF561" s="26"/>
      <c r="AG561" s="26"/>
      <c r="AH561" s="1">
        <v>30.800000000000011</v>
      </c>
      <c r="AI561" s="1">
        <v>79.5</v>
      </c>
    </row>
    <row r="562" spans="1:35" x14ac:dyDescent="0.25">
      <c r="A562" s="1">
        <v>561</v>
      </c>
      <c r="B562" s="1">
        <v>25</v>
      </c>
      <c r="C562" s="1">
        <v>4.0000000000000001E-3</v>
      </c>
      <c r="D562" s="25">
        <v>15.9</v>
      </c>
      <c r="E562" s="27">
        <v>0.04</v>
      </c>
      <c r="F562" s="29">
        <v>5.9999999999999995E-4</v>
      </c>
      <c r="G562" s="25">
        <v>146.30000000000001</v>
      </c>
      <c r="H562" s="25">
        <v>168.3</v>
      </c>
      <c r="I562" s="25">
        <v>193.3</v>
      </c>
      <c r="J562" s="25">
        <v>237.6</v>
      </c>
      <c r="K562" s="25">
        <v>266.5</v>
      </c>
      <c r="L562" s="25">
        <v>40.5</v>
      </c>
      <c r="M562" s="25">
        <v>795.3</v>
      </c>
      <c r="N562" s="25">
        <v>-54.6</v>
      </c>
      <c r="O562" s="23">
        <v>3.6469999999999998</v>
      </c>
      <c r="P562" s="25">
        <v>26</v>
      </c>
      <c r="Q562" s="32"/>
      <c r="R562" s="27">
        <v>43.34</v>
      </c>
      <c r="S562" s="33">
        <v>1</v>
      </c>
      <c r="T562" s="1">
        <v>87</v>
      </c>
      <c r="U562" s="25">
        <v>0.2</v>
      </c>
      <c r="V562" s="25">
        <v>19</v>
      </c>
      <c r="W562" s="22">
        <v>16</v>
      </c>
      <c r="X562" s="1">
        <v>7</v>
      </c>
      <c r="Y562" s="1">
        <v>7</v>
      </c>
      <c r="Z562" s="1">
        <v>7</v>
      </c>
      <c r="AA562" s="1">
        <v>7</v>
      </c>
      <c r="AB562" s="26"/>
      <c r="AC562" s="26"/>
      <c r="AD562" s="26"/>
      <c r="AE562" s="26"/>
      <c r="AF562" s="26"/>
      <c r="AG562" s="26"/>
      <c r="AH562" s="1">
        <v>25</v>
      </c>
      <c r="AI562" s="1">
        <v>69.299999999999983</v>
      </c>
    </row>
    <row r="563" spans="1:35" x14ac:dyDescent="0.25">
      <c r="A563" s="1">
        <v>562</v>
      </c>
      <c r="B563" s="1">
        <v>30</v>
      </c>
      <c r="C563" s="1">
        <v>2E-3</v>
      </c>
      <c r="D563" s="1">
        <v>16.399999999999999</v>
      </c>
      <c r="E563" s="23">
        <v>0.05</v>
      </c>
      <c r="F563" s="29">
        <v>5.9999999999999995E-4</v>
      </c>
      <c r="G563" s="1">
        <v>148.5</v>
      </c>
      <c r="H563" s="25">
        <v>171</v>
      </c>
      <c r="I563" s="1">
        <v>201.5</v>
      </c>
      <c r="J563" s="25">
        <v>245</v>
      </c>
      <c r="K563" s="1">
        <v>273.2</v>
      </c>
      <c r="L563" s="25">
        <v>41.5</v>
      </c>
      <c r="M563" s="1">
        <v>795.3</v>
      </c>
      <c r="N563" s="1">
        <v>-51.7</v>
      </c>
      <c r="O563" s="1">
        <v>4.0259999999999998</v>
      </c>
      <c r="P563" s="25">
        <v>26</v>
      </c>
      <c r="Q563" s="20"/>
      <c r="R563" s="1">
        <v>43.365000000000002</v>
      </c>
      <c r="S563" s="1">
        <v>1</v>
      </c>
      <c r="T563" s="1">
        <v>99</v>
      </c>
      <c r="U563" s="1">
        <v>0.4</v>
      </c>
      <c r="V563" s="1">
        <v>17</v>
      </c>
      <c r="W563" s="20">
        <v>15</v>
      </c>
      <c r="X563" s="1">
        <v>7</v>
      </c>
      <c r="Y563" s="1">
        <v>7</v>
      </c>
      <c r="Z563" s="1">
        <v>7</v>
      </c>
      <c r="AA563" s="1">
        <v>7</v>
      </c>
      <c r="AB563" s="20"/>
      <c r="AC563" s="20"/>
      <c r="AD563" s="20"/>
      <c r="AE563" s="20"/>
      <c r="AF563" s="20"/>
      <c r="AG563" s="20"/>
      <c r="AH563" s="1">
        <v>30.5</v>
      </c>
      <c r="AI563" s="1">
        <v>74</v>
      </c>
    </row>
    <row r="564" spans="1:35" x14ac:dyDescent="0.25">
      <c r="A564" s="1">
        <v>563</v>
      </c>
      <c r="B564" s="1">
        <v>24</v>
      </c>
      <c r="C564" s="1">
        <v>3.0000000000000001E-3</v>
      </c>
      <c r="D564" s="1">
        <v>16.5</v>
      </c>
      <c r="E564" s="23">
        <v>4.9000000000000002E-2</v>
      </c>
      <c r="F564" s="29">
        <v>2.9999999999999997E-4</v>
      </c>
      <c r="G564" s="25">
        <v>144.9</v>
      </c>
      <c r="H564" s="1">
        <v>170.8</v>
      </c>
      <c r="I564" s="1">
        <v>201.5</v>
      </c>
      <c r="J564" s="25">
        <v>245.3</v>
      </c>
      <c r="K564" s="1">
        <v>271.8</v>
      </c>
      <c r="L564" s="25">
        <v>42</v>
      </c>
      <c r="M564" s="1">
        <v>795.3</v>
      </c>
      <c r="N564" s="1">
        <v>-51.7</v>
      </c>
      <c r="O564" s="1">
        <v>4.0250000000000004</v>
      </c>
      <c r="P564" s="25">
        <v>27</v>
      </c>
      <c r="Q564" s="20"/>
      <c r="R564" s="1">
        <v>43.363999999999997</v>
      </c>
      <c r="S564" s="1">
        <v>1</v>
      </c>
      <c r="T564" s="1">
        <v>99</v>
      </c>
      <c r="U564" s="1">
        <v>0.2</v>
      </c>
      <c r="V564" s="1">
        <v>17</v>
      </c>
      <c r="W564" s="20">
        <v>15</v>
      </c>
      <c r="X564" s="1">
        <v>7</v>
      </c>
      <c r="Y564" s="1">
        <v>7</v>
      </c>
      <c r="Z564" s="1">
        <v>7</v>
      </c>
      <c r="AA564" s="1">
        <v>7</v>
      </c>
      <c r="AB564" s="20"/>
      <c r="AC564" s="20"/>
      <c r="AD564" s="20"/>
      <c r="AE564" s="20"/>
      <c r="AF564" s="20"/>
      <c r="AG564" s="20"/>
      <c r="AH564" s="1">
        <v>30.699999999999989</v>
      </c>
      <c r="AI564" s="1">
        <v>74.5</v>
      </c>
    </row>
    <row r="565" spans="1:35" x14ac:dyDescent="0.25">
      <c r="A565" s="1">
        <v>564</v>
      </c>
      <c r="B565" s="1">
        <v>30</v>
      </c>
      <c r="C565" s="1">
        <v>4.0000000000000001E-3</v>
      </c>
      <c r="D565" s="25">
        <v>16.399999999999999</v>
      </c>
      <c r="E565" s="23">
        <v>2.5999999999999999E-2</v>
      </c>
      <c r="F565" s="29">
        <v>1E-4</v>
      </c>
      <c r="G565" s="25">
        <v>147.1</v>
      </c>
      <c r="H565" s="25">
        <v>168.1</v>
      </c>
      <c r="I565" s="25">
        <v>198.7</v>
      </c>
      <c r="J565" s="25">
        <v>247</v>
      </c>
      <c r="K565" s="25">
        <v>273.8</v>
      </c>
      <c r="L565" s="25">
        <v>40.5</v>
      </c>
      <c r="M565" s="25">
        <v>795.3</v>
      </c>
      <c r="N565" s="25">
        <v>-53.2</v>
      </c>
      <c r="O565" s="23">
        <v>3.86</v>
      </c>
      <c r="P565" s="25">
        <v>26</v>
      </c>
      <c r="Q565" s="20"/>
      <c r="R565" s="23">
        <v>43.359000000000002</v>
      </c>
      <c r="S565" s="33">
        <v>1</v>
      </c>
      <c r="T565" s="1">
        <v>99</v>
      </c>
      <c r="U565" s="25">
        <v>0.1</v>
      </c>
      <c r="V565" s="25">
        <v>18</v>
      </c>
      <c r="W565" s="20">
        <v>15</v>
      </c>
      <c r="X565" s="1">
        <v>7</v>
      </c>
      <c r="Y565" s="1">
        <v>7</v>
      </c>
      <c r="Z565" s="1">
        <v>7</v>
      </c>
      <c r="AA565" s="1">
        <v>7</v>
      </c>
      <c r="AB565" s="20"/>
      <c r="AC565" s="20"/>
      <c r="AD565" s="20"/>
      <c r="AE565" s="20"/>
      <c r="AF565" s="20"/>
      <c r="AG565" s="20"/>
      <c r="AH565" s="1">
        <v>30.599999999999994</v>
      </c>
      <c r="AI565" s="1">
        <v>78.900000000000006</v>
      </c>
    </row>
    <row r="566" spans="1:35" x14ac:dyDescent="0.25">
      <c r="A566" s="1">
        <v>565</v>
      </c>
      <c r="B566" s="1">
        <v>30</v>
      </c>
      <c r="C566" s="1">
        <v>3.0000000000000001E-3</v>
      </c>
      <c r="D566" s="25">
        <v>16.3</v>
      </c>
      <c r="E566" s="23">
        <v>5.0999999999999997E-2</v>
      </c>
      <c r="F566" s="29">
        <v>2.9999999999999997E-4</v>
      </c>
      <c r="G566" s="25">
        <v>144</v>
      </c>
      <c r="H566" s="25">
        <v>168.3</v>
      </c>
      <c r="I566" s="25">
        <v>200.7</v>
      </c>
      <c r="J566" s="25">
        <v>244.7</v>
      </c>
      <c r="K566" s="25">
        <v>271.8</v>
      </c>
      <c r="L566" s="25">
        <v>42.5</v>
      </c>
      <c r="M566" s="25">
        <v>795.3</v>
      </c>
      <c r="N566" s="25">
        <v>-50.9</v>
      </c>
      <c r="O566" s="23">
        <v>4.0149999999999997</v>
      </c>
      <c r="P566" s="25">
        <v>25</v>
      </c>
      <c r="Q566" s="20"/>
      <c r="R566" s="23">
        <v>43.36</v>
      </c>
      <c r="S566" s="33">
        <v>1</v>
      </c>
      <c r="T566" s="1">
        <v>99</v>
      </c>
      <c r="U566" s="25">
        <v>0.1</v>
      </c>
      <c r="V566" s="25">
        <v>17</v>
      </c>
      <c r="W566" s="20">
        <v>15</v>
      </c>
      <c r="X566" s="1">
        <v>7</v>
      </c>
      <c r="Y566" s="1">
        <v>7</v>
      </c>
      <c r="Z566" s="1">
        <v>7</v>
      </c>
      <c r="AA566" s="1">
        <v>7</v>
      </c>
      <c r="AB566" s="20"/>
      <c r="AC566" s="20"/>
      <c r="AD566" s="20"/>
      <c r="AE566" s="20"/>
      <c r="AF566" s="20"/>
      <c r="AG566" s="20"/>
      <c r="AH566" s="1">
        <v>32.399999999999977</v>
      </c>
      <c r="AI566" s="1">
        <v>76.399999999999977</v>
      </c>
    </row>
    <row r="567" spans="1:35" x14ac:dyDescent="0.25">
      <c r="A567" s="1">
        <v>566</v>
      </c>
      <c r="B567" s="1">
        <v>29</v>
      </c>
      <c r="C567" s="23">
        <v>4.0000000000000001E-3</v>
      </c>
      <c r="D567" s="1">
        <v>18.3</v>
      </c>
      <c r="E567" s="1">
        <v>2.8000000000000001E-2</v>
      </c>
      <c r="F567" s="29">
        <v>4.0000000000000002E-4</v>
      </c>
      <c r="G567" s="1">
        <v>150.19999999999999</v>
      </c>
      <c r="H567" s="1">
        <v>167.1</v>
      </c>
      <c r="I567" s="1">
        <v>193.4</v>
      </c>
      <c r="J567" s="1">
        <v>233.1</v>
      </c>
      <c r="K567" s="1">
        <v>257.5</v>
      </c>
      <c r="L567" s="1">
        <v>41.5</v>
      </c>
      <c r="M567" s="1">
        <v>795.4</v>
      </c>
      <c r="N567" s="1">
        <v>-51.7</v>
      </c>
      <c r="O567" s="1">
        <v>3.6259999999999999</v>
      </c>
      <c r="P567" s="1">
        <v>26</v>
      </c>
      <c r="Q567" s="1"/>
      <c r="R567" s="1">
        <v>43.281999999999996</v>
      </c>
      <c r="S567" s="21">
        <v>1</v>
      </c>
      <c r="T567" s="1">
        <v>97</v>
      </c>
      <c r="U567" s="1"/>
      <c r="V567" s="1"/>
      <c r="W567" s="1"/>
      <c r="X567" s="1"/>
      <c r="Y567" s="1"/>
      <c r="Z567" s="1"/>
      <c r="AA567" s="1"/>
      <c r="AB567" s="1"/>
      <c r="AC567" s="1"/>
      <c r="AD567" s="1"/>
      <c r="AE567" s="1"/>
      <c r="AF567" s="1"/>
      <c r="AG567" s="1"/>
      <c r="AH567" s="1">
        <v>26.300000000000011</v>
      </c>
      <c r="AI567" s="1">
        <v>66</v>
      </c>
    </row>
    <row r="568" spans="1:35" x14ac:dyDescent="0.25">
      <c r="A568" s="1">
        <v>567</v>
      </c>
      <c r="B568" s="1">
        <v>30</v>
      </c>
      <c r="C568" s="23">
        <v>5.0000000000000001E-3</v>
      </c>
      <c r="D568" s="1">
        <v>18.7</v>
      </c>
      <c r="E568" s="1">
        <v>1.0999999999999999E-2</v>
      </c>
      <c r="F568" s="29">
        <v>2.9999999999999997E-4</v>
      </c>
      <c r="G568" s="1">
        <v>148.9</v>
      </c>
      <c r="H568" s="1">
        <v>166.6</v>
      </c>
      <c r="I568" s="1">
        <v>193.7</v>
      </c>
      <c r="J568" s="1">
        <v>235</v>
      </c>
      <c r="K568" s="1">
        <v>258.8</v>
      </c>
      <c r="L568" s="1">
        <v>42</v>
      </c>
      <c r="M568" s="1">
        <v>795.4</v>
      </c>
      <c r="N568" s="1">
        <v>-51.8</v>
      </c>
      <c r="O568" s="1">
        <v>3.625</v>
      </c>
      <c r="P568" s="1">
        <v>22.5</v>
      </c>
      <c r="Q568" s="1">
        <v>0.51</v>
      </c>
      <c r="R568" s="1">
        <v>43.283999999999999</v>
      </c>
      <c r="S568" s="21">
        <v>1</v>
      </c>
      <c r="T568" s="1">
        <v>95</v>
      </c>
      <c r="U568" s="1"/>
      <c r="V568" s="1"/>
      <c r="W568" s="1"/>
      <c r="X568" s="1"/>
      <c r="Y568" s="1"/>
      <c r="Z568" s="1"/>
      <c r="AA568" s="1"/>
      <c r="AB568" s="1"/>
      <c r="AC568" s="1"/>
      <c r="AD568" s="1"/>
      <c r="AE568" s="1"/>
      <c r="AF568" s="1"/>
      <c r="AG568" s="1"/>
      <c r="AH568" s="1">
        <v>27.099999999999994</v>
      </c>
      <c r="AI568" s="1">
        <v>68.400000000000006</v>
      </c>
    </row>
    <row r="569" spans="1:35" x14ac:dyDescent="0.25">
      <c r="A569" s="1">
        <v>568</v>
      </c>
      <c r="B569" s="1">
        <v>22</v>
      </c>
      <c r="C569" s="23">
        <v>3.0000000000000001E-3</v>
      </c>
      <c r="D569" s="1">
        <v>18.3</v>
      </c>
      <c r="E569" s="1">
        <v>0.104</v>
      </c>
      <c r="F569" s="29">
        <v>1E-3</v>
      </c>
      <c r="G569" s="1">
        <v>152.5</v>
      </c>
      <c r="H569" s="1">
        <v>166.2</v>
      </c>
      <c r="I569" s="1">
        <v>188.2</v>
      </c>
      <c r="J569" s="1">
        <v>226.9</v>
      </c>
      <c r="K569" s="1">
        <v>252.9</v>
      </c>
      <c r="L569" s="1">
        <v>40</v>
      </c>
      <c r="M569" s="1">
        <v>795.4</v>
      </c>
      <c r="N569" s="1">
        <v>-56.8</v>
      </c>
      <c r="O569" s="1">
        <v>3.766</v>
      </c>
      <c r="P569" s="1">
        <v>25</v>
      </c>
      <c r="Q569" s="1"/>
      <c r="R569" s="1">
        <v>43.235999999999997</v>
      </c>
      <c r="S569" s="21">
        <v>1</v>
      </c>
      <c r="T569" s="1">
        <v>91</v>
      </c>
      <c r="U569" s="1"/>
      <c r="V569" s="1"/>
      <c r="W569" s="1"/>
      <c r="X569" s="1"/>
      <c r="Y569" s="1"/>
      <c r="Z569" s="1"/>
      <c r="AA569" s="1"/>
      <c r="AB569" s="1"/>
      <c r="AC569" s="1"/>
      <c r="AD569" s="1"/>
      <c r="AE569" s="1"/>
      <c r="AF569" s="1"/>
      <c r="AG569" s="1"/>
      <c r="AH569" s="1">
        <v>22</v>
      </c>
      <c r="AI569" s="1">
        <v>60.700000000000017</v>
      </c>
    </row>
    <row r="570" spans="1:35" x14ac:dyDescent="0.25">
      <c r="A570" s="1">
        <v>569</v>
      </c>
      <c r="B570" s="1">
        <v>23</v>
      </c>
      <c r="C570" s="23">
        <v>6.0000000000000001E-3</v>
      </c>
      <c r="D570" s="25">
        <v>19.5</v>
      </c>
      <c r="E570" s="1">
        <v>0.128</v>
      </c>
      <c r="F570" s="29">
        <v>8.0000000000000004E-4</v>
      </c>
      <c r="G570" s="1">
        <v>150.69999999999999</v>
      </c>
      <c r="H570" s="1">
        <v>166.9</v>
      </c>
      <c r="I570" s="1">
        <v>193.7</v>
      </c>
      <c r="J570" s="1">
        <v>235.2</v>
      </c>
      <c r="K570" s="1">
        <v>254.5</v>
      </c>
      <c r="L570" s="1">
        <v>41.5</v>
      </c>
      <c r="M570" s="1">
        <v>795.4</v>
      </c>
      <c r="N570" s="1">
        <v>-49.5</v>
      </c>
      <c r="O570" s="1">
        <v>3.5179999999999998</v>
      </c>
      <c r="P570" s="1">
        <v>25</v>
      </c>
      <c r="Q570" s="1"/>
      <c r="R570" s="1">
        <v>43.232999999999997</v>
      </c>
      <c r="S570" s="21">
        <v>1</v>
      </c>
      <c r="T570" s="1">
        <v>78</v>
      </c>
      <c r="U570" s="1"/>
      <c r="V570" s="1"/>
      <c r="W570" s="1"/>
      <c r="X570" s="1"/>
      <c r="Y570" s="1"/>
      <c r="Z570" s="1"/>
      <c r="AA570" s="1"/>
      <c r="AB570" s="1"/>
      <c r="AC570" s="1"/>
      <c r="AD570" s="1"/>
      <c r="AE570" s="1"/>
      <c r="AF570" s="1"/>
      <c r="AG570" s="1"/>
      <c r="AH570" s="1">
        <v>26.799999999999983</v>
      </c>
      <c r="AI570" s="1">
        <v>68.299999999999983</v>
      </c>
    </row>
    <row r="571" spans="1:35" x14ac:dyDescent="0.25">
      <c r="A571" s="1">
        <v>570</v>
      </c>
      <c r="B571" s="1">
        <v>24</v>
      </c>
      <c r="C571" s="23">
        <v>3.0000000000000001E-3</v>
      </c>
      <c r="D571" s="25">
        <v>19.2</v>
      </c>
      <c r="E571" s="1">
        <v>0.12</v>
      </c>
      <c r="F571" s="29">
        <v>8.0000000000000004E-4</v>
      </c>
      <c r="G571" s="1">
        <v>151.5</v>
      </c>
      <c r="H571" s="1">
        <v>166.6</v>
      </c>
      <c r="I571" s="1">
        <v>193.7</v>
      </c>
      <c r="J571" s="1">
        <v>235.7</v>
      </c>
      <c r="K571" s="1">
        <v>254.4</v>
      </c>
      <c r="L571" s="1">
        <v>41</v>
      </c>
      <c r="M571" s="1">
        <v>795.4</v>
      </c>
      <c r="N571" s="1">
        <v>-49.6</v>
      </c>
      <c r="O571" s="1">
        <v>3.5369999999999999</v>
      </c>
      <c r="P571" s="1">
        <v>25</v>
      </c>
      <c r="Q571" s="1"/>
      <c r="R571" s="1">
        <v>43.24</v>
      </c>
      <c r="S571" s="21">
        <v>1</v>
      </c>
      <c r="T571" s="1">
        <v>83</v>
      </c>
      <c r="U571" s="1"/>
      <c r="V571" s="1"/>
      <c r="W571" s="1"/>
      <c r="X571" s="1"/>
      <c r="Y571" s="1"/>
      <c r="Z571" s="1"/>
      <c r="AA571" s="1"/>
      <c r="AB571" s="1"/>
      <c r="AC571" s="1"/>
      <c r="AD571" s="1"/>
      <c r="AE571" s="1"/>
      <c r="AF571" s="1"/>
      <c r="AG571" s="1"/>
      <c r="AH571" s="1">
        <v>27.099999999999994</v>
      </c>
      <c r="AI571" s="1">
        <v>69.099999999999994</v>
      </c>
    </row>
    <row r="572" spans="1:35" x14ac:dyDescent="0.25">
      <c r="A572" s="1">
        <v>571</v>
      </c>
      <c r="B572" s="1">
        <v>28</v>
      </c>
      <c r="C572" s="23">
        <v>1E-3</v>
      </c>
      <c r="D572" s="26">
        <v>19</v>
      </c>
      <c r="E572" s="22">
        <v>0.10199999999999999</v>
      </c>
      <c r="F572" s="31">
        <v>6.9999999999999999E-4</v>
      </c>
      <c r="G572" s="26">
        <v>145.9</v>
      </c>
      <c r="H572" s="26">
        <v>163.19999999999999</v>
      </c>
      <c r="I572" s="26">
        <v>193.4</v>
      </c>
      <c r="J572" s="26">
        <v>240.2</v>
      </c>
      <c r="K572" s="26">
        <v>260.89999999999998</v>
      </c>
      <c r="L572" s="26">
        <v>39</v>
      </c>
      <c r="M572" s="26">
        <v>795.4</v>
      </c>
      <c r="N572" s="22">
        <v>-48.9</v>
      </c>
      <c r="O572" s="24">
        <v>3.5470000000000002</v>
      </c>
      <c r="P572" s="26">
        <v>25</v>
      </c>
      <c r="Q572" s="22"/>
      <c r="R572" s="22">
        <v>43.252000000000002</v>
      </c>
      <c r="S572" s="21">
        <v>1</v>
      </c>
      <c r="T572" s="22">
        <v>88</v>
      </c>
      <c r="U572" s="22"/>
      <c r="V572" s="22"/>
      <c r="W572" s="22"/>
      <c r="X572" s="1"/>
      <c r="Y572" s="1"/>
      <c r="Z572" s="1"/>
      <c r="AA572" s="1"/>
      <c r="AB572" s="26"/>
      <c r="AC572" s="26"/>
      <c r="AD572" s="26"/>
      <c r="AE572" s="26"/>
      <c r="AF572" s="26"/>
      <c r="AG572" s="26"/>
      <c r="AH572" s="1">
        <v>30.200000000000017</v>
      </c>
      <c r="AI572" s="1">
        <v>77</v>
      </c>
    </row>
    <row r="573" spans="1:35" x14ac:dyDescent="0.25">
      <c r="A573" s="1">
        <v>572</v>
      </c>
      <c r="B573" s="1">
        <v>24</v>
      </c>
      <c r="C573" s="1">
        <v>2E-3</v>
      </c>
      <c r="D573" s="25">
        <v>14.5</v>
      </c>
      <c r="E573" s="27">
        <v>7.0000000000000007E-2</v>
      </c>
      <c r="F573" s="29">
        <v>5.0000000000000001E-4</v>
      </c>
      <c r="G573" s="25">
        <v>145.30000000000001</v>
      </c>
      <c r="H573" s="25">
        <v>168.3</v>
      </c>
      <c r="I573" s="25">
        <v>195.8</v>
      </c>
      <c r="J573" s="25">
        <v>242.3</v>
      </c>
      <c r="K573" s="25">
        <v>274.3</v>
      </c>
      <c r="L573" s="25">
        <v>41</v>
      </c>
      <c r="M573" s="25">
        <v>795.4</v>
      </c>
      <c r="N573" s="25">
        <v>-57.5</v>
      </c>
      <c r="O573" s="23">
        <v>3.794</v>
      </c>
      <c r="P573" s="25">
        <v>26</v>
      </c>
      <c r="Q573" s="32"/>
      <c r="R573" s="27">
        <v>43.38</v>
      </c>
      <c r="S573" s="33">
        <v>1</v>
      </c>
      <c r="T573" s="1">
        <v>100</v>
      </c>
      <c r="U573" s="25">
        <v>0.1</v>
      </c>
      <c r="V573" s="25">
        <v>14</v>
      </c>
      <c r="W573" s="22">
        <v>11</v>
      </c>
      <c r="X573" s="1">
        <v>7</v>
      </c>
      <c r="Y573" s="1">
        <v>7</v>
      </c>
      <c r="Z573" s="1">
        <v>7</v>
      </c>
      <c r="AA573" s="1">
        <v>7</v>
      </c>
      <c r="AB573" s="26"/>
      <c r="AC573" s="26"/>
      <c r="AD573" s="26"/>
      <c r="AE573" s="26"/>
      <c r="AF573" s="26"/>
      <c r="AG573" s="26"/>
      <c r="AH573" s="1">
        <v>27.5</v>
      </c>
      <c r="AI573" s="1">
        <v>74</v>
      </c>
    </row>
    <row r="574" spans="1:35" x14ac:dyDescent="0.25">
      <c r="A574" s="1">
        <v>573</v>
      </c>
      <c r="B574" s="1">
        <v>30</v>
      </c>
      <c r="C574" s="1">
        <v>3.0000000000000001E-3</v>
      </c>
      <c r="D574" s="25">
        <v>16.7</v>
      </c>
      <c r="E574" s="23">
        <v>2.5000000000000001E-2</v>
      </c>
      <c r="F574" s="29">
        <v>4.0000000000000002E-4</v>
      </c>
      <c r="G574" s="25">
        <v>147.80000000000001</v>
      </c>
      <c r="H574" s="25">
        <v>168.3</v>
      </c>
      <c r="I574" s="25">
        <v>198.2</v>
      </c>
      <c r="J574" s="25">
        <v>246.4</v>
      </c>
      <c r="K574" s="25">
        <v>272.60000000000002</v>
      </c>
      <c r="L574" s="25">
        <v>41</v>
      </c>
      <c r="M574" s="25">
        <v>795.4</v>
      </c>
      <c r="N574" s="25">
        <v>-53.8</v>
      </c>
      <c r="O574" s="23">
        <v>3.8090000000000002</v>
      </c>
      <c r="P574" s="25">
        <v>25</v>
      </c>
      <c r="Q574" s="20"/>
      <c r="R574" s="23">
        <v>43.350999999999999</v>
      </c>
      <c r="S574" s="33">
        <v>1</v>
      </c>
      <c r="T574" s="1">
        <v>100</v>
      </c>
      <c r="U574" s="25">
        <v>0.1</v>
      </c>
      <c r="V574" s="25">
        <v>16</v>
      </c>
      <c r="W574" s="20">
        <v>13</v>
      </c>
      <c r="X574" s="1">
        <v>7</v>
      </c>
      <c r="Y574" s="1">
        <v>7</v>
      </c>
      <c r="Z574" s="1">
        <v>7</v>
      </c>
      <c r="AA574" s="1">
        <v>7</v>
      </c>
      <c r="AB574" s="20"/>
      <c r="AC574" s="20"/>
      <c r="AD574" s="20"/>
      <c r="AE574" s="20"/>
      <c r="AF574" s="20"/>
      <c r="AG574" s="20"/>
      <c r="AH574" s="1">
        <v>29.899999999999977</v>
      </c>
      <c r="AI574" s="1">
        <v>78.099999999999994</v>
      </c>
    </row>
    <row r="575" spans="1:35" x14ac:dyDescent="0.25">
      <c r="A575" s="1">
        <v>574</v>
      </c>
      <c r="B575" s="1">
        <v>28</v>
      </c>
      <c r="C575" s="1">
        <v>3.0000000000000001E-3</v>
      </c>
      <c r="D575" s="25">
        <v>16.3</v>
      </c>
      <c r="E575" s="23">
        <v>2.3E-2</v>
      </c>
      <c r="F575" s="29">
        <v>5.9999999999999995E-4</v>
      </c>
      <c r="G575" s="25">
        <v>145.69999999999999</v>
      </c>
      <c r="H575" s="25">
        <v>169.2</v>
      </c>
      <c r="I575" s="25">
        <v>198.8</v>
      </c>
      <c r="J575" s="25">
        <v>246.9</v>
      </c>
      <c r="K575" s="25">
        <v>273.60000000000002</v>
      </c>
      <c r="L575" s="25">
        <v>41.5</v>
      </c>
      <c r="M575" s="25">
        <v>795.4</v>
      </c>
      <c r="N575" s="25">
        <v>-53.2</v>
      </c>
      <c r="O575" s="23">
        <v>3.9670000000000001</v>
      </c>
      <c r="P575" s="25">
        <v>26.5</v>
      </c>
      <c r="Q575" s="20"/>
      <c r="R575" s="23">
        <v>43.360999999999997</v>
      </c>
      <c r="S575" s="33">
        <v>1</v>
      </c>
      <c r="T575" s="1">
        <v>99</v>
      </c>
      <c r="U575" s="25">
        <v>0.2</v>
      </c>
      <c r="V575" s="25">
        <v>15</v>
      </c>
      <c r="W575" s="20">
        <v>12</v>
      </c>
      <c r="X575" s="1">
        <v>7</v>
      </c>
      <c r="Y575" s="1">
        <v>7</v>
      </c>
      <c r="Z575" s="1">
        <v>7</v>
      </c>
      <c r="AA575" s="1">
        <v>7</v>
      </c>
      <c r="AB575" s="20"/>
      <c r="AC575" s="20"/>
      <c r="AD575" s="20"/>
      <c r="AE575" s="20"/>
      <c r="AF575" s="20"/>
      <c r="AG575" s="20"/>
      <c r="AH575" s="1">
        <v>29.600000000000023</v>
      </c>
      <c r="AI575" s="1">
        <v>77.700000000000017</v>
      </c>
    </row>
    <row r="576" spans="1:35" x14ac:dyDescent="0.25">
      <c r="A576" s="1">
        <v>575</v>
      </c>
      <c r="B576" s="1">
        <v>29</v>
      </c>
      <c r="C576" s="1">
        <v>3.0000000000000001E-3</v>
      </c>
      <c r="D576" s="25">
        <v>17.3</v>
      </c>
      <c r="E576" s="23">
        <v>4.8000000000000001E-2</v>
      </c>
      <c r="F576" s="29">
        <v>1E-4</v>
      </c>
      <c r="G576" s="25">
        <v>147.80000000000001</v>
      </c>
      <c r="H576" s="25">
        <v>169.7</v>
      </c>
      <c r="I576" s="25">
        <v>201.8</v>
      </c>
      <c r="J576" s="25">
        <v>246.1</v>
      </c>
      <c r="K576" s="25">
        <v>272.3</v>
      </c>
      <c r="L576" s="25">
        <v>42</v>
      </c>
      <c r="M576" s="25">
        <v>795.4</v>
      </c>
      <c r="N576" s="25">
        <v>-51.4</v>
      </c>
      <c r="O576" s="23">
        <v>3.98</v>
      </c>
      <c r="P576" s="25">
        <v>26</v>
      </c>
      <c r="Q576" s="20"/>
      <c r="R576" s="23">
        <v>43.35</v>
      </c>
      <c r="S576" s="33">
        <v>1</v>
      </c>
      <c r="T576" s="1">
        <v>98</v>
      </c>
      <c r="U576" s="25">
        <v>0.3</v>
      </c>
      <c r="V576" s="25">
        <v>18</v>
      </c>
      <c r="W576" s="20">
        <v>15</v>
      </c>
      <c r="X576" s="1">
        <v>7</v>
      </c>
      <c r="Y576" s="1">
        <v>7</v>
      </c>
      <c r="Z576" s="1">
        <v>7</v>
      </c>
      <c r="AA576" s="1">
        <v>7</v>
      </c>
      <c r="AB576" s="20"/>
      <c r="AC576" s="20"/>
      <c r="AD576" s="20"/>
      <c r="AE576" s="20"/>
      <c r="AF576" s="20"/>
      <c r="AG576" s="20"/>
      <c r="AH576" s="1">
        <v>32.100000000000023</v>
      </c>
      <c r="AI576" s="1">
        <v>76.400000000000006</v>
      </c>
    </row>
    <row r="577" spans="1:35" x14ac:dyDescent="0.25">
      <c r="A577" s="1">
        <v>576</v>
      </c>
      <c r="B577" s="1">
        <v>28</v>
      </c>
      <c r="C577" s="1">
        <v>4.0000000000000001E-3</v>
      </c>
      <c r="D577" s="25">
        <v>16.3</v>
      </c>
      <c r="E577" s="23">
        <v>0.06</v>
      </c>
      <c r="F577" s="29">
        <v>2.9999999999999997E-4</v>
      </c>
      <c r="G577" s="25">
        <v>149.30000000000001</v>
      </c>
      <c r="H577" s="25">
        <v>170.3</v>
      </c>
      <c r="I577" s="25">
        <v>201.8</v>
      </c>
      <c r="J577" s="25">
        <v>246.5</v>
      </c>
      <c r="K577" s="25">
        <v>272.39999999999998</v>
      </c>
      <c r="L577" s="25">
        <v>43</v>
      </c>
      <c r="M577" s="25">
        <v>795.4</v>
      </c>
      <c r="N577" s="25">
        <v>-51.2</v>
      </c>
      <c r="O577" s="23">
        <v>3.9729999999999999</v>
      </c>
      <c r="P577" s="25">
        <v>26</v>
      </c>
      <c r="Q577" s="20"/>
      <c r="R577" s="23">
        <v>43.366999999999997</v>
      </c>
      <c r="S577" s="33">
        <v>1</v>
      </c>
      <c r="T577" s="1">
        <v>100</v>
      </c>
      <c r="U577" s="25">
        <v>0.2</v>
      </c>
      <c r="V577" s="25">
        <v>19</v>
      </c>
      <c r="W577" s="20">
        <v>15</v>
      </c>
      <c r="X577" s="1">
        <v>7</v>
      </c>
      <c r="Y577" s="1">
        <v>7</v>
      </c>
      <c r="Z577" s="1">
        <v>7</v>
      </c>
      <c r="AA577" s="1">
        <v>7</v>
      </c>
      <c r="AB577" s="20"/>
      <c r="AC577" s="20"/>
      <c r="AD577" s="20"/>
      <c r="AE577" s="20"/>
      <c r="AF577" s="20"/>
      <c r="AG577" s="20"/>
      <c r="AH577" s="1">
        <v>31.5</v>
      </c>
      <c r="AI577" s="1">
        <v>76.199999999999989</v>
      </c>
    </row>
    <row r="578" spans="1:35" x14ac:dyDescent="0.25">
      <c r="A578" s="1">
        <v>577</v>
      </c>
      <c r="B578" s="1">
        <v>24</v>
      </c>
      <c r="C578" s="23">
        <v>4.0000000000000001E-3</v>
      </c>
      <c r="D578" s="1">
        <v>18.8</v>
      </c>
      <c r="E578" s="1">
        <v>9.6000000000000002E-2</v>
      </c>
      <c r="F578" s="29">
        <v>1.1000000000000001E-3</v>
      </c>
      <c r="G578" s="1">
        <v>144.9</v>
      </c>
      <c r="H578" s="1">
        <v>164.5</v>
      </c>
      <c r="I578" s="1">
        <v>194.2</v>
      </c>
      <c r="J578" s="1">
        <v>240.7</v>
      </c>
      <c r="K578" s="1">
        <v>264.8</v>
      </c>
      <c r="L578" s="1">
        <v>39</v>
      </c>
      <c r="M578" s="1">
        <v>795.5</v>
      </c>
      <c r="N578" s="1">
        <v>-48.7</v>
      </c>
      <c r="O578" s="1">
        <v>3.843</v>
      </c>
      <c r="P578" s="1">
        <v>25</v>
      </c>
      <c r="Q578" s="1"/>
      <c r="R578" s="1">
        <v>43.261000000000003</v>
      </c>
      <c r="S578" s="21">
        <v>1</v>
      </c>
      <c r="T578" s="1">
        <v>85</v>
      </c>
      <c r="U578" s="1"/>
      <c r="V578" s="1"/>
      <c r="W578" s="1"/>
      <c r="X578" s="1"/>
      <c r="Y578" s="1"/>
      <c r="Z578" s="1"/>
      <c r="AA578" s="1"/>
      <c r="AB578" s="1"/>
      <c r="AC578" s="1"/>
      <c r="AD578" s="1"/>
      <c r="AE578" s="1"/>
      <c r="AF578" s="1"/>
      <c r="AG578" s="1"/>
      <c r="AH578" s="1">
        <v>29.699999999999989</v>
      </c>
      <c r="AI578" s="1">
        <v>76.199999999999989</v>
      </c>
    </row>
    <row r="579" spans="1:35" x14ac:dyDescent="0.25">
      <c r="A579" s="1">
        <v>578</v>
      </c>
      <c r="B579" s="1">
        <v>24</v>
      </c>
      <c r="C579" s="23">
        <v>3.0000000000000001E-3</v>
      </c>
      <c r="D579" s="1">
        <v>19.2</v>
      </c>
      <c r="E579" s="1">
        <v>8.5000000000000006E-2</v>
      </c>
      <c r="F579" s="29">
        <v>1.1000000000000001E-3</v>
      </c>
      <c r="G579" s="1">
        <v>148.5</v>
      </c>
      <c r="H579" s="1">
        <v>164.1</v>
      </c>
      <c r="I579" s="1">
        <v>193.5</v>
      </c>
      <c r="J579" s="1">
        <v>239.7</v>
      </c>
      <c r="K579" s="1">
        <v>263.60000000000002</v>
      </c>
      <c r="L579" s="1">
        <v>38.5</v>
      </c>
      <c r="M579" s="1">
        <v>795.5</v>
      </c>
      <c r="N579" s="1">
        <v>-48.6</v>
      </c>
      <c r="O579" s="1">
        <v>3.6230000000000002</v>
      </c>
      <c r="P579" s="1">
        <v>25</v>
      </c>
      <c r="Q579" s="1"/>
      <c r="R579" s="1">
        <v>43.253999999999998</v>
      </c>
      <c r="S579" s="21">
        <v>1</v>
      </c>
      <c r="T579" s="1">
        <v>88</v>
      </c>
      <c r="U579" s="1"/>
      <c r="V579" s="1"/>
      <c r="W579" s="1"/>
      <c r="X579" s="1"/>
      <c r="Y579" s="1"/>
      <c r="Z579" s="1"/>
      <c r="AA579" s="1"/>
      <c r="AB579" s="1"/>
      <c r="AC579" s="1"/>
      <c r="AD579" s="1"/>
      <c r="AE579" s="1"/>
      <c r="AF579" s="1"/>
      <c r="AG579" s="1"/>
      <c r="AH579" s="1">
        <v>29.400000000000006</v>
      </c>
      <c r="AI579" s="1">
        <v>75.599999999999994</v>
      </c>
    </row>
    <row r="580" spans="1:35" x14ac:dyDescent="0.25">
      <c r="A580" s="1">
        <v>579</v>
      </c>
      <c r="B580" s="1">
        <v>22</v>
      </c>
      <c r="C580" s="23">
        <v>5.0000000000000001E-3</v>
      </c>
      <c r="D580" s="1">
        <v>17.399999999999999</v>
      </c>
      <c r="E580" s="1">
        <v>0.115</v>
      </c>
      <c r="F580" s="29">
        <v>1.1000000000000001E-3</v>
      </c>
      <c r="G580" s="1">
        <v>149.69999999999999</v>
      </c>
      <c r="H580" s="1">
        <v>166.4</v>
      </c>
      <c r="I580" s="1">
        <v>188.5</v>
      </c>
      <c r="J580" s="1">
        <v>226.2</v>
      </c>
      <c r="K580" s="1">
        <v>250.2</v>
      </c>
      <c r="L580" s="1">
        <v>40.5</v>
      </c>
      <c r="M580" s="1">
        <v>795.5</v>
      </c>
      <c r="N580" s="1">
        <v>-57.4</v>
      </c>
      <c r="O580" s="1">
        <v>3.4449999999999998</v>
      </c>
      <c r="P580" s="1">
        <v>25</v>
      </c>
      <c r="Q580" s="1"/>
      <c r="R580" s="1">
        <v>43.247</v>
      </c>
      <c r="S580" s="21">
        <v>1</v>
      </c>
      <c r="T580" s="1">
        <v>97</v>
      </c>
      <c r="U580" s="1"/>
      <c r="V580" s="1"/>
      <c r="W580" s="1"/>
      <c r="X580" s="1"/>
      <c r="Y580" s="1"/>
      <c r="Z580" s="1"/>
      <c r="AA580" s="1"/>
      <c r="AB580" s="1"/>
      <c r="AC580" s="1"/>
      <c r="AD580" s="1"/>
      <c r="AE580" s="1"/>
      <c r="AF580" s="1"/>
      <c r="AG580" s="1"/>
      <c r="AH580" s="1">
        <v>22.099999999999994</v>
      </c>
      <c r="AI580" s="1">
        <v>59.799999999999983</v>
      </c>
    </row>
    <row r="581" spans="1:35" x14ac:dyDescent="0.25">
      <c r="A581" s="1">
        <v>580</v>
      </c>
      <c r="B581" s="1">
        <v>24</v>
      </c>
      <c r="C581" s="23">
        <v>4.0000000000000001E-3</v>
      </c>
      <c r="D581" s="25">
        <v>19.100000000000001</v>
      </c>
      <c r="E581" s="1">
        <v>0.13</v>
      </c>
      <c r="F581" s="29">
        <v>8.0000000000000004E-4</v>
      </c>
      <c r="G581" s="1">
        <v>148.30000000000001</v>
      </c>
      <c r="H581" s="1">
        <v>167.3</v>
      </c>
      <c r="I581" s="1">
        <v>194.6</v>
      </c>
      <c r="J581" s="1">
        <v>236.3</v>
      </c>
      <c r="K581" s="1">
        <v>254.6</v>
      </c>
      <c r="L581" s="1">
        <v>41</v>
      </c>
      <c r="M581" s="1">
        <v>795.5</v>
      </c>
      <c r="N581" s="1">
        <v>-49.6</v>
      </c>
      <c r="O581" s="1">
        <v>3.5209999999999999</v>
      </c>
      <c r="P581" s="1">
        <v>25</v>
      </c>
      <c r="Q581" s="1"/>
      <c r="R581" s="1">
        <v>43.243000000000002</v>
      </c>
      <c r="S581" s="21">
        <v>1</v>
      </c>
      <c r="T581" s="1">
        <v>72</v>
      </c>
      <c r="U581" s="1"/>
      <c r="V581" s="1"/>
      <c r="W581" s="1"/>
      <c r="X581" s="1"/>
      <c r="Y581" s="1"/>
      <c r="Z581" s="1"/>
      <c r="AA581" s="1"/>
      <c r="AB581" s="1"/>
      <c r="AC581" s="1"/>
      <c r="AD581" s="1"/>
      <c r="AE581" s="1"/>
      <c r="AF581" s="1"/>
      <c r="AG581" s="1"/>
      <c r="AH581" s="1">
        <v>27.299999999999983</v>
      </c>
      <c r="AI581" s="1">
        <v>69</v>
      </c>
    </row>
    <row r="582" spans="1:35" x14ac:dyDescent="0.25">
      <c r="A582" s="1">
        <v>581</v>
      </c>
      <c r="B582" s="1">
        <v>28</v>
      </c>
      <c r="C582" s="23">
        <v>3.0000000000000001E-3</v>
      </c>
      <c r="D582" s="22">
        <v>17.899999999999999</v>
      </c>
      <c r="E582" s="22">
        <v>0.106</v>
      </c>
      <c r="F582" s="31">
        <v>5.9999999999999995E-4</v>
      </c>
      <c r="G582" s="26">
        <v>147.30000000000001</v>
      </c>
      <c r="H582" s="26">
        <v>163.6</v>
      </c>
      <c r="I582" s="26">
        <v>194.2</v>
      </c>
      <c r="J582" s="26">
        <v>239.8</v>
      </c>
      <c r="K582" s="26">
        <v>260.60000000000002</v>
      </c>
      <c r="L582" s="26">
        <v>40</v>
      </c>
      <c r="M582" s="26">
        <v>795.5</v>
      </c>
      <c r="N582" s="22">
        <v>-49</v>
      </c>
      <c r="O582" s="24">
        <v>3.621</v>
      </c>
      <c r="P582" s="26">
        <v>25</v>
      </c>
      <c r="Q582" s="22"/>
      <c r="R582" s="22">
        <v>43.27</v>
      </c>
      <c r="S582" s="21">
        <v>1</v>
      </c>
      <c r="T582" s="22">
        <v>94</v>
      </c>
      <c r="U582" s="32"/>
      <c r="V582" s="22"/>
      <c r="W582" s="22"/>
      <c r="X582" s="1"/>
      <c r="Y582" s="1"/>
      <c r="Z582" s="1"/>
      <c r="AA582" s="1"/>
      <c r="AB582" s="26"/>
      <c r="AC582" s="26"/>
      <c r="AD582" s="26"/>
      <c r="AE582" s="26"/>
      <c r="AF582" s="26"/>
      <c r="AG582" s="26"/>
      <c r="AH582" s="1">
        <v>30.599999999999994</v>
      </c>
      <c r="AI582" s="1">
        <v>76.200000000000017</v>
      </c>
    </row>
    <row r="583" spans="1:35" x14ac:dyDescent="0.25">
      <c r="A583" s="1">
        <v>582</v>
      </c>
      <c r="B583" s="1">
        <v>28</v>
      </c>
      <c r="C583" s="23">
        <v>3.0000000000000001E-3</v>
      </c>
      <c r="D583" s="22">
        <v>18.600000000000001</v>
      </c>
      <c r="E583" s="22">
        <v>0.107</v>
      </c>
      <c r="F583" s="31">
        <v>5.0000000000000001E-4</v>
      </c>
      <c r="G583" s="26">
        <v>149.4</v>
      </c>
      <c r="H583" s="26">
        <v>164.1</v>
      </c>
      <c r="I583" s="26">
        <v>193</v>
      </c>
      <c r="J583" s="26">
        <v>238.7</v>
      </c>
      <c r="K583" s="26">
        <v>260.8</v>
      </c>
      <c r="L583" s="26">
        <v>40</v>
      </c>
      <c r="M583" s="26">
        <v>795.5</v>
      </c>
      <c r="N583" s="22">
        <v>-49.2</v>
      </c>
      <c r="O583" s="24">
        <v>3.6269999999999998</v>
      </c>
      <c r="P583" s="26">
        <v>25</v>
      </c>
      <c r="Q583" s="22"/>
      <c r="R583" s="22">
        <v>43.253999999999998</v>
      </c>
      <c r="S583" s="21">
        <v>1</v>
      </c>
      <c r="T583" s="22">
        <v>97</v>
      </c>
      <c r="U583" s="22"/>
      <c r="V583" s="22"/>
      <c r="W583" s="22"/>
      <c r="X583" s="1"/>
      <c r="Y583" s="1"/>
      <c r="Z583" s="1"/>
      <c r="AA583" s="1"/>
      <c r="AB583" s="26"/>
      <c r="AC583" s="26"/>
      <c r="AD583" s="26"/>
      <c r="AE583" s="26"/>
      <c r="AF583" s="26"/>
      <c r="AG583" s="26"/>
      <c r="AH583" s="1">
        <v>28.900000000000006</v>
      </c>
      <c r="AI583" s="1">
        <v>74.599999999999994</v>
      </c>
    </row>
    <row r="584" spans="1:35" x14ac:dyDescent="0.25">
      <c r="A584" s="1">
        <v>583</v>
      </c>
      <c r="B584" s="1">
        <v>28</v>
      </c>
      <c r="C584" s="23">
        <v>3.0000000000000001E-3</v>
      </c>
      <c r="D584" s="22">
        <v>18</v>
      </c>
      <c r="E584" s="22">
        <v>0.108</v>
      </c>
      <c r="F584" s="31">
        <v>5.0000000000000001E-4</v>
      </c>
      <c r="G584" s="26">
        <v>149.80000000000001</v>
      </c>
      <c r="H584" s="26">
        <v>164.1</v>
      </c>
      <c r="I584" s="26">
        <v>193.5</v>
      </c>
      <c r="J584" s="26">
        <v>238.8</v>
      </c>
      <c r="K584" s="26">
        <v>260.60000000000002</v>
      </c>
      <c r="L584" s="26">
        <v>40.5</v>
      </c>
      <c r="M584" s="26">
        <v>795.5</v>
      </c>
      <c r="N584" s="22">
        <v>-49.1</v>
      </c>
      <c r="O584" s="24">
        <v>3.6179999999999999</v>
      </c>
      <c r="P584" s="26">
        <v>25</v>
      </c>
      <c r="Q584" s="22"/>
      <c r="R584" s="22">
        <v>43.265000000000001</v>
      </c>
      <c r="S584" s="21">
        <v>1</v>
      </c>
      <c r="T584" s="22">
        <v>89</v>
      </c>
      <c r="U584" s="22"/>
      <c r="V584" s="22"/>
      <c r="W584" s="22"/>
      <c r="X584" s="1"/>
      <c r="Y584" s="1"/>
      <c r="Z584" s="1"/>
      <c r="AA584" s="1"/>
      <c r="AB584" s="26"/>
      <c r="AC584" s="26"/>
      <c r="AD584" s="26"/>
      <c r="AE584" s="26"/>
      <c r="AF584" s="26"/>
      <c r="AG584" s="26"/>
      <c r="AH584" s="1">
        <v>29.400000000000006</v>
      </c>
      <c r="AI584" s="1">
        <v>74.700000000000017</v>
      </c>
    </row>
    <row r="585" spans="1:35" x14ac:dyDescent="0.25">
      <c r="A585" s="1">
        <v>584</v>
      </c>
      <c r="B585" s="1">
        <v>28</v>
      </c>
      <c r="C585" s="23">
        <v>2E-3</v>
      </c>
      <c r="D585" s="22">
        <v>18.100000000000001</v>
      </c>
      <c r="E585" s="22">
        <v>0.108</v>
      </c>
      <c r="F585" s="31">
        <v>8.0000000000000004E-4</v>
      </c>
      <c r="G585" s="26">
        <v>146.80000000000001</v>
      </c>
      <c r="H585" s="26">
        <v>164.1</v>
      </c>
      <c r="I585" s="26">
        <v>193.4</v>
      </c>
      <c r="J585" s="26">
        <v>239.1</v>
      </c>
      <c r="K585" s="26">
        <v>259.60000000000002</v>
      </c>
      <c r="L585" s="26">
        <v>40</v>
      </c>
      <c r="M585" s="26">
        <v>795.5</v>
      </c>
      <c r="N585" s="22">
        <v>-49.3</v>
      </c>
      <c r="O585" s="24">
        <v>3.6320000000000001</v>
      </c>
      <c r="P585" s="26">
        <v>25</v>
      </c>
      <c r="Q585" s="22"/>
      <c r="R585" s="22">
        <v>43.262999999999998</v>
      </c>
      <c r="S585" s="21">
        <v>1</v>
      </c>
      <c r="T585" s="22">
        <v>86</v>
      </c>
      <c r="U585" s="22"/>
      <c r="V585" s="22"/>
      <c r="W585" s="22"/>
      <c r="X585" s="1"/>
      <c r="Y585" s="1"/>
      <c r="Z585" s="1"/>
      <c r="AA585" s="1"/>
      <c r="AB585" s="26"/>
      <c r="AC585" s="26"/>
      <c r="AD585" s="26"/>
      <c r="AE585" s="26"/>
      <c r="AF585" s="26"/>
      <c r="AG585" s="26"/>
      <c r="AH585" s="1">
        <v>29.300000000000011</v>
      </c>
      <c r="AI585" s="1">
        <v>75</v>
      </c>
    </row>
    <row r="586" spans="1:35" x14ac:dyDescent="0.25">
      <c r="A586" s="1">
        <v>585</v>
      </c>
      <c r="B586" s="1">
        <v>28</v>
      </c>
      <c r="C586" s="23">
        <v>2E-3</v>
      </c>
      <c r="D586" s="22">
        <v>18.899999999999999</v>
      </c>
      <c r="E586" s="22">
        <v>0.107</v>
      </c>
      <c r="F586" s="31">
        <v>5.9999999999999995E-4</v>
      </c>
      <c r="G586" s="26">
        <v>146.80000000000001</v>
      </c>
      <c r="H586" s="26">
        <v>164</v>
      </c>
      <c r="I586" s="26">
        <v>193.7</v>
      </c>
      <c r="J586" s="26">
        <v>239</v>
      </c>
      <c r="K586" s="26">
        <v>260</v>
      </c>
      <c r="L586" s="26">
        <v>40</v>
      </c>
      <c r="M586" s="26">
        <v>795.5</v>
      </c>
      <c r="N586" s="22">
        <v>-49.5</v>
      </c>
      <c r="O586" s="24">
        <v>3.6280000000000001</v>
      </c>
      <c r="P586" s="26">
        <v>26</v>
      </c>
      <c r="Q586" s="22"/>
      <c r="R586" s="22">
        <v>43.25</v>
      </c>
      <c r="S586" s="21">
        <v>1</v>
      </c>
      <c r="T586" s="22">
        <v>92</v>
      </c>
      <c r="U586" s="22"/>
      <c r="V586" s="22"/>
      <c r="W586" s="22"/>
      <c r="X586" s="1"/>
      <c r="Y586" s="1"/>
      <c r="Z586" s="1"/>
      <c r="AA586" s="1"/>
      <c r="AB586" s="26"/>
      <c r="AC586" s="26"/>
      <c r="AD586" s="26"/>
      <c r="AE586" s="26"/>
      <c r="AF586" s="26"/>
      <c r="AG586" s="26"/>
      <c r="AH586" s="1">
        <v>29.699999999999989</v>
      </c>
      <c r="AI586" s="1">
        <v>75</v>
      </c>
    </row>
    <row r="587" spans="1:35" x14ac:dyDescent="0.25">
      <c r="A587" s="1">
        <v>586</v>
      </c>
      <c r="B587" s="1">
        <v>27</v>
      </c>
      <c r="C587" s="23">
        <v>2E-3</v>
      </c>
      <c r="D587" s="22">
        <v>19</v>
      </c>
      <c r="E587" s="22">
        <v>0.10199999999999999</v>
      </c>
      <c r="F587" s="31">
        <v>6.9999999999999999E-4</v>
      </c>
      <c r="G587" s="26">
        <v>145.6</v>
      </c>
      <c r="H587" s="26">
        <v>163.19999999999999</v>
      </c>
      <c r="I587" s="26">
        <v>193.6</v>
      </c>
      <c r="J587" s="26">
        <v>240.1</v>
      </c>
      <c r="K587" s="26">
        <v>261.10000000000002</v>
      </c>
      <c r="L587" s="26">
        <v>40.5</v>
      </c>
      <c r="M587" s="26">
        <v>795.5</v>
      </c>
      <c r="N587" s="22">
        <v>-49.1</v>
      </c>
      <c r="O587" s="24">
        <v>3.5470000000000002</v>
      </c>
      <c r="P587" s="26">
        <v>25</v>
      </c>
      <c r="Q587" s="22"/>
      <c r="R587" s="22">
        <v>43.250999999999998</v>
      </c>
      <c r="S587" s="21">
        <v>1</v>
      </c>
      <c r="T587" s="22">
        <v>87</v>
      </c>
      <c r="U587" s="22"/>
      <c r="V587" s="22"/>
      <c r="W587" s="22"/>
      <c r="X587" s="1"/>
      <c r="Y587" s="1"/>
      <c r="Z587" s="1"/>
      <c r="AA587" s="1"/>
      <c r="AB587" s="26"/>
      <c r="AC587" s="26"/>
      <c r="AD587" s="26"/>
      <c r="AE587" s="26"/>
      <c r="AF587" s="26"/>
      <c r="AG587" s="26"/>
      <c r="AH587" s="1">
        <v>30.400000000000006</v>
      </c>
      <c r="AI587" s="1">
        <v>76.900000000000006</v>
      </c>
    </row>
    <row r="588" spans="1:35" x14ac:dyDescent="0.25">
      <c r="A588" s="1">
        <v>587</v>
      </c>
      <c r="B588" s="1">
        <v>28</v>
      </c>
      <c r="C588" s="23">
        <v>2E-3</v>
      </c>
      <c r="D588" s="22">
        <v>18.8</v>
      </c>
      <c r="E588" s="22">
        <v>0.10199999999999999</v>
      </c>
      <c r="F588" s="31">
        <v>6.9999999999999999E-4</v>
      </c>
      <c r="G588" s="26">
        <v>146</v>
      </c>
      <c r="H588" s="26">
        <v>163.1</v>
      </c>
      <c r="I588" s="26">
        <v>193.8</v>
      </c>
      <c r="J588" s="26">
        <v>240.7</v>
      </c>
      <c r="K588" s="26">
        <v>260.8</v>
      </c>
      <c r="L588" s="26">
        <v>40</v>
      </c>
      <c r="M588" s="26">
        <v>795.5</v>
      </c>
      <c r="N588" s="22">
        <v>-48.8</v>
      </c>
      <c r="O588" s="24">
        <v>3.8</v>
      </c>
      <c r="P588" s="26">
        <v>25</v>
      </c>
      <c r="Q588" s="32"/>
      <c r="R588" s="22">
        <v>43.255000000000003</v>
      </c>
      <c r="S588" s="22">
        <v>2</v>
      </c>
      <c r="T588" s="22">
        <v>87</v>
      </c>
      <c r="U588" s="22"/>
      <c r="V588" s="22"/>
      <c r="W588" s="22"/>
      <c r="X588" s="1"/>
      <c r="Y588" s="1"/>
      <c r="Z588" s="1"/>
      <c r="AA588" s="1"/>
      <c r="AB588" s="26"/>
      <c r="AC588" s="26"/>
      <c r="AD588" s="26"/>
      <c r="AE588" s="26"/>
      <c r="AF588" s="26"/>
      <c r="AG588" s="26"/>
      <c r="AH588" s="1">
        <v>30.700000000000017</v>
      </c>
      <c r="AI588" s="1">
        <v>77.599999999999994</v>
      </c>
    </row>
    <row r="589" spans="1:35" x14ac:dyDescent="0.25">
      <c r="A589" s="1">
        <v>588</v>
      </c>
      <c r="B589" s="1">
        <v>28</v>
      </c>
      <c r="C589" s="1">
        <v>3.0000000000000001E-3</v>
      </c>
      <c r="D589" s="25">
        <v>16.100000000000001</v>
      </c>
      <c r="E589" s="23">
        <v>4.9000000000000002E-2</v>
      </c>
      <c r="F589" s="29">
        <v>8.9999999999999998E-4</v>
      </c>
      <c r="G589" s="25">
        <v>146.1</v>
      </c>
      <c r="H589" s="25">
        <v>169.8</v>
      </c>
      <c r="I589" s="25">
        <v>200</v>
      </c>
      <c r="J589" s="25">
        <v>246.1</v>
      </c>
      <c r="K589" s="25">
        <v>271.7</v>
      </c>
      <c r="L589" s="25">
        <v>43</v>
      </c>
      <c r="M589" s="25">
        <v>795.5</v>
      </c>
      <c r="N589" s="25">
        <v>-52.6</v>
      </c>
      <c r="O589" s="23">
        <v>3.9220000000000002</v>
      </c>
      <c r="P589" s="25">
        <v>26</v>
      </c>
      <c r="Q589" s="20"/>
      <c r="R589" s="23">
        <v>43.365000000000002</v>
      </c>
      <c r="S589" s="33">
        <v>2</v>
      </c>
      <c r="T589" s="1">
        <v>100</v>
      </c>
      <c r="U589" s="25">
        <v>0.5</v>
      </c>
      <c r="V589" s="25">
        <v>17</v>
      </c>
      <c r="W589" s="20">
        <v>15</v>
      </c>
      <c r="X589" s="1">
        <v>7</v>
      </c>
      <c r="Y589" s="1">
        <v>7</v>
      </c>
      <c r="Z589" s="1">
        <v>7</v>
      </c>
      <c r="AA589" s="1">
        <v>7</v>
      </c>
      <c r="AB589" s="20"/>
      <c r="AC589" s="20"/>
      <c r="AD589" s="20"/>
      <c r="AE589" s="20"/>
      <c r="AF589" s="20"/>
      <c r="AG589" s="20"/>
      <c r="AH589" s="1">
        <v>30.199999999999989</v>
      </c>
      <c r="AI589" s="1">
        <v>76.299999999999983</v>
      </c>
    </row>
    <row r="590" spans="1:35" x14ac:dyDescent="0.25">
      <c r="A590" s="1">
        <v>589</v>
      </c>
      <c r="B590" s="1">
        <v>24</v>
      </c>
      <c r="C590" s="23">
        <v>5.0000000000000001E-3</v>
      </c>
      <c r="D590" s="1">
        <v>19.100000000000001</v>
      </c>
      <c r="E590" s="1">
        <v>9.1999999999999998E-2</v>
      </c>
      <c r="F590" s="29">
        <v>1.1999999999999999E-3</v>
      </c>
      <c r="G590" s="1">
        <v>145.5</v>
      </c>
      <c r="H590" s="1">
        <v>164.3</v>
      </c>
      <c r="I590" s="1">
        <v>194</v>
      </c>
      <c r="J590" s="1">
        <v>239.8</v>
      </c>
      <c r="K590" s="1">
        <v>263.7</v>
      </c>
      <c r="L590" s="1">
        <v>40</v>
      </c>
      <c r="M590" s="1">
        <v>795.6</v>
      </c>
      <c r="N590" s="1">
        <v>-48.7</v>
      </c>
      <c r="O590" s="1">
        <v>3.653</v>
      </c>
      <c r="P590" s="1">
        <v>25</v>
      </c>
      <c r="Q590" s="1"/>
      <c r="R590" s="1">
        <v>43.253</v>
      </c>
      <c r="S590" s="21">
        <v>1</v>
      </c>
      <c r="T590" s="1">
        <v>85</v>
      </c>
      <c r="U590" s="1"/>
      <c r="V590" s="1"/>
      <c r="W590" s="1"/>
      <c r="X590" s="1"/>
      <c r="Y590" s="1"/>
      <c r="Z590" s="1"/>
      <c r="AA590" s="1"/>
      <c r="AB590" s="1"/>
      <c r="AC590" s="1"/>
      <c r="AD590" s="1"/>
      <c r="AE590" s="1"/>
      <c r="AF590" s="1"/>
      <c r="AG590" s="1"/>
      <c r="AH590" s="1">
        <v>29.699999999999989</v>
      </c>
      <c r="AI590" s="1">
        <v>75.5</v>
      </c>
    </row>
    <row r="591" spans="1:35" x14ac:dyDescent="0.25">
      <c r="A591" s="1">
        <v>590</v>
      </c>
      <c r="B591" s="1">
        <v>23</v>
      </c>
      <c r="C591" s="23">
        <v>4.0000000000000001E-3</v>
      </c>
      <c r="D591" s="1">
        <v>19</v>
      </c>
      <c r="E591" s="1">
        <v>9.6000000000000002E-2</v>
      </c>
      <c r="F591" s="29">
        <v>1.1999999999999999E-3</v>
      </c>
      <c r="G591" s="1">
        <v>146.9</v>
      </c>
      <c r="H591" s="1">
        <v>164.3</v>
      </c>
      <c r="I591" s="1">
        <v>192.5</v>
      </c>
      <c r="J591" s="1">
        <v>237.2</v>
      </c>
      <c r="K591" s="1">
        <v>261.8</v>
      </c>
      <c r="L591" s="1">
        <v>39.5</v>
      </c>
      <c r="M591" s="1">
        <v>795.6</v>
      </c>
      <c r="N591" s="1">
        <v>-50.1</v>
      </c>
      <c r="O591" s="1">
        <v>3.589</v>
      </c>
      <c r="P591" s="1">
        <v>25</v>
      </c>
      <c r="Q591" s="1"/>
      <c r="R591" s="1">
        <v>43.247</v>
      </c>
      <c r="S591" s="21">
        <v>1</v>
      </c>
      <c r="T591" s="1">
        <v>93</v>
      </c>
      <c r="U591" s="1"/>
      <c r="V591" s="1"/>
      <c r="W591" s="1"/>
      <c r="X591" s="1"/>
      <c r="Y591" s="1"/>
      <c r="Z591" s="1"/>
      <c r="AA591" s="1"/>
      <c r="AB591" s="1"/>
      <c r="AC591" s="1"/>
      <c r="AD591" s="1"/>
      <c r="AE591" s="1"/>
      <c r="AF591" s="1"/>
      <c r="AG591" s="1"/>
      <c r="AH591" s="1">
        <v>28.199999999999989</v>
      </c>
      <c r="AI591" s="1">
        <v>72.899999999999977</v>
      </c>
    </row>
    <row r="592" spans="1:35" x14ac:dyDescent="0.25">
      <c r="A592" s="1">
        <v>591</v>
      </c>
      <c r="B592" s="1">
        <v>23</v>
      </c>
      <c r="C592" s="23">
        <v>2E-3</v>
      </c>
      <c r="D592" s="1">
        <v>18</v>
      </c>
      <c r="E592" s="1">
        <v>0.106</v>
      </c>
      <c r="F592" s="29">
        <v>1.1999999999999999E-3</v>
      </c>
      <c r="G592" s="1">
        <v>148.1</v>
      </c>
      <c r="H592" s="1">
        <v>163.9</v>
      </c>
      <c r="I592" s="1">
        <v>193.9</v>
      </c>
      <c r="J592" s="1">
        <v>239.2</v>
      </c>
      <c r="K592" s="1">
        <v>265.7</v>
      </c>
      <c r="L592" s="1">
        <v>39.5</v>
      </c>
      <c r="M592" s="1">
        <v>795.6</v>
      </c>
      <c r="N592" s="1">
        <v>-48.9</v>
      </c>
      <c r="O592" s="1">
        <v>3.8090000000000002</v>
      </c>
      <c r="P592" s="1">
        <v>25</v>
      </c>
      <c r="Q592" s="1"/>
      <c r="R592" s="1">
        <v>43.265000000000001</v>
      </c>
      <c r="S592" s="21">
        <v>1</v>
      </c>
      <c r="T592" s="1">
        <v>88</v>
      </c>
      <c r="U592" s="1"/>
      <c r="V592" s="1"/>
      <c r="W592" s="1"/>
      <c r="X592" s="1"/>
      <c r="Y592" s="1"/>
      <c r="Z592" s="1"/>
      <c r="AA592" s="1"/>
      <c r="AB592" s="1"/>
      <c r="AC592" s="1"/>
      <c r="AD592" s="1"/>
      <c r="AE592" s="1"/>
      <c r="AF592" s="1"/>
      <c r="AG592" s="1"/>
      <c r="AH592" s="1">
        <v>30</v>
      </c>
      <c r="AI592" s="1">
        <v>75.299999999999983</v>
      </c>
    </row>
    <row r="593" spans="1:35" x14ac:dyDescent="0.25">
      <c r="A593" s="1">
        <v>592</v>
      </c>
      <c r="B593" s="1">
        <v>26</v>
      </c>
      <c r="C593" s="23">
        <v>6.0000000000000001E-3</v>
      </c>
      <c r="D593" s="25">
        <v>18.899999999999999</v>
      </c>
      <c r="E593" s="1">
        <v>0.13400000000000001</v>
      </c>
      <c r="F593" s="29">
        <v>8.9999999999999998E-4</v>
      </c>
      <c r="G593" s="1">
        <v>152.1</v>
      </c>
      <c r="H593" s="1">
        <v>167.7</v>
      </c>
      <c r="I593" s="1">
        <v>194.7</v>
      </c>
      <c r="J593" s="1">
        <v>235.8</v>
      </c>
      <c r="K593" s="1">
        <v>252.7</v>
      </c>
      <c r="L593" s="1">
        <v>42</v>
      </c>
      <c r="M593" s="1">
        <v>795.6</v>
      </c>
      <c r="N593" s="1">
        <v>-49.6</v>
      </c>
      <c r="O593" s="1">
        <v>3.661</v>
      </c>
      <c r="P593" s="1">
        <v>25</v>
      </c>
      <c r="Q593" s="1"/>
      <c r="R593" s="1">
        <v>43.243000000000002</v>
      </c>
      <c r="S593" s="1">
        <v>2</v>
      </c>
      <c r="T593" s="1">
        <v>76</v>
      </c>
      <c r="U593" s="1"/>
      <c r="V593" s="1"/>
      <c r="W593" s="1"/>
      <c r="X593" s="1"/>
      <c r="Y593" s="1"/>
      <c r="Z593" s="1"/>
      <c r="AA593" s="1"/>
      <c r="AB593" s="1"/>
      <c r="AC593" s="1"/>
      <c r="AD593" s="1"/>
      <c r="AE593" s="1"/>
      <c r="AF593" s="1"/>
      <c r="AG593" s="1"/>
      <c r="AH593" s="1">
        <v>27</v>
      </c>
      <c r="AI593" s="1">
        <v>68.100000000000023</v>
      </c>
    </row>
    <row r="594" spans="1:35" x14ac:dyDescent="0.25">
      <c r="A594" s="1">
        <v>593</v>
      </c>
      <c r="B594" s="1">
        <v>30</v>
      </c>
      <c r="C594" s="23">
        <v>2E-3</v>
      </c>
      <c r="D594" s="22">
        <v>18.7</v>
      </c>
      <c r="E594" s="22">
        <v>0.10299999999999999</v>
      </c>
      <c r="F594" s="31">
        <v>5.0000000000000001E-4</v>
      </c>
      <c r="G594" s="26">
        <v>149.1</v>
      </c>
      <c r="H594" s="26">
        <v>162.6</v>
      </c>
      <c r="I594" s="26">
        <v>193.3</v>
      </c>
      <c r="J594" s="26">
        <v>240.4</v>
      </c>
      <c r="K594" s="26">
        <v>262.10000000000002</v>
      </c>
      <c r="L594" s="26">
        <v>40.5</v>
      </c>
      <c r="M594" s="26">
        <v>795.6</v>
      </c>
      <c r="N594" s="22">
        <v>-49</v>
      </c>
      <c r="O594" s="24">
        <v>3.6269999999999998</v>
      </c>
      <c r="P594" s="26">
        <v>25</v>
      </c>
      <c r="Q594" s="22"/>
      <c r="R594" s="22">
        <v>43.253</v>
      </c>
      <c r="S594" s="21">
        <v>1</v>
      </c>
      <c r="T594" s="22">
        <v>77</v>
      </c>
      <c r="U594" s="22"/>
      <c r="V594" s="22"/>
      <c r="W594" s="22"/>
      <c r="X594" s="1"/>
      <c r="Y594" s="1"/>
      <c r="Z594" s="1"/>
      <c r="AA594" s="1"/>
      <c r="AB594" s="26"/>
      <c r="AC594" s="26"/>
      <c r="AD594" s="26"/>
      <c r="AE594" s="26"/>
      <c r="AF594" s="26"/>
      <c r="AG594" s="26"/>
      <c r="AH594" s="1">
        <v>30.700000000000017</v>
      </c>
      <c r="AI594" s="1">
        <v>77.800000000000011</v>
      </c>
    </row>
    <row r="595" spans="1:35" x14ac:dyDescent="0.25">
      <c r="A595" s="1">
        <v>594</v>
      </c>
      <c r="B595" s="1">
        <v>30</v>
      </c>
      <c r="C595" s="23">
        <v>2E-3</v>
      </c>
      <c r="D595" s="22">
        <v>18</v>
      </c>
      <c r="E595" s="22">
        <v>0.10299999999999999</v>
      </c>
      <c r="F595" s="31">
        <v>2.9999999999999997E-4</v>
      </c>
      <c r="G595" s="26">
        <v>148.5</v>
      </c>
      <c r="H595" s="26">
        <v>163.9</v>
      </c>
      <c r="I595" s="26">
        <v>193.2</v>
      </c>
      <c r="J595" s="26">
        <v>240.4</v>
      </c>
      <c r="K595" s="26">
        <v>261.89999999999998</v>
      </c>
      <c r="L595" s="26">
        <v>39.5</v>
      </c>
      <c r="M595" s="26">
        <v>795.6</v>
      </c>
      <c r="N595" s="22">
        <v>-49.2</v>
      </c>
      <c r="O595" s="24">
        <v>3.6219999999999999</v>
      </c>
      <c r="P595" s="26">
        <v>25</v>
      </c>
      <c r="Q595" s="22"/>
      <c r="R595" s="22">
        <v>43.267000000000003</v>
      </c>
      <c r="S595" s="21">
        <v>1</v>
      </c>
      <c r="T595" s="22">
        <v>87</v>
      </c>
      <c r="U595" s="22"/>
      <c r="V595" s="22"/>
      <c r="W595" s="22"/>
      <c r="X595" s="1"/>
      <c r="Y595" s="1"/>
      <c r="Z595" s="1"/>
      <c r="AA595" s="1"/>
      <c r="AB595" s="26"/>
      <c r="AC595" s="26"/>
      <c r="AD595" s="26"/>
      <c r="AE595" s="26"/>
      <c r="AF595" s="26"/>
      <c r="AG595" s="26"/>
      <c r="AH595" s="1">
        <v>29.299999999999983</v>
      </c>
      <c r="AI595" s="1">
        <v>76.5</v>
      </c>
    </row>
    <row r="596" spans="1:35" x14ac:dyDescent="0.25">
      <c r="A596" s="1">
        <v>595</v>
      </c>
      <c r="B596" s="1">
        <v>28</v>
      </c>
      <c r="C596" s="23">
        <v>2E-3</v>
      </c>
      <c r="D596" s="26">
        <v>19.100000000000001</v>
      </c>
      <c r="E596" s="22">
        <v>0.106</v>
      </c>
      <c r="F596" s="31">
        <v>5.9999999999999995E-4</v>
      </c>
      <c r="G596" s="26">
        <v>145.4</v>
      </c>
      <c r="H596" s="26">
        <v>164.2</v>
      </c>
      <c r="I596" s="26">
        <v>193.5</v>
      </c>
      <c r="J596" s="26">
        <v>239.8</v>
      </c>
      <c r="K596" s="26">
        <v>260.10000000000002</v>
      </c>
      <c r="L596" s="26">
        <v>40</v>
      </c>
      <c r="M596" s="26">
        <v>795.6</v>
      </c>
      <c r="N596" s="22">
        <v>-49.5</v>
      </c>
      <c r="O596" s="24">
        <v>3.6339999999999999</v>
      </c>
      <c r="P596" s="26">
        <v>26</v>
      </c>
      <c r="Q596" s="22"/>
      <c r="R596" s="22">
        <v>43.247999999999998</v>
      </c>
      <c r="S596" s="21">
        <v>1</v>
      </c>
      <c r="T596" s="22">
        <v>86</v>
      </c>
      <c r="U596" s="22"/>
      <c r="V596" s="22"/>
      <c r="W596" s="22"/>
      <c r="X596" s="1"/>
      <c r="Y596" s="1"/>
      <c r="Z596" s="1"/>
      <c r="AA596" s="1"/>
      <c r="AB596" s="26"/>
      <c r="AC596" s="26"/>
      <c r="AD596" s="26"/>
      <c r="AE596" s="26"/>
      <c r="AF596" s="26"/>
      <c r="AG596" s="26"/>
      <c r="AH596" s="1">
        <v>29.300000000000011</v>
      </c>
      <c r="AI596" s="1">
        <v>75.600000000000023</v>
      </c>
    </row>
    <row r="597" spans="1:35" x14ac:dyDescent="0.25">
      <c r="A597" s="1">
        <v>596</v>
      </c>
      <c r="B597" s="1">
        <v>28</v>
      </c>
      <c r="C597" s="23">
        <v>8.9999999999999993E-3</v>
      </c>
      <c r="D597" s="22">
        <v>19.5</v>
      </c>
      <c r="E597" s="24">
        <v>0.10199999999999999</v>
      </c>
      <c r="F597" s="31">
        <v>6.9999999999999999E-4</v>
      </c>
      <c r="G597" s="26">
        <v>149.1</v>
      </c>
      <c r="H597" s="26">
        <v>163</v>
      </c>
      <c r="I597" s="26">
        <v>193.5</v>
      </c>
      <c r="J597" s="26">
        <v>239.8</v>
      </c>
      <c r="K597" s="26">
        <v>262</v>
      </c>
      <c r="L597" s="26">
        <v>40</v>
      </c>
      <c r="M597" s="26">
        <v>795.6</v>
      </c>
      <c r="N597" s="22">
        <v>-49.3</v>
      </c>
      <c r="O597" s="24">
        <v>3.6280000000000001</v>
      </c>
      <c r="P597" s="26">
        <v>25</v>
      </c>
      <c r="Q597" s="22"/>
      <c r="R597" s="22">
        <v>43.24</v>
      </c>
      <c r="S597" s="21">
        <v>1</v>
      </c>
      <c r="T597" s="22">
        <v>78</v>
      </c>
      <c r="U597" s="22"/>
      <c r="V597" s="22"/>
      <c r="W597" s="22"/>
      <c r="X597" s="1"/>
      <c r="Y597" s="1"/>
      <c r="Z597" s="1"/>
      <c r="AA597" s="1"/>
      <c r="AB597" s="26"/>
      <c r="AC597" s="26"/>
      <c r="AD597" s="26"/>
      <c r="AE597" s="26"/>
      <c r="AF597" s="26"/>
      <c r="AG597" s="26"/>
      <c r="AH597" s="1">
        <v>30.5</v>
      </c>
      <c r="AI597" s="1">
        <v>76.800000000000011</v>
      </c>
    </row>
    <row r="598" spans="1:35" x14ac:dyDescent="0.25">
      <c r="A598" s="1">
        <v>597</v>
      </c>
      <c r="B598" s="1">
        <v>28</v>
      </c>
      <c r="C598" s="23">
        <v>8.0000000000000002E-3</v>
      </c>
      <c r="D598" s="22">
        <v>18.8</v>
      </c>
      <c r="E598" s="22">
        <v>0.10299999999999999</v>
      </c>
      <c r="F598" s="31">
        <v>6.9999999999999999E-4</v>
      </c>
      <c r="G598" s="26">
        <v>146</v>
      </c>
      <c r="H598" s="26">
        <v>163.30000000000001</v>
      </c>
      <c r="I598" s="26">
        <v>193.6</v>
      </c>
      <c r="J598" s="26">
        <v>239.9</v>
      </c>
      <c r="K598" s="26">
        <v>260.8</v>
      </c>
      <c r="L598" s="26">
        <v>39.5</v>
      </c>
      <c r="M598" s="26">
        <v>795.6</v>
      </c>
      <c r="N598" s="22">
        <v>-48.9</v>
      </c>
      <c r="O598" s="24">
        <v>3.64</v>
      </c>
      <c r="P598" s="26">
        <v>25</v>
      </c>
      <c r="Q598" s="22"/>
      <c r="R598" s="22">
        <v>43.253</v>
      </c>
      <c r="S598" s="21">
        <v>1</v>
      </c>
      <c r="T598" s="22">
        <v>89</v>
      </c>
      <c r="U598" s="32"/>
      <c r="V598" s="22"/>
      <c r="W598" s="22"/>
      <c r="X598" s="1"/>
      <c r="Y598" s="1"/>
      <c r="Z598" s="1"/>
      <c r="AA598" s="1"/>
      <c r="AB598" s="26"/>
      <c r="AC598" s="26"/>
      <c r="AD598" s="26"/>
      <c r="AE598" s="26"/>
      <c r="AF598" s="26"/>
      <c r="AG598" s="26"/>
      <c r="AH598" s="1">
        <v>30.299999999999983</v>
      </c>
      <c r="AI598" s="1">
        <v>76.599999999999994</v>
      </c>
    </row>
    <row r="599" spans="1:35" x14ac:dyDescent="0.25">
      <c r="A599" s="1">
        <v>598</v>
      </c>
      <c r="B599" s="1">
        <v>28</v>
      </c>
      <c r="C599" s="23">
        <v>7.0000000000000001E-3</v>
      </c>
      <c r="D599" s="22">
        <v>18.7</v>
      </c>
      <c r="E599" s="22">
        <v>0.10199999999999999</v>
      </c>
      <c r="F599" s="31">
        <v>6.9999999999999999E-4</v>
      </c>
      <c r="G599" s="26">
        <v>145.6</v>
      </c>
      <c r="H599" s="26">
        <v>162.9</v>
      </c>
      <c r="I599" s="26">
        <v>193.6</v>
      </c>
      <c r="J599" s="26">
        <v>240.4</v>
      </c>
      <c r="K599" s="26">
        <v>260.60000000000002</v>
      </c>
      <c r="L599" s="26">
        <v>40</v>
      </c>
      <c r="M599" s="26">
        <v>795.6</v>
      </c>
      <c r="N599" s="22">
        <v>-49.2</v>
      </c>
      <c r="O599" s="24">
        <v>3.621</v>
      </c>
      <c r="P599" s="26">
        <v>25</v>
      </c>
      <c r="Q599" s="22"/>
      <c r="R599" s="22">
        <v>43.255000000000003</v>
      </c>
      <c r="S599" s="21">
        <v>1</v>
      </c>
      <c r="T599" s="22">
        <v>96</v>
      </c>
      <c r="U599" s="32"/>
      <c r="V599" s="22"/>
      <c r="W599" s="22"/>
      <c r="X599" s="1"/>
      <c r="Y599" s="1"/>
      <c r="Z599" s="1"/>
      <c r="AA599" s="1"/>
      <c r="AB599" s="26"/>
      <c r="AC599" s="26"/>
      <c r="AD599" s="26"/>
      <c r="AE599" s="26"/>
      <c r="AF599" s="26"/>
      <c r="AG599" s="26"/>
      <c r="AH599" s="1">
        <v>30.699999999999989</v>
      </c>
      <c r="AI599" s="1">
        <v>77.5</v>
      </c>
    </row>
    <row r="600" spans="1:35" x14ac:dyDescent="0.25">
      <c r="A600" s="1">
        <v>599</v>
      </c>
      <c r="B600" s="1">
        <v>27</v>
      </c>
      <c r="C600" s="23">
        <v>5.0000000000000001E-3</v>
      </c>
      <c r="D600" s="22">
        <v>19</v>
      </c>
      <c r="E600" s="22">
        <v>0.10100000000000001</v>
      </c>
      <c r="F600" s="31">
        <v>5.9999999999999995E-4</v>
      </c>
      <c r="G600" s="26">
        <v>146.30000000000001</v>
      </c>
      <c r="H600" s="26">
        <v>162.9</v>
      </c>
      <c r="I600" s="26">
        <v>193.2</v>
      </c>
      <c r="J600" s="26">
        <v>240.5</v>
      </c>
      <c r="K600" s="26">
        <v>261</v>
      </c>
      <c r="L600" s="26">
        <v>40</v>
      </c>
      <c r="M600" s="26">
        <v>795.6</v>
      </c>
      <c r="N600" s="22">
        <v>-48.9</v>
      </c>
      <c r="O600" s="24">
        <v>3.6509999999999998</v>
      </c>
      <c r="P600" s="26">
        <v>25</v>
      </c>
      <c r="Q600" s="22"/>
      <c r="R600" s="22">
        <v>43.25</v>
      </c>
      <c r="S600" s="21">
        <v>1</v>
      </c>
      <c r="T600" s="22">
        <v>87</v>
      </c>
      <c r="U600" s="22"/>
      <c r="V600" s="22"/>
      <c r="W600" s="22"/>
      <c r="X600" s="1"/>
      <c r="Y600" s="1"/>
      <c r="Z600" s="1"/>
      <c r="AA600" s="1"/>
      <c r="AB600" s="26"/>
      <c r="AC600" s="26"/>
      <c r="AD600" s="26"/>
      <c r="AE600" s="26"/>
      <c r="AF600" s="26"/>
      <c r="AG600" s="26"/>
      <c r="AH600" s="1">
        <v>30.299999999999983</v>
      </c>
      <c r="AI600" s="1">
        <v>77.599999999999994</v>
      </c>
    </row>
    <row r="601" spans="1:35" x14ac:dyDescent="0.25">
      <c r="A601" s="1">
        <v>600</v>
      </c>
      <c r="B601" s="1">
        <v>24</v>
      </c>
      <c r="C601" s="1">
        <v>5.0000000000000001E-3</v>
      </c>
      <c r="D601" s="25">
        <v>15.3</v>
      </c>
      <c r="E601" s="27">
        <v>0.05</v>
      </c>
      <c r="F601" s="29">
        <v>6.9999999999999999E-4</v>
      </c>
      <c r="G601" s="25">
        <v>148</v>
      </c>
      <c r="H601" s="25">
        <v>168.4</v>
      </c>
      <c r="I601" s="25">
        <v>192.1</v>
      </c>
      <c r="J601" s="25">
        <v>235.8</v>
      </c>
      <c r="K601" s="25">
        <v>265</v>
      </c>
      <c r="L601" s="25">
        <v>41.5</v>
      </c>
      <c r="M601" s="25">
        <v>795.6</v>
      </c>
      <c r="N601" s="25">
        <v>-55.3</v>
      </c>
      <c r="O601" s="23">
        <v>3.6030000000000002</v>
      </c>
      <c r="P601" s="25">
        <v>26</v>
      </c>
      <c r="Q601" s="32"/>
      <c r="R601" s="27">
        <v>43.35</v>
      </c>
      <c r="S601" s="33">
        <v>1</v>
      </c>
      <c r="T601" s="1">
        <v>98</v>
      </c>
      <c r="U601" s="25">
        <v>0.1</v>
      </c>
      <c r="V601" s="25">
        <v>17</v>
      </c>
      <c r="W601" s="22">
        <v>14</v>
      </c>
      <c r="X601" s="1">
        <v>7</v>
      </c>
      <c r="Y601" s="1">
        <v>7</v>
      </c>
      <c r="Z601" s="1">
        <v>7</v>
      </c>
      <c r="AA601" s="1">
        <v>7</v>
      </c>
      <c r="AB601" s="26"/>
      <c r="AC601" s="26"/>
      <c r="AD601" s="26"/>
      <c r="AE601" s="26"/>
      <c r="AF601" s="26"/>
      <c r="AG601" s="26"/>
      <c r="AH601" s="1">
        <v>23.699999999999989</v>
      </c>
      <c r="AI601" s="1">
        <v>67.400000000000006</v>
      </c>
    </row>
    <row r="602" spans="1:35" x14ac:dyDescent="0.25">
      <c r="A602" s="1">
        <v>601</v>
      </c>
      <c r="B602" s="1">
        <v>28</v>
      </c>
      <c r="C602" s="1">
        <v>2E-3</v>
      </c>
      <c r="D602" s="25">
        <v>16.899999999999999</v>
      </c>
      <c r="E602" s="23">
        <v>2.1999999999999999E-2</v>
      </c>
      <c r="F602" s="29">
        <v>1E-4</v>
      </c>
      <c r="G602" s="25">
        <v>144.69999999999999</v>
      </c>
      <c r="H602" s="25">
        <v>168.2</v>
      </c>
      <c r="I602" s="25">
        <v>198.6</v>
      </c>
      <c r="J602" s="25">
        <v>245.7</v>
      </c>
      <c r="K602" s="25">
        <v>273.39999999999998</v>
      </c>
      <c r="L602" s="25">
        <v>41.5</v>
      </c>
      <c r="M602" s="25">
        <v>795.6</v>
      </c>
      <c r="N602" s="25">
        <v>-53.8</v>
      </c>
      <c r="O602" s="23">
        <v>3.8530000000000002</v>
      </c>
      <c r="P602" s="25">
        <v>25</v>
      </c>
      <c r="Q602" s="20"/>
      <c r="R602" s="23">
        <v>43.356999999999999</v>
      </c>
      <c r="S602" s="33">
        <v>1</v>
      </c>
      <c r="T602" s="1">
        <v>99</v>
      </c>
      <c r="U602" s="25">
        <v>0.2</v>
      </c>
      <c r="V602" s="25">
        <v>15</v>
      </c>
      <c r="W602" s="20">
        <v>13</v>
      </c>
      <c r="X602" s="1">
        <v>7</v>
      </c>
      <c r="Y602" s="1">
        <v>7</v>
      </c>
      <c r="Z602" s="1">
        <v>7</v>
      </c>
      <c r="AA602" s="1">
        <v>7</v>
      </c>
      <c r="AB602" s="20"/>
      <c r="AC602" s="20"/>
      <c r="AD602" s="20"/>
      <c r="AE602" s="20"/>
      <c r="AF602" s="20"/>
      <c r="AG602" s="20"/>
      <c r="AH602" s="1">
        <v>30.400000000000006</v>
      </c>
      <c r="AI602" s="1">
        <v>77.5</v>
      </c>
    </row>
    <row r="603" spans="1:35" x14ac:dyDescent="0.25">
      <c r="A603" s="1">
        <v>602</v>
      </c>
      <c r="B603" s="1">
        <v>28</v>
      </c>
      <c r="C603" s="1">
        <v>2E-3</v>
      </c>
      <c r="D603" s="25">
        <v>16.399999999999999</v>
      </c>
      <c r="E603" s="23">
        <v>5.0999999999999997E-2</v>
      </c>
      <c r="F603" s="29">
        <v>6.9999999999999999E-4</v>
      </c>
      <c r="G603" s="25">
        <v>146.69999999999999</v>
      </c>
      <c r="H603" s="25">
        <v>168.9</v>
      </c>
      <c r="I603" s="25">
        <v>200</v>
      </c>
      <c r="J603" s="25">
        <v>246.8</v>
      </c>
      <c r="K603" s="25">
        <v>272.7</v>
      </c>
      <c r="L603" s="25">
        <v>44.5</v>
      </c>
      <c r="M603" s="25">
        <v>795.6</v>
      </c>
      <c r="N603" s="25">
        <v>-52.5</v>
      </c>
      <c r="O603" s="23">
        <v>3.93</v>
      </c>
      <c r="P603" s="25">
        <v>26</v>
      </c>
      <c r="Q603" s="20"/>
      <c r="R603" s="23">
        <v>43.359000000000002</v>
      </c>
      <c r="S603" s="33">
        <v>1</v>
      </c>
      <c r="T603" s="1">
        <v>100</v>
      </c>
      <c r="U603" s="25">
        <v>0.4</v>
      </c>
      <c r="V603" s="25">
        <v>16</v>
      </c>
      <c r="W603" s="20">
        <v>14</v>
      </c>
      <c r="X603" s="1">
        <v>7</v>
      </c>
      <c r="Y603" s="1">
        <v>7</v>
      </c>
      <c r="Z603" s="1">
        <v>7</v>
      </c>
      <c r="AA603" s="1">
        <v>7</v>
      </c>
      <c r="AB603" s="20"/>
      <c r="AC603" s="20"/>
      <c r="AD603" s="20"/>
      <c r="AE603" s="20"/>
      <c r="AF603" s="20"/>
      <c r="AG603" s="20"/>
      <c r="AH603" s="1">
        <v>31.099999999999994</v>
      </c>
      <c r="AI603" s="1">
        <v>77.900000000000006</v>
      </c>
    </row>
    <row r="604" spans="1:35" x14ac:dyDescent="0.25">
      <c r="A604" s="1">
        <v>603</v>
      </c>
      <c r="B604" s="20">
        <v>30</v>
      </c>
      <c r="C604" s="20">
        <v>3.0000000000000001E-3</v>
      </c>
      <c r="D604" s="20">
        <v>16.600000000000001</v>
      </c>
      <c r="E604" s="20">
        <v>3.8999999999999998E-3</v>
      </c>
      <c r="F604" s="28">
        <v>2.0000000000000001E-4</v>
      </c>
      <c r="G604" s="20">
        <v>157.80000000000001</v>
      </c>
      <c r="H604" s="20">
        <v>172.4</v>
      </c>
      <c r="I604" s="20">
        <v>196</v>
      </c>
      <c r="J604" s="20">
        <v>232.4</v>
      </c>
      <c r="K604" s="20">
        <v>258</v>
      </c>
      <c r="L604" s="20">
        <v>46.3</v>
      </c>
      <c r="M604" s="20">
        <v>795.6</v>
      </c>
      <c r="N604" s="20">
        <v>-54.7</v>
      </c>
      <c r="O604" s="20">
        <v>3.7469999999999999</v>
      </c>
      <c r="P604" s="20">
        <v>24.5</v>
      </c>
      <c r="Q604" s="20">
        <v>0.17</v>
      </c>
      <c r="R604" s="20">
        <v>43.33</v>
      </c>
      <c r="S604" s="20">
        <v>1</v>
      </c>
      <c r="T604" s="20">
        <v>83</v>
      </c>
      <c r="U604" s="20">
        <v>0.47</v>
      </c>
      <c r="V604" s="20">
        <v>16</v>
      </c>
      <c r="W604" s="20">
        <v>14</v>
      </c>
      <c r="X604" s="1">
        <v>10</v>
      </c>
      <c r="Y604" s="1">
        <v>8</v>
      </c>
      <c r="Z604" s="1">
        <v>7</v>
      </c>
      <c r="AA604" s="1">
        <v>7</v>
      </c>
      <c r="AB604" s="20">
        <v>402</v>
      </c>
      <c r="AC604" s="20">
        <v>112.7</v>
      </c>
      <c r="AD604" s="20">
        <v>8.9</v>
      </c>
      <c r="AE604" s="20">
        <v>2</v>
      </c>
      <c r="AF604" s="20">
        <v>1</v>
      </c>
      <c r="AG604" s="20">
        <v>0.3</v>
      </c>
      <c r="AH604" s="1">
        <v>23.599999999999994</v>
      </c>
      <c r="AI604" s="1">
        <v>60</v>
      </c>
    </row>
    <row r="605" spans="1:35" x14ac:dyDescent="0.25">
      <c r="A605" s="1">
        <v>604</v>
      </c>
      <c r="B605" s="1">
        <v>24</v>
      </c>
      <c r="C605" s="23">
        <v>4.0000000000000001E-3</v>
      </c>
      <c r="D605" s="1">
        <v>19.399999999999999</v>
      </c>
      <c r="E605" s="1">
        <v>9.9000000000000005E-2</v>
      </c>
      <c r="F605" s="29">
        <v>1.2999999999999999E-3</v>
      </c>
      <c r="G605" s="1">
        <v>145.80000000000001</v>
      </c>
      <c r="H605" s="1">
        <v>164.8</v>
      </c>
      <c r="I605" s="1">
        <v>194.7</v>
      </c>
      <c r="J605" s="1">
        <v>240.1</v>
      </c>
      <c r="K605" s="1">
        <v>263.7</v>
      </c>
      <c r="L605" s="1">
        <v>39.5</v>
      </c>
      <c r="M605" s="1">
        <v>795.7</v>
      </c>
      <c r="N605" s="1">
        <v>-48.6</v>
      </c>
      <c r="O605" s="1">
        <v>3.49</v>
      </c>
      <c r="P605" s="1">
        <v>25</v>
      </c>
      <c r="Q605" s="1"/>
      <c r="R605" s="1">
        <v>43.247999999999998</v>
      </c>
      <c r="S605" s="21">
        <v>1</v>
      </c>
      <c r="T605" s="1">
        <v>77</v>
      </c>
      <c r="U605" s="1"/>
      <c r="V605" s="1"/>
      <c r="W605" s="1"/>
      <c r="X605" s="1"/>
      <c r="Y605" s="1"/>
      <c r="Z605" s="1"/>
      <c r="AA605" s="1"/>
      <c r="AB605" s="1"/>
      <c r="AC605" s="1"/>
      <c r="AD605" s="1"/>
      <c r="AE605" s="1"/>
      <c r="AF605" s="1"/>
      <c r="AG605" s="1"/>
      <c r="AH605" s="1">
        <v>29.899999999999977</v>
      </c>
      <c r="AI605" s="1">
        <v>75.299999999999983</v>
      </c>
    </row>
    <row r="606" spans="1:35" x14ac:dyDescent="0.25">
      <c r="A606" s="1">
        <v>605</v>
      </c>
      <c r="B606" s="1">
        <v>22</v>
      </c>
      <c r="C606" s="23">
        <v>4.0000000000000001E-3</v>
      </c>
      <c r="D606" s="1">
        <v>19.600000000000001</v>
      </c>
      <c r="E606" s="1">
        <v>0.126</v>
      </c>
      <c r="F606" s="29">
        <v>8.0000000000000004E-4</v>
      </c>
      <c r="G606" s="1">
        <v>150.6</v>
      </c>
      <c r="H606" s="1">
        <v>165</v>
      </c>
      <c r="I606" s="1">
        <v>191.9</v>
      </c>
      <c r="J606" s="1">
        <v>235.9</v>
      </c>
      <c r="K606" s="1">
        <v>264.2</v>
      </c>
      <c r="L606" s="1">
        <v>41</v>
      </c>
      <c r="M606" s="1">
        <v>795.7</v>
      </c>
      <c r="N606" s="1">
        <v>-52</v>
      </c>
      <c r="O606" s="1">
        <v>3.5259999999999998</v>
      </c>
      <c r="P606" s="1">
        <v>25</v>
      </c>
      <c r="Q606" s="1"/>
      <c r="R606" s="1">
        <v>43.222999999999999</v>
      </c>
      <c r="S606" s="21">
        <v>1</v>
      </c>
      <c r="T606" s="1">
        <v>80</v>
      </c>
      <c r="U606" s="1"/>
      <c r="V606" s="1"/>
      <c r="W606" s="1"/>
      <c r="X606" s="1"/>
      <c r="Y606" s="1"/>
      <c r="Z606" s="1"/>
      <c r="AA606" s="1"/>
      <c r="AB606" s="1"/>
      <c r="AC606" s="1"/>
      <c r="AD606" s="1"/>
      <c r="AE606" s="1"/>
      <c r="AF606" s="1"/>
      <c r="AG606" s="1"/>
      <c r="AH606" s="1">
        <v>26.900000000000006</v>
      </c>
      <c r="AI606" s="1">
        <v>70.900000000000006</v>
      </c>
    </row>
    <row r="607" spans="1:35" x14ac:dyDescent="0.25">
      <c r="A607" s="1">
        <v>606</v>
      </c>
      <c r="B607" s="1">
        <v>30</v>
      </c>
      <c r="C607" s="23">
        <v>1E-3</v>
      </c>
      <c r="D607" s="22">
        <v>18.399999999999999</v>
      </c>
      <c r="E607" s="22">
        <v>0.10299999999999999</v>
      </c>
      <c r="F607" s="31">
        <v>6.9999999999999999E-4</v>
      </c>
      <c r="G607" s="26">
        <v>147.4</v>
      </c>
      <c r="H607" s="26">
        <v>162.9</v>
      </c>
      <c r="I607" s="26">
        <v>194.1</v>
      </c>
      <c r="J607" s="26">
        <v>240.8</v>
      </c>
      <c r="K607" s="26">
        <v>261.5</v>
      </c>
      <c r="L607" s="26">
        <v>41</v>
      </c>
      <c r="M607" s="26">
        <v>795.7</v>
      </c>
      <c r="N607" s="22">
        <v>-48.9</v>
      </c>
      <c r="O607" s="24">
        <v>3.6349999999999998</v>
      </c>
      <c r="P607" s="26">
        <v>25</v>
      </c>
      <c r="Q607" s="22"/>
      <c r="R607" s="22">
        <v>43.26</v>
      </c>
      <c r="S607" s="21">
        <v>1</v>
      </c>
      <c r="T607" s="22">
        <v>94</v>
      </c>
      <c r="U607" s="22"/>
      <c r="V607" s="22"/>
      <c r="W607" s="22"/>
      <c r="X607" s="1"/>
      <c r="Y607" s="1"/>
      <c r="Z607" s="1"/>
      <c r="AA607" s="1"/>
      <c r="AB607" s="26"/>
      <c r="AC607" s="26"/>
      <c r="AD607" s="26"/>
      <c r="AE607" s="26"/>
      <c r="AF607" s="26"/>
      <c r="AG607" s="26"/>
      <c r="AH607" s="1">
        <v>31.199999999999989</v>
      </c>
      <c r="AI607" s="1">
        <v>77.900000000000006</v>
      </c>
    </row>
    <row r="608" spans="1:35" x14ac:dyDescent="0.25">
      <c r="A608" s="1">
        <v>607</v>
      </c>
      <c r="B608" s="1">
        <v>24</v>
      </c>
      <c r="C608" s="1">
        <v>3.0000000000000001E-3</v>
      </c>
      <c r="D608" s="25">
        <v>17.2</v>
      </c>
      <c r="E608" s="27">
        <v>7.0000000000000007E-2</v>
      </c>
      <c r="F608" s="29">
        <v>1.5E-3</v>
      </c>
      <c r="G608" s="25">
        <v>146.5</v>
      </c>
      <c r="H608" s="25">
        <v>165</v>
      </c>
      <c r="I608" s="25">
        <v>189.7</v>
      </c>
      <c r="J608" s="25">
        <v>224.5</v>
      </c>
      <c r="K608" s="25">
        <v>248.3</v>
      </c>
      <c r="L608" s="25">
        <v>39</v>
      </c>
      <c r="M608" s="25">
        <v>795.7</v>
      </c>
      <c r="N608" s="25">
        <v>-59.2</v>
      </c>
      <c r="O608" s="23">
        <v>3.2949999999999999</v>
      </c>
      <c r="P608" s="25">
        <v>25</v>
      </c>
      <c r="Q608" s="32"/>
      <c r="R608" s="27">
        <v>43.28</v>
      </c>
      <c r="S608" s="33">
        <v>1</v>
      </c>
      <c r="T608" s="1">
        <v>97</v>
      </c>
      <c r="U608" s="25">
        <v>0.2</v>
      </c>
      <c r="V608" s="25">
        <v>19</v>
      </c>
      <c r="W608" s="22">
        <v>16</v>
      </c>
      <c r="X608" s="1">
        <v>7</v>
      </c>
      <c r="Y608" s="1">
        <v>7</v>
      </c>
      <c r="Z608" s="1">
        <v>7</v>
      </c>
      <c r="AA608" s="1">
        <v>7</v>
      </c>
      <c r="AB608" s="26"/>
      <c r="AC608" s="26"/>
      <c r="AD608" s="26"/>
      <c r="AE608" s="26"/>
      <c r="AF608" s="26"/>
      <c r="AG608" s="26"/>
      <c r="AH608" s="1">
        <v>24.699999999999989</v>
      </c>
      <c r="AI608" s="1">
        <v>59.5</v>
      </c>
    </row>
    <row r="609" spans="1:35" x14ac:dyDescent="0.25">
      <c r="A609" s="1">
        <v>608</v>
      </c>
      <c r="B609" s="1">
        <v>30</v>
      </c>
      <c r="C609" s="1">
        <v>2E-3</v>
      </c>
      <c r="D609" s="25">
        <v>16.399999999999999</v>
      </c>
      <c r="E609" s="23">
        <v>2.5000000000000001E-2</v>
      </c>
      <c r="F609" s="29">
        <v>4.0000000000000002E-4</v>
      </c>
      <c r="G609" s="25">
        <v>146</v>
      </c>
      <c r="H609" s="25">
        <v>168.7</v>
      </c>
      <c r="I609" s="25">
        <v>199</v>
      </c>
      <c r="J609" s="25">
        <v>246</v>
      </c>
      <c r="K609" s="25">
        <v>274</v>
      </c>
      <c r="L609" s="25">
        <v>41</v>
      </c>
      <c r="M609" s="25">
        <v>795.7</v>
      </c>
      <c r="N609" s="25">
        <v>-53.4</v>
      </c>
      <c r="O609" s="23">
        <v>3.8759999999999999</v>
      </c>
      <c r="P609" s="25">
        <v>26</v>
      </c>
      <c r="Q609" s="20"/>
      <c r="R609" s="23">
        <v>43.353999999999999</v>
      </c>
      <c r="S609" s="33">
        <v>1</v>
      </c>
      <c r="T609" s="1">
        <v>99</v>
      </c>
      <c r="U609" s="25">
        <v>0.3</v>
      </c>
      <c r="V609" s="25">
        <v>17</v>
      </c>
      <c r="W609" s="20">
        <v>14</v>
      </c>
      <c r="X609" s="1">
        <v>7</v>
      </c>
      <c r="Y609" s="1">
        <v>7</v>
      </c>
      <c r="Z609" s="1">
        <v>7</v>
      </c>
      <c r="AA609" s="1">
        <v>7</v>
      </c>
      <c r="AB609" s="20"/>
      <c r="AC609" s="20"/>
      <c r="AD609" s="20"/>
      <c r="AE609" s="20"/>
      <c r="AF609" s="20"/>
      <c r="AG609" s="20"/>
      <c r="AH609" s="1">
        <v>30.300000000000011</v>
      </c>
      <c r="AI609" s="1">
        <v>77.300000000000011</v>
      </c>
    </row>
    <row r="610" spans="1:35" x14ac:dyDescent="0.25">
      <c r="A610" s="1">
        <v>609</v>
      </c>
      <c r="B610" s="1">
        <v>29</v>
      </c>
      <c r="C610" s="1">
        <v>3.0000000000000001E-3</v>
      </c>
      <c r="D610" s="25">
        <v>15.8</v>
      </c>
      <c r="E610" s="23">
        <v>4.2000000000000003E-2</v>
      </c>
      <c r="F610" s="29">
        <v>5.0000000000000001E-4</v>
      </c>
      <c r="G610" s="25">
        <v>146.9</v>
      </c>
      <c r="H610" s="25">
        <v>170.4</v>
      </c>
      <c r="I610" s="25">
        <v>202.4</v>
      </c>
      <c r="J610" s="25">
        <v>247.8</v>
      </c>
      <c r="K610" s="25">
        <v>272.5</v>
      </c>
      <c r="L610" s="25">
        <v>42</v>
      </c>
      <c r="M610" s="25">
        <v>795.7</v>
      </c>
      <c r="N610" s="25">
        <v>-51</v>
      </c>
      <c r="O610" s="23">
        <v>4.0739999999999998</v>
      </c>
      <c r="P610" s="25">
        <v>25</v>
      </c>
      <c r="Q610" s="20"/>
      <c r="R610" s="23">
        <v>43.375</v>
      </c>
      <c r="S610" s="33">
        <v>1</v>
      </c>
      <c r="T610" s="1">
        <v>100</v>
      </c>
      <c r="U610" s="25">
        <v>0.6</v>
      </c>
      <c r="V610" s="25">
        <v>14</v>
      </c>
      <c r="W610" s="20">
        <v>12</v>
      </c>
      <c r="X610" s="1">
        <v>7</v>
      </c>
      <c r="Y610" s="1">
        <v>7</v>
      </c>
      <c r="Z610" s="1">
        <v>7</v>
      </c>
      <c r="AA610" s="1">
        <v>7</v>
      </c>
      <c r="AB610" s="20"/>
      <c r="AC610" s="20"/>
      <c r="AD610" s="20"/>
      <c r="AE610" s="20"/>
      <c r="AF610" s="20"/>
      <c r="AG610" s="20"/>
      <c r="AH610" s="1">
        <v>32</v>
      </c>
      <c r="AI610" s="1">
        <v>77.400000000000006</v>
      </c>
    </row>
    <row r="611" spans="1:35" x14ac:dyDescent="0.25">
      <c r="A611" s="1">
        <v>610</v>
      </c>
      <c r="B611" s="1">
        <v>30</v>
      </c>
      <c r="C611" s="1">
        <v>5.0000000000000001E-3</v>
      </c>
      <c r="D611" s="1">
        <v>17.100000000000001</v>
      </c>
      <c r="E611" s="1">
        <v>0.02</v>
      </c>
      <c r="F611" s="29">
        <v>2E-3</v>
      </c>
      <c r="G611" s="1">
        <v>153.19999999999999</v>
      </c>
      <c r="H611" s="1">
        <v>163.80000000000001</v>
      </c>
      <c r="I611" s="1">
        <v>186.4</v>
      </c>
      <c r="J611" s="1">
        <v>227.8</v>
      </c>
      <c r="K611" s="1">
        <v>246.8</v>
      </c>
      <c r="L611" s="1">
        <v>40</v>
      </c>
      <c r="M611" s="1">
        <v>795.7</v>
      </c>
      <c r="N611" s="1">
        <v>-59.3</v>
      </c>
      <c r="O611" s="1">
        <v>3.262</v>
      </c>
      <c r="P611" s="1">
        <v>24.3</v>
      </c>
      <c r="Q611" s="1">
        <v>1.44</v>
      </c>
      <c r="R611" s="1">
        <v>43.276000000000003</v>
      </c>
      <c r="S611" s="1">
        <v>1</v>
      </c>
      <c r="T611" s="1">
        <v>96</v>
      </c>
      <c r="U611" s="1">
        <v>0.18</v>
      </c>
      <c r="V611" s="1">
        <v>15</v>
      </c>
      <c r="W611" s="1">
        <v>13</v>
      </c>
      <c r="X611" s="1">
        <v>9</v>
      </c>
      <c r="Y611" s="1">
        <v>7</v>
      </c>
      <c r="Z611" s="1">
        <v>7</v>
      </c>
      <c r="AA611" s="1">
        <v>7</v>
      </c>
      <c r="AB611" s="1"/>
      <c r="AC611" s="1"/>
      <c r="AD611" s="1"/>
      <c r="AE611" s="1"/>
      <c r="AF611" s="1"/>
      <c r="AG611" s="1"/>
      <c r="AH611" s="1">
        <v>22.599999999999994</v>
      </c>
      <c r="AI611" s="1">
        <v>64</v>
      </c>
    </row>
    <row r="612" spans="1:35" x14ac:dyDescent="0.25">
      <c r="A612" s="1">
        <v>611</v>
      </c>
      <c r="B612" s="1">
        <v>28</v>
      </c>
      <c r="C612" s="1">
        <v>8.0000000000000002E-3</v>
      </c>
      <c r="D612" s="1">
        <v>11.4</v>
      </c>
      <c r="E612" s="1">
        <v>0.02</v>
      </c>
      <c r="F612" s="29">
        <v>1E-3</v>
      </c>
      <c r="G612" s="1">
        <v>149.6</v>
      </c>
      <c r="H612" s="1">
        <v>164.3</v>
      </c>
      <c r="I612" s="1">
        <v>187</v>
      </c>
      <c r="J612" s="1">
        <v>228.1</v>
      </c>
      <c r="K612" s="1">
        <v>246.1</v>
      </c>
      <c r="L612" s="1">
        <v>43</v>
      </c>
      <c r="M612" s="1">
        <v>795.7</v>
      </c>
      <c r="N612" s="1">
        <v>-60.1</v>
      </c>
      <c r="O612" s="1">
        <v>3.3149999999999999</v>
      </c>
      <c r="P612" s="1">
        <v>25.2</v>
      </c>
      <c r="Q612" s="1">
        <v>1.17</v>
      </c>
      <c r="R612" s="1">
        <v>43.377000000000002</v>
      </c>
      <c r="S612" s="1">
        <v>1</v>
      </c>
      <c r="T612" s="1">
        <v>97</v>
      </c>
      <c r="U612" s="1">
        <v>0.14000000000000001</v>
      </c>
      <c r="V612" s="1">
        <v>19</v>
      </c>
      <c r="W612" s="1">
        <v>17</v>
      </c>
      <c r="X612" s="1">
        <v>14</v>
      </c>
      <c r="Y612" s="1">
        <v>12</v>
      </c>
      <c r="Z612" s="1">
        <v>11</v>
      </c>
      <c r="AA612" s="1">
        <v>10</v>
      </c>
      <c r="AB612" s="1"/>
      <c r="AC612" s="1"/>
      <c r="AD612" s="1"/>
      <c r="AE612" s="1"/>
      <c r="AF612" s="1"/>
      <c r="AG612" s="1"/>
      <c r="AH612" s="1">
        <v>22.699999999999989</v>
      </c>
      <c r="AI612" s="1">
        <v>63.799999999999983</v>
      </c>
    </row>
    <row r="613" spans="1:35" x14ac:dyDescent="0.25">
      <c r="A613" s="1">
        <v>612</v>
      </c>
      <c r="B613" s="20">
        <v>30</v>
      </c>
      <c r="C613" s="20">
        <v>4.0000000000000001E-3</v>
      </c>
      <c r="D613" s="20">
        <v>15.5</v>
      </c>
      <c r="E613" s="20">
        <v>5.9999999999999995E-4</v>
      </c>
      <c r="F613" s="28">
        <v>2.9999999999999997E-4</v>
      </c>
      <c r="G613" s="20">
        <v>159.5</v>
      </c>
      <c r="H613" s="20">
        <v>173.4</v>
      </c>
      <c r="I613" s="20">
        <v>197.6</v>
      </c>
      <c r="J613" s="20">
        <v>233.6</v>
      </c>
      <c r="K613" s="20">
        <v>258.3</v>
      </c>
      <c r="L613" s="20">
        <v>47.4</v>
      </c>
      <c r="M613" s="20">
        <v>795.7</v>
      </c>
      <c r="N613" s="20">
        <v>-54.9</v>
      </c>
      <c r="O613" s="20">
        <v>3.867</v>
      </c>
      <c r="P613" s="20">
        <v>25.5</v>
      </c>
      <c r="Q613" s="20">
        <v>7.0000000000000007E-2</v>
      </c>
      <c r="R613" s="20">
        <v>43.35</v>
      </c>
      <c r="S613" s="20">
        <v>2</v>
      </c>
      <c r="T613" s="20">
        <v>87</v>
      </c>
      <c r="U613" s="20"/>
      <c r="V613" s="20">
        <v>16</v>
      </c>
      <c r="W613" s="20">
        <v>14</v>
      </c>
      <c r="X613" s="1">
        <v>11</v>
      </c>
      <c r="Y613" s="1">
        <v>9</v>
      </c>
      <c r="Z613" s="1">
        <v>7</v>
      </c>
      <c r="AA613" s="1">
        <v>7</v>
      </c>
      <c r="AB613" s="20">
        <v>419.6</v>
      </c>
      <c r="AC613" s="20">
        <v>122.4</v>
      </c>
      <c r="AD613" s="20">
        <v>10.4</v>
      </c>
      <c r="AE613" s="20">
        <v>2.6</v>
      </c>
      <c r="AF613" s="20">
        <v>1.2</v>
      </c>
      <c r="AG613" s="20">
        <v>0.4</v>
      </c>
      <c r="AH613" s="1">
        <v>24.199999999999989</v>
      </c>
      <c r="AI613" s="1">
        <v>60.199999999999989</v>
      </c>
    </row>
    <row r="614" spans="1:35" x14ac:dyDescent="0.25">
      <c r="A614" s="1">
        <v>613</v>
      </c>
      <c r="B614" s="20">
        <v>25</v>
      </c>
      <c r="C614" s="20">
        <v>1.4E-2</v>
      </c>
      <c r="D614" s="20">
        <v>17.8</v>
      </c>
      <c r="E614" s="20">
        <v>2.5100000000000001E-2</v>
      </c>
      <c r="F614" s="28">
        <v>8.0000000000000004E-4</v>
      </c>
      <c r="G614" s="20">
        <v>150.9</v>
      </c>
      <c r="H614" s="20">
        <v>166.4</v>
      </c>
      <c r="I614" s="20">
        <v>193.5</v>
      </c>
      <c r="J614" s="20">
        <v>234.7</v>
      </c>
      <c r="K614" s="20">
        <v>262.7</v>
      </c>
      <c r="L614" s="20">
        <v>42.3</v>
      </c>
      <c r="M614" s="20">
        <v>795.7</v>
      </c>
      <c r="N614" s="20">
        <v>-54.7</v>
      </c>
      <c r="O614" s="20">
        <v>3.5830000000000002</v>
      </c>
      <c r="P614" s="20">
        <v>22</v>
      </c>
      <c r="Q614" s="1"/>
      <c r="R614" s="20">
        <v>43.29</v>
      </c>
      <c r="S614" s="20">
        <v>1</v>
      </c>
      <c r="T614" s="20">
        <v>95</v>
      </c>
      <c r="U614" s="20">
        <v>0.19</v>
      </c>
      <c r="V614" s="20">
        <v>17</v>
      </c>
      <c r="W614" s="20">
        <v>15</v>
      </c>
      <c r="X614" s="1">
        <v>11</v>
      </c>
      <c r="Y614" s="1">
        <v>9</v>
      </c>
      <c r="Z614" s="1">
        <v>7</v>
      </c>
      <c r="AA614" s="1">
        <v>7</v>
      </c>
      <c r="AB614" s="20">
        <v>1084.3</v>
      </c>
      <c r="AC614" s="20">
        <v>268.2</v>
      </c>
      <c r="AD614" s="20">
        <v>13.1</v>
      </c>
      <c r="AE614" s="20">
        <v>2.8</v>
      </c>
      <c r="AF614" s="20">
        <v>1.2</v>
      </c>
      <c r="AG614" s="20">
        <v>0.5</v>
      </c>
      <c r="AH614" s="1">
        <v>27.099999999999994</v>
      </c>
      <c r="AI614" s="1">
        <v>68.299999999999983</v>
      </c>
    </row>
    <row r="615" spans="1:35" x14ac:dyDescent="0.25">
      <c r="A615" s="1">
        <v>614</v>
      </c>
      <c r="B615" s="1">
        <v>22</v>
      </c>
      <c r="C615" s="23">
        <v>2E-3</v>
      </c>
      <c r="D615" s="1">
        <v>19.399999999999999</v>
      </c>
      <c r="E615" s="1">
        <v>8.6999999999999994E-2</v>
      </c>
      <c r="F615" s="29">
        <v>1.2999999999999999E-3</v>
      </c>
      <c r="G615" s="1">
        <v>144.5</v>
      </c>
      <c r="H615" s="1">
        <v>164.6</v>
      </c>
      <c r="I615" s="1">
        <v>194.7</v>
      </c>
      <c r="J615" s="1">
        <v>239</v>
      </c>
      <c r="K615" s="1">
        <v>262.2</v>
      </c>
      <c r="L615" s="1">
        <v>39.5</v>
      </c>
      <c r="M615" s="1">
        <v>795.8</v>
      </c>
      <c r="N615" s="1">
        <v>-49.6</v>
      </c>
      <c r="O615" s="1">
        <v>3.661</v>
      </c>
      <c r="P615" s="1">
        <v>25</v>
      </c>
      <c r="Q615" s="1"/>
      <c r="R615" s="1">
        <v>43.247999999999998</v>
      </c>
      <c r="S615" s="21">
        <v>1</v>
      </c>
      <c r="T615" s="1">
        <v>94</v>
      </c>
      <c r="U615" s="1"/>
      <c r="V615" s="1"/>
      <c r="W615" s="1"/>
      <c r="X615" s="1"/>
      <c r="Y615" s="1"/>
      <c r="Z615" s="1"/>
      <c r="AA615" s="1"/>
      <c r="AB615" s="1"/>
      <c r="AC615" s="1"/>
      <c r="AD615" s="1"/>
      <c r="AE615" s="1"/>
      <c r="AF615" s="1"/>
      <c r="AG615" s="1"/>
      <c r="AH615" s="1">
        <v>30.099999999999994</v>
      </c>
      <c r="AI615" s="1">
        <v>74.400000000000006</v>
      </c>
    </row>
    <row r="616" spans="1:35" x14ac:dyDescent="0.25">
      <c r="A616" s="1">
        <v>615</v>
      </c>
      <c r="B616" s="1">
        <v>28</v>
      </c>
      <c r="C616" s="23">
        <v>2E-3</v>
      </c>
      <c r="D616" s="1">
        <v>20.6</v>
      </c>
      <c r="E616" s="1">
        <v>3.2000000000000001E-2</v>
      </c>
      <c r="F616" s="29">
        <v>2.9999999999999997E-4</v>
      </c>
      <c r="G616" s="1">
        <v>153.9</v>
      </c>
      <c r="H616" s="1">
        <v>168.1</v>
      </c>
      <c r="I616" s="1">
        <v>193.6</v>
      </c>
      <c r="J616" s="1">
        <v>234.5</v>
      </c>
      <c r="K616" s="1">
        <v>255.2</v>
      </c>
      <c r="L616" s="1">
        <v>42.5</v>
      </c>
      <c r="M616" s="1">
        <v>795.8</v>
      </c>
      <c r="N616" s="1">
        <v>-49.9</v>
      </c>
      <c r="O616" s="1">
        <v>3.45</v>
      </c>
      <c r="P616" s="1">
        <v>25</v>
      </c>
      <c r="Q616" s="1"/>
      <c r="R616" s="1">
        <v>43.241999999999997</v>
      </c>
      <c r="S616" s="21">
        <v>1</v>
      </c>
      <c r="T616" s="1">
        <v>84</v>
      </c>
      <c r="U616" s="1"/>
      <c r="V616" s="1"/>
      <c r="W616" s="1"/>
      <c r="X616" s="1"/>
      <c r="Y616" s="1"/>
      <c r="Z616" s="1"/>
      <c r="AA616" s="1"/>
      <c r="AB616" s="1"/>
      <c r="AC616" s="1"/>
      <c r="AD616" s="1"/>
      <c r="AE616" s="1"/>
      <c r="AF616" s="1"/>
      <c r="AG616" s="1"/>
      <c r="AH616" s="1">
        <v>25.5</v>
      </c>
      <c r="AI616" s="1">
        <v>66.400000000000006</v>
      </c>
    </row>
    <row r="617" spans="1:35" x14ac:dyDescent="0.25">
      <c r="A617" s="1">
        <v>616</v>
      </c>
      <c r="B617" s="1">
        <v>26</v>
      </c>
      <c r="C617" s="23">
        <v>1.2E-2</v>
      </c>
      <c r="D617" s="25">
        <v>18.600000000000001</v>
      </c>
      <c r="E617" s="1">
        <v>0.14000000000000001</v>
      </c>
      <c r="F617" s="29">
        <v>1E-3</v>
      </c>
      <c r="G617" s="1">
        <v>151.6</v>
      </c>
      <c r="H617" s="1">
        <v>166.3</v>
      </c>
      <c r="I617" s="1">
        <v>193.3</v>
      </c>
      <c r="J617" s="1">
        <v>236.2</v>
      </c>
      <c r="K617" s="1">
        <v>257.8</v>
      </c>
      <c r="L617" s="1">
        <v>41.5</v>
      </c>
      <c r="M617" s="1">
        <v>795.8</v>
      </c>
      <c r="N617" s="1">
        <v>-49.5</v>
      </c>
      <c r="O617" s="1">
        <v>3.6989999999999998</v>
      </c>
      <c r="P617" s="1">
        <v>25</v>
      </c>
      <c r="Q617" s="1"/>
      <c r="R617" s="1">
        <v>43.24</v>
      </c>
      <c r="S617" s="1">
        <v>1</v>
      </c>
      <c r="T617" s="1">
        <v>88</v>
      </c>
      <c r="U617" s="1"/>
      <c r="V617" s="1"/>
      <c r="W617" s="1"/>
      <c r="X617" s="1"/>
      <c r="Y617" s="1"/>
      <c r="Z617" s="1"/>
      <c r="AA617" s="1"/>
      <c r="AB617" s="1"/>
      <c r="AC617" s="1"/>
      <c r="AD617" s="1"/>
      <c r="AE617" s="1"/>
      <c r="AF617" s="1"/>
      <c r="AG617" s="1"/>
      <c r="AH617" s="1">
        <v>27</v>
      </c>
      <c r="AI617" s="1">
        <v>69.899999999999977</v>
      </c>
    </row>
    <row r="618" spans="1:35" x14ac:dyDescent="0.25">
      <c r="A618" s="1">
        <v>617</v>
      </c>
      <c r="B618" s="1">
        <v>29</v>
      </c>
      <c r="C618" s="1">
        <v>2E-3</v>
      </c>
      <c r="D618" s="25">
        <v>16.100000000000001</v>
      </c>
      <c r="E618" s="23">
        <v>5.2999999999999999E-2</v>
      </c>
      <c r="F618" s="29">
        <v>1E-4</v>
      </c>
      <c r="G618" s="25">
        <v>148</v>
      </c>
      <c r="H618" s="25">
        <v>170.1</v>
      </c>
      <c r="I618" s="25">
        <v>201.6</v>
      </c>
      <c r="J618" s="25">
        <v>246.4</v>
      </c>
      <c r="K618" s="25">
        <v>273.10000000000002</v>
      </c>
      <c r="L618" s="25">
        <v>42</v>
      </c>
      <c r="M618" s="25">
        <v>795.8</v>
      </c>
      <c r="N618" s="25">
        <v>-51.5</v>
      </c>
      <c r="O618" s="23">
        <v>3.952</v>
      </c>
      <c r="P618" s="25">
        <v>25</v>
      </c>
      <c r="Q618" s="20"/>
      <c r="R618" s="23">
        <v>43.365000000000002</v>
      </c>
      <c r="S618" s="33">
        <v>1</v>
      </c>
      <c r="T618" s="1">
        <v>99</v>
      </c>
      <c r="U618" s="25">
        <v>0.2</v>
      </c>
      <c r="V618" s="25">
        <v>17</v>
      </c>
      <c r="W618" s="20">
        <v>15</v>
      </c>
      <c r="X618" s="1">
        <v>7</v>
      </c>
      <c r="Y618" s="1">
        <v>7</v>
      </c>
      <c r="Z618" s="1">
        <v>7</v>
      </c>
      <c r="AA618" s="1">
        <v>7</v>
      </c>
      <c r="AB618" s="20"/>
      <c r="AC618" s="20"/>
      <c r="AD618" s="20"/>
      <c r="AE618" s="20"/>
      <c r="AF618" s="20"/>
      <c r="AG618" s="20"/>
      <c r="AH618" s="1">
        <v>31.5</v>
      </c>
      <c r="AI618" s="1">
        <v>76.300000000000011</v>
      </c>
    </row>
    <row r="619" spans="1:35" x14ac:dyDescent="0.25">
      <c r="A619" s="1">
        <v>618</v>
      </c>
      <c r="B619" s="1">
        <v>23</v>
      </c>
      <c r="C619" s="23">
        <v>2E-3</v>
      </c>
      <c r="D619" s="25">
        <v>16.600000000000001</v>
      </c>
      <c r="E619" s="23">
        <v>4.9000000000000002E-2</v>
      </c>
      <c r="F619" s="29">
        <v>5.9999999999999995E-4</v>
      </c>
      <c r="G619" s="25">
        <v>146.9</v>
      </c>
      <c r="H619" s="25">
        <v>169.5</v>
      </c>
      <c r="I619" s="25">
        <v>201.5</v>
      </c>
      <c r="J619" s="25">
        <v>247.5</v>
      </c>
      <c r="K619" s="25">
        <v>272.89999999999998</v>
      </c>
      <c r="L619" s="25">
        <v>41.5</v>
      </c>
      <c r="M619" s="25">
        <v>795.8</v>
      </c>
      <c r="N619" s="25">
        <v>-51.1</v>
      </c>
      <c r="O619" s="23">
        <v>3.859</v>
      </c>
      <c r="P619" s="25">
        <v>25</v>
      </c>
      <c r="Q619" s="20"/>
      <c r="R619" s="23">
        <v>43.357999999999997</v>
      </c>
      <c r="S619" s="33">
        <v>1</v>
      </c>
      <c r="T619" s="1">
        <v>99</v>
      </c>
      <c r="U619" s="25">
        <v>0.4</v>
      </c>
      <c r="V619" s="25">
        <v>20</v>
      </c>
      <c r="W619" s="20">
        <v>18</v>
      </c>
      <c r="X619" s="1">
        <v>7</v>
      </c>
      <c r="Y619" s="1">
        <v>7</v>
      </c>
      <c r="Z619" s="1">
        <v>7</v>
      </c>
      <c r="AA619" s="1">
        <v>7</v>
      </c>
      <c r="AB619" s="20"/>
      <c r="AC619" s="20"/>
      <c r="AD619" s="20"/>
      <c r="AE619" s="20"/>
      <c r="AF619" s="20"/>
      <c r="AG619" s="20"/>
      <c r="AH619" s="1">
        <v>32</v>
      </c>
      <c r="AI619" s="1">
        <v>78</v>
      </c>
    </row>
    <row r="620" spans="1:35" x14ac:dyDescent="0.25">
      <c r="A620" s="1">
        <v>619</v>
      </c>
      <c r="B620" s="1">
        <v>30</v>
      </c>
      <c r="C620" s="1">
        <v>6.0000000000000001E-3</v>
      </c>
      <c r="D620" s="25">
        <v>16.600000000000001</v>
      </c>
      <c r="E620" s="23">
        <v>4.1000000000000002E-2</v>
      </c>
      <c r="F620" s="29">
        <v>5.9999999999999995E-4</v>
      </c>
      <c r="G620" s="25">
        <v>145.69999999999999</v>
      </c>
      <c r="H620" s="25">
        <v>170.4</v>
      </c>
      <c r="I620" s="25">
        <v>202.9</v>
      </c>
      <c r="J620" s="25">
        <v>248</v>
      </c>
      <c r="K620" s="25">
        <v>272.39999999999998</v>
      </c>
      <c r="L620" s="25">
        <v>43</v>
      </c>
      <c r="M620" s="25">
        <v>795.8</v>
      </c>
      <c r="N620" s="25">
        <v>-50.9</v>
      </c>
      <c r="O620" s="23">
        <v>4.0780000000000003</v>
      </c>
      <c r="P620" s="25">
        <v>25</v>
      </c>
      <c r="Q620" s="20"/>
      <c r="R620" s="23">
        <v>43.363</v>
      </c>
      <c r="S620" s="33">
        <v>1</v>
      </c>
      <c r="T620" s="1">
        <v>99</v>
      </c>
      <c r="U620" s="25">
        <v>0.2</v>
      </c>
      <c r="V620" s="25">
        <v>17</v>
      </c>
      <c r="W620" s="20">
        <v>15</v>
      </c>
      <c r="X620" s="1">
        <v>7</v>
      </c>
      <c r="Y620" s="1">
        <v>7</v>
      </c>
      <c r="Z620" s="1">
        <v>7</v>
      </c>
      <c r="AA620" s="1">
        <v>7</v>
      </c>
      <c r="AB620" s="20"/>
      <c r="AC620" s="20"/>
      <c r="AD620" s="20"/>
      <c r="AE620" s="20"/>
      <c r="AF620" s="20"/>
      <c r="AG620" s="20"/>
      <c r="AH620" s="1">
        <v>32.5</v>
      </c>
      <c r="AI620" s="1">
        <v>77.599999999999994</v>
      </c>
    </row>
    <row r="621" spans="1:35" x14ac:dyDescent="0.25">
      <c r="A621" s="1">
        <v>620</v>
      </c>
      <c r="B621" s="20">
        <v>30</v>
      </c>
      <c r="C621" s="20">
        <v>4.0000000000000001E-3</v>
      </c>
      <c r="D621" s="20">
        <v>16.600000000000001</v>
      </c>
      <c r="E621" s="20">
        <v>8.0000000000000004E-4</v>
      </c>
      <c r="F621" s="28"/>
      <c r="G621" s="20">
        <v>159.6</v>
      </c>
      <c r="H621" s="20">
        <v>174.8</v>
      </c>
      <c r="I621" s="20">
        <v>197.4</v>
      </c>
      <c r="J621" s="20">
        <v>233.6</v>
      </c>
      <c r="K621" s="20">
        <v>258.10000000000002</v>
      </c>
      <c r="L621" s="20">
        <v>47.7</v>
      </c>
      <c r="M621" s="20">
        <v>795.8</v>
      </c>
      <c r="N621" s="20">
        <v>-54.8</v>
      </c>
      <c r="O621" s="20">
        <v>3.859</v>
      </c>
      <c r="P621" s="20">
        <v>24</v>
      </c>
      <c r="Q621" s="20">
        <v>0.08</v>
      </c>
      <c r="R621" s="20">
        <v>43.34</v>
      </c>
      <c r="S621" s="20">
        <v>1</v>
      </c>
      <c r="T621" s="20">
        <v>82</v>
      </c>
      <c r="U621" s="20">
        <v>0.22</v>
      </c>
      <c r="V621" s="20">
        <v>15</v>
      </c>
      <c r="W621" s="20">
        <v>13</v>
      </c>
      <c r="X621" s="1">
        <v>7</v>
      </c>
      <c r="Y621" s="1">
        <v>7</v>
      </c>
      <c r="Z621" s="1">
        <v>7</v>
      </c>
      <c r="AA621" s="1">
        <v>7</v>
      </c>
      <c r="AB621" s="20">
        <v>204.9</v>
      </c>
      <c r="AC621" s="20">
        <v>40.200000000000003</v>
      </c>
      <c r="AD621" s="20">
        <v>1.3</v>
      </c>
      <c r="AE621" s="20">
        <v>0.2</v>
      </c>
      <c r="AF621" s="20">
        <v>0.1</v>
      </c>
      <c r="AG621" s="20">
        <v>0</v>
      </c>
      <c r="AH621" s="1">
        <v>22.599999999999994</v>
      </c>
      <c r="AI621" s="1">
        <v>58.799999999999983</v>
      </c>
    </row>
    <row r="622" spans="1:35" x14ac:dyDescent="0.25">
      <c r="A622" s="1">
        <v>621</v>
      </c>
      <c r="B622" s="1">
        <v>30</v>
      </c>
      <c r="C622" s="23">
        <v>2E-3</v>
      </c>
      <c r="D622" s="26">
        <v>17.399999999999999</v>
      </c>
      <c r="E622" s="22">
        <v>0.14699999999999999</v>
      </c>
      <c r="F622" s="31">
        <v>1.1000000000000001E-3</v>
      </c>
      <c r="G622" s="26">
        <v>148.5</v>
      </c>
      <c r="H622" s="26">
        <v>165.1</v>
      </c>
      <c r="I622" s="26">
        <v>195.8</v>
      </c>
      <c r="J622" s="26">
        <v>243.2</v>
      </c>
      <c r="K622" s="26">
        <v>268.89999999999998</v>
      </c>
      <c r="L622" s="26">
        <v>39.5</v>
      </c>
      <c r="M622" s="26">
        <v>795.9</v>
      </c>
      <c r="N622" s="26">
        <v>-48.7</v>
      </c>
      <c r="O622" s="24">
        <v>3.68</v>
      </c>
      <c r="P622" s="26">
        <v>25</v>
      </c>
      <c r="Q622" s="22"/>
      <c r="R622" s="26">
        <v>43.273000000000003</v>
      </c>
      <c r="S622" s="22">
        <v>1</v>
      </c>
      <c r="T622" s="22">
        <v>92</v>
      </c>
      <c r="U622" s="32"/>
      <c r="V622" s="22"/>
      <c r="W622" s="22"/>
      <c r="X622" s="1"/>
      <c r="Y622" s="1"/>
      <c r="Z622" s="1"/>
      <c r="AA622" s="1"/>
      <c r="AB622" s="26"/>
      <c r="AC622" s="26"/>
      <c r="AD622" s="26"/>
      <c r="AE622" s="26"/>
      <c r="AF622" s="26"/>
      <c r="AG622" s="26"/>
      <c r="AH622" s="1">
        <v>30.700000000000017</v>
      </c>
      <c r="AI622" s="1">
        <v>78.099999999999994</v>
      </c>
    </row>
    <row r="623" spans="1:35" x14ac:dyDescent="0.25">
      <c r="A623" s="1">
        <v>622</v>
      </c>
      <c r="B623" s="1">
        <v>25</v>
      </c>
      <c r="C623" s="23">
        <v>2E-3</v>
      </c>
      <c r="D623" s="25">
        <v>16.7</v>
      </c>
      <c r="E623" s="23">
        <v>4.9000000000000002E-2</v>
      </c>
      <c r="F623" s="29">
        <v>5.9999999999999995E-4</v>
      </c>
      <c r="G623" s="25">
        <v>146.6</v>
      </c>
      <c r="H623" s="25">
        <v>169.5</v>
      </c>
      <c r="I623" s="25">
        <v>201.3</v>
      </c>
      <c r="J623" s="25">
        <v>246.5</v>
      </c>
      <c r="K623" s="25">
        <v>271.7</v>
      </c>
      <c r="L623" s="25">
        <v>40.5</v>
      </c>
      <c r="M623" s="25">
        <v>795.9</v>
      </c>
      <c r="N623" s="25">
        <v>-51.2</v>
      </c>
      <c r="O623" s="23">
        <v>3.839</v>
      </c>
      <c r="P623" s="25">
        <v>25</v>
      </c>
      <c r="Q623" s="20"/>
      <c r="R623" s="23">
        <v>43.353000000000002</v>
      </c>
      <c r="S623" s="33">
        <v>1</v>
      </c>
      <c r="T623" s="1">
        <v>99</v>
      </c>
      <c r="U623" s="25">
        <v>0.2</v>
      </c>
      <c r="V623" s="25">
        <v>18</v>
      </c>
      <c r="W623" s="20">
        <v>16</v>
      </c>
      <c r="X623" s="1">
        <v>7</v>
      </c>
      <c r="Y623" s="1">
        <v>7</v>
      </c>
      <c r="Z623" s="1">
        <v>7</v>
      </c>
      <c r="AA623" s="1">
        <v>7</v>
      </c>
      <c r="AB623" s="20"/>
      <c r="AC623" s="20"/>
      <c r="AD623" s="20"/>
      <c r="AE623" s="20"/>
      <c r="AF623" s="20"/>
      <c r="AG623" s="20"/>
      <c r="AH623" s="1">
        <v>31.800000000000011</v>
      </c>
      <c r="AI623" s="1">
        <v>77</v>
      </c>
    </row>
    <row r="624" spans="1:35" x14ac:dyDescent="0.25">
      <c r="A624" s="1">
        <v>623</v>
      </c>
      <c r="B624" s="21">
        <v>18</v>
      </c>
      <c r="C624" s="21">
        <v>1E-3</v>
      </c>
      <c r="D624" s="25">
        <v>15.386508233532934</v>
      </c>
      <c r="E624" s="21">
        <v>0.04</v>
      </c>
      <c r="F624" s="30">
        <v>8.0000000000000004E-4</v>
      </c>
      <c r="G624" s="21">
        <v>153.4</v>
      </c>
      <c r="H624" s="21">
        <v>170.6</v>
      </c>
      <c r="I624" s="21">
        <v>190.4</v>
      </c>
      <c r="J624" s="21">
        <v>228.3</v>
      </c>
      <c r="K624" s="21">
        <v>249.3</v>
      </c>
      <c r="L624" s="21">
        <v>42</v>
      </c>
      <c r="M624" s="1">
        <v>795.90000000000009</v>
      </c>
      <c r="N624" s="21">
        <v>-53</v>
      </c>
      <c r="O624" s="21">
        <v>3.5630000000000002</v>
      </c>
      <c r="P624" s="21">
        <v>27</v>
      </c>
      <c r="Q624" s="21"/>
      <c r="R624" s="21">
        <v>43.31</v>
      </c>
      <c r="S624" s="21">
        <v>2</v>
      </c>
      <c r="T624" s="21">
        <v>95</v>
      </c>
      <c r="U624" s="21">
        <v>0.19</v>
      </c>
      <c r="V624" s="21">
        <v>17</v>
      </c>
      <c r="W624" s="21">
        <v>15</v>
      </c>
      <c r="X624" s="1">
        <v>9</v>
      </c>
      <c r="Y624" s="1">
        <v>7</v>
      </c>
      <c r="Z624" s="1">
        <v>7</v>
      </c>
      <c r="AA624" s="1">
        <v>7</v>
      </c>
      <c r="AB624" s="21">
        <v>870.9</v>
      </c>
      <c r="AC624" s="21">
        <v>163.5</v>
      </c>
      <c r="AD624" s="21">
        <v>4.9000000000000004</v>
      </c>
      <c r="AE624" s="21">
        <v>0.4</v>
      </c>
      <c r="AF624" s="21">
        <v>0.1</v>
      </c>
      <c r="AG624" s="21">
        <v>0</v>
      </c>
      <c r="AH624" s="1">
        <v>19.800000000000011</v>
      </c>
      <c r="AI624" s="1">
        <v>57.700000000000017</v>
      </c>
    </row>
    <row r="625" spans="1:35" x14ac:dyDescent="0.25">
      <c r="A625" s="1">
        <v>624</v>
      </c>
      <c r="B625" s="1">
        <v>30</v>
      </c>
      <c r="C625" s="23">
        <v>2E-3</v>
      </c>
      <c r="D625" s="25">
        <v>17</v>
      </c>
      <c r="E625" s="23">
        <v>4.8000000000000001E-2</v>
      </c>
      <c r="F625" s="29">
        <v>4.0000000000000002E-4</v>
      </c>
      <c r="G625" s="25">
        <v>146.6</v>
      </c>
      <c r="H625" s="25">
        <v>170.2</v>
      </c>
      <c r="I625" s="25">
        <v>202.4</v>
      </c>
      <c r="J625" s="25">
        <v>248.1</v>
      </c>
      <c r="K625" s="25">
        <v>273.2</v>
      </c>
      <c r="L625" s="25">
        <v>41.5</v>
      </c>
      <c r="M625" s="25">
        <v>796</v>
      </c>
      <c r="N625" s="25">
        <v>-51</v>
      </c>
      <c r="O625" s="23">
        <v>4.0209999999999999</v>
      </c>
      <c r="P625" s="25">
        <v>26</v>
      </c>
      <c r="Q625" s="20"/>
      <c r="R625" s="23">
        <v>43.353000000000002</v>
      </c>
      <c r="S625" s="33">
        <v>1</v>
      </c>
      <c r="T625" s="1">
        <v>99</v>
      </c>
      <c r="U625" s="25">
        <v>0.3</v>
      </c>
      <c r="V625" s="25">
        <v>20</v>
      </c>
      <c r="W625" s="20">
        <v>18</v>
      </c>
      <c r="X625" s="1">
        <v>7</v>
      </c>
      <c r="Y625" s="1">
        <v>7</v>
      </c>
      <c r="Z625" s="1">
        <v>7</v>
      </c>
      <c r="AA625" s="1">
        <v>7</v>
      </c>
      <c r="AB625" s="20"/>
      <c r="AC625" s="20"/>
      <c r="AD625" s="20"/>
      <c r="AE625" s="20"/>
      <c r="AF625" s="20"/>
      <c r="AG625" s="20"/>
      <c r="AH625" s="1">
        <v>32.200000000000017</v>
      </c>
      <c r="AI625" s="1">
        <v>77.900000000000006</v>
      </c>
    </row>
    <row r="626" spans="1:35" x14ac:dyDescent="0.25">
      <c r="A626" s="1">
        <v>625</v>
      </c>
      <c r="B626" s="1">
        <v>30</v>
      </c>
      <c r="C626" s="1">
        <v>2E-3</v>
      </c>
      <c r="D626" s="25">
        <v>16</v>
      </c>
      <c r="E626" s="23">
        <v>4.2000000000000003E-2</v>
      </c>
      <c r="F626" s="29">
        <v>4.0000000000000002E-4</v>
      </c>
      <c r="G626" s="25">
        <v>148.6</v>
      </c>
      <c r="H626" s="25">
        <v>170.2</v>
      </c>
      <c r="I626" s="25">
        <v>202.6</v>
      </c>
      <c r="J626" s="25">
        <v>247.4</v>
      </c>
      <c r="K626" s="25">
        <v>271.8</v>
      </c>
      <c r="L626" s="25">
        <v>44</v>
      </c>
      <c r="M626" s="25">
        <v>796</v>
      </c>
      <c r="N626" s="25">
        <v>-50.9</v>
      </c>
      <c r="O626" s="23">
        <v>4.0469999999999997</v>
      </c>
      <c r="P626" s="25">
        <v>26</v>
      </c>
      <c r="Q626" s="20"/>
      <c r="R626" s="23">
        <v>43.368000000000002</v>
      </c>
      <c r="S626" s="33">
        <v>1</v>
      </c>
      <c r="T626" s="1">
        <v>99</v>
      </c>
      <c r="U626" s="25">
        <v>0.9</v>
      </c>
      <c r="V626" s="25">
        <v>19</v>
      </c>
      <c r="W626" s="20">
        <v>17</v>
      </c>
      <c r="X626" s="1">
        <v>7</v>
      </c>
      <c r="Y626" s="1">
        <v>7</v>
      </c>
      <c r="Z626" s="1">
        <v>7</v>
      </c>
      <c r="AA626" s="1">
        <v>7</v>
      </c>
      <c r="AB626" s="20"/>
      <c r="AC626" s="20"/>
      <c r="AD626" s="20"/>
      <c r="AE626" s="20"/>
      <c r="AF626" s="20"/>
      <c r="AG626" s="20"/>
      <c r="AH626" s="1">
        <v>32.400000000000006</v>
      </c>
      <c r="AI626" s="1">
        <v>77.200000000000017</v>
      </c>
    </row>
    <row r="627" spans="1:35" x14ac:dyDescent="0.25">
      <c r="A627" s="1">
        <v>626</v>
      </c>
      <c r="B627" s="1">
        <v>25</v>
      </c>
      <c r="C627" s="23">
        <v>0.01</v>
      </c>
      <c r="D627" s="1">
        <v>17.8</v>
      </c>
      <c r="E627" s="1">
        <v>2.8000000000000001E-2</v>
      </c>
      <c r="F627" s="29">
        <v>5.0000000000000001E-4</v>
      </c>
      <c r="G627" s="1">
        <v>148.30000000000001</v>
      </c>
      <c r="H627" s="1">
        <v>163.80000000000001</v>
      </c>
      <c r="I627" s="1">
        <v>195.9</v>
      </c>
      <c r="J627" s="1">
        <v>239.1</v>
      </c>
      <c r="K627" s="1">
        <v>261.3</v>
      </c>
      <c r="L627" s="1">
        <v>39.5</v>
      </c>
      <c r="M627" s="1">
        <v>796.1</v>
      </c>
      <c r="N627" s="1">
        <v>-49.2</v>
      </c>
      <c r="O627" s="1">
        <v>3.3839999999999999</v>
      </c>
      <c r="P627" s="1">
        <v>25</v>
      </c>
      <c r="Q627" s="1"/>
      <c r="R627" s="1">
        <v>43.292000000000002</v>
      </c>
      <c r="S627" s="21">
        <v>1</v>
      </c>
      <c r="T627" s="1">
        <v>77</v>
      </c>
      <c r="U627" s="1"/>
      <c r="V627" s="1"/>
      <c r="W627" s="1"/>
      <c r="X627" s="1"/>
      <c r="Y627" s="1"/>
      <c r="Z627" s="1"/>
      <c r="AA627" s="1"/>
      <c r="AB627" s="1"/>
      <c r="AC627" s="1"/>
      <c r="AD627" s="1"/>
      <c r="AE627" s="1"/>
      <c r="AF627" s="1"/>
      <c r="AG627" s="1"/>
      <c r="AH627" s="1">
        <v>32.099999999999994</v>
      </c>
      <c r="AI627" s="1">
        <v>75.299999999999983</v>
      </c>
    </row>
    <row r="628" spans="1:35" x14ac:dyDescent="0.25">
      <c r="A628" s="1">
        <v>627</v>
      </c>
      <c r="B628" s="1">
        <v>25</v>
      </c>
      <c r="C628" s="23">
        <v>5.0000000000000001E-3</v>
      </c>
      <c r="D628" s="1">
        <v>17.600000000000001</v>
      </c>
      <c r="E628" s="1">
        <v>2.8000000000000001E-2</v>
      </c>
      <c r="F628" s="29">
        <v>5.0000000000000001E-4</v>
      </c>
      <c r="G628" s="1">
        <v>146.4</v>
      </c>
      <c r="H628" s="1">
        <v>164.6</v>
      </c>
      <c r="I628" s="1">
        <v>196.6</v>
      </c>
      <c r="J628" s="1">
        <v>240.7</v>
      </c>
      <c r="K628" s="1">
        <v>263.7</v>
      </c>
      <c r="L628" s="1">
        <v>40</v>
      </c>
      <c r="M628" s="1">
        <v>796.1</v>
      </c>
      <c r="N628" s="1">
        <v>-49</v>
      </c>
      <c r="O628" s="1">
        <v>3.5470000000000002</v>
      </c>
      <c r="P628" s="1">
        <v>25.5</v>
      </c>
      <c r="Q628" s="1"/>
      <c r="R628" s="1">
        <v>43.301000000000002</v>
      </c>
      <c r="S628" s="21">
        <v>1</v>
      </c>
      <c r="T628" s="1">
        <v>93</v>
      </c>
      <c r="U628" s="1"/>
      <c r="V628" s="1"/>
      <c r="W628" s="1"/>
      <c r="X628" s="1"/>
      <c r="Y628" s="1"/>
      <c r="Z628" s="1"/>
      <c r="AA628" s="1"/>
      <c r="AB628" s="1"/>
      <c r="AC628" s="1"/>
      <c r="AD628" s="1"/>
      <c r="AE628" s="1"/>
      <c r="AF628" s="1"/>
      <c r="AG628" s="1"/>
      <c r="AH628" s="1">
        <v>32</v>
      </c>
      <c r="AI628" s="1">
        <v>76.099999999999994</v>
      </c>
    </row>
    <row r="629" spans="1:35" x14ac:dyDescent="0.25">
      <c r="A629" s="1">
        <v>628</v>
      </c>
      <c r="B629" s="1">
        <v>25</v>
      </c>
      <c r="C629" s="23">
        <v>0.01</v>
      </c>
      <c r="D629" s="1">
        <v>17.8</v>
      </c>
      <c r="E629" s="1">
        <v>2.7E-2</v>
      </c>
      <c r="F629" s="29">
        <v>5.0000000000000001E-4</v>
      </c>
      <c r="G629" s="1">
        <v>146.9</v>
      </c>
      <c r="H629" s="1">
        <v>164.8</v>
      </c>
      <c r="I629" s="1">
        <v>196.6</v>
      </c>
      <c r="J629" s="1">
        <v>239.8</v>
      </c>
      <c r="K629" s="1">
        <v>263.3</v>
      </c>
      <c r="L629" s="1">
        <v>39.5</v>
      </c>
      <c r="M629" s="1">
        <v>796.1</v>
      </c>
      <c r="N629" s="1">
        <v>-49.3</v>
      </c>
      <c r="O629" s="1">
        <v>3.4940000000000002</v>
      </c>
      <c r="P629" s="1">
        <v>25</v>
      </c>
      <c r="Q629" s="1"/>
      <c r="R629" s="1">
        <v>43.296999999999997</v>
      </c>
      <c r="S629" s="21">
        <v>1</v>
      </c>
      <c r="T629" s="1">
        <v>79</v>
      </c>
      <c r="U629" s="1"/>
      <c r="V629" s="1"/>
      <c r="W629" s="1"/>
      <c r="X629" s="1"/>
      <c r="Y629" s="1"/>
      <c r="Z629" s="1"/>
      <c r="AA629" s="1"/>
      <c r="AB629" s="1"/>
      <c r="AC629" s="1"/>
      <c r="AD629" s="1"/>
      <c r="AE629" s="1"/>
      <c r="AF629" s="1"/>
      <c r="AG629" s="1"/>
      <c r="AH629" s="1">
        <v>31.799999999999983</v>
      </c>
      <c r="AI629" s="1">
        <v>75</v>
      </c>
    </row>
    <row r="630" spans="1:35" x14ac:dyDescent="0.25">
      <c r="A630" s="1">
        <v>629</v>
      </c>
      <c r="B630" s="1">
        <v>25</v>
      </c>
      <c r="C630" s="23">
        <v>0.01</v>
      </c>
      <c r="D630" s="1">
        <v>17.899999999999999</v>
      </c>
      <c r="E630" s="1">
        <v>2.8000000000000001E-2</v>
      </c>
      <c r="F630" s="29">
        <v>5.0000000000000001E-4</v>
      </c>
      <c r="G630" s="1">
        <v>148.9</v>
      </c>
      <c r="H630" s="1">
        <v>163.6</v>
      </c>
      <c r="I630" s="1">
        <v>195.6</v>
      </c>
      <c r="J630" s="1">
        <v>239.2</v>
      </c>
      <c r="K630" s="1">
        <v>261.2</v>
      </c>
      <c r="L630" s="1">
        <v>40</v>
      </c>
      <c r="M630" s="1">
        <v>796.1</v>
      </c>
      <c r="N630" s="1">
        <v>-49.1</v>
      </c>
      <c r="O630" s="1">
        <v>3.5270000000000001</v>
      </c>
      <c r="P630" s="1">
        <v>25</v>
      </c>
      <c r="Q630" s="1"/>
      <c r="R630" s="1">
        <v>43.29</v>
      </c>
      <c r="S630" s="21">
        <v>1</v>
      </c>
      <c r="T630" s="1">
        <v>74</v>
      </c>
      <c r="U630" s="1"/>
      <c r="V630" s="1"/>
      <c r="W630" s="1"/>
      <c r="X630" s="1"/>
      <c r="Y630" s="1"/>
      <c r="Z630" s="1"/>
      <c r="AA630" s="1"/>
      <c r="AB630" s="1"/>
      <c r="AC630" s="1"/>
      <c r="AD630" s="1"/>
      <c r="AE630" s="1"/>
      <c r="AF630" s="1"/>
      <c r="AG630" s="1"/>
      <c r="AH630" s="1">
        <v>32</v>
      </c>
      <c r="AI630" s="1">
        <v>75.599999999999994</v>
      </c>
    </row>
    <row r="631" spans="1:35" x14ac:dyDescent="0.25">
      <c r="A631" s="1">
        <v>630</v>
      </c>
      <c r="B631" s="1">
        <v>30</v>
      </c>
      <c r="C631" s="23">
        <v>3.0000000000000001E-3</v>
      </c>
      <c r="D631" s="1">
        <v>18.100000000000001</v>
      </c>
      <c r="E631" s="1">
        <v>2.8000000000000001E-2</v>
      </c>
      <c r="F631" s="29">
        <v>5.0000000000000001E-4</v>
      </c>
      <c r="G631" s="1">
        <v>147</v>
      </c>
      <c r="H631" s="1">
        <v>163.19999999999999</v>
      </c>
      <c r="I631" s="1">
        <v>195.6</v>
      </c>
      <c r="J631" s="1">
        <v>238.7</v>
      </c>
      <c r="K631" s="1">
        <v>261.60000000000002</v>
      </c>
      <c r="L631" s="1">
        <v>39.5</v>
      </c>
      <c r="M631" s="1">
        <v>796.1</v>
      </c>
      <c r="N631" s="1">
        <v>-49.3</v>
      </c>
      <c r="O631" s="1">
        <v>3.7160000000000002</v>
      </c>
      <c r="P631" s="1">
        <v>25</v>
      </c>
      <c r="Q631" s="1"/>
      <c r="R631" s="1">
        <v>43.284999999999997</v>
      </c>
      <c r="S631" s="21">
        <v>1</v>
      </c>
      <c r="T631" s="1">
        <v>91</v>
      </c>
      <c r="U631" s="1"/>
      <c r="V631" s="1"/>
      <c r="W631" s="1"/>
      <c r="X631" s="1"/>
      <c r="Y631" s="1"/>
      <c r="Z631" s="1"/>
      <c r="AA631" s="1"/>
      <c r="AB631" s="1"/>
      <c r="AC631" s="1"/>
      <c r="AD631" s="1"/>
      <c r="AE631" s="1"/>
      <c r="AF631" s="1"/>
      <c r="AG631" s="1"/>
      <c r="AH631" s="1">
        <v>32.400000000000006</v>
      </c>
      <c r="AI631" s="1">
        <v>75.5</v>
      </c>
    </row>
    <row r="632" spans="1:35" x14ac:dyDescent="0.25">
      <c r="A632" s="1">
        <v>631</v>
      </c>
      <c r="B632" s="1">
        <v>24</v>
      </c>
      <c r="C632" s="23">
        <v>7.0000000000000001E-3</v>
      </c>
      <c r="D632" s="1">
        <v>18.5</v>
      </c>
      <c r="E632" s="1">
        <v>2.8000000000000001E-2</v>
      </c>
      <c r="F632" s="29">
        <v>4.0000000000000002E-4</v>
      </c>
      <c r="G632" s="1">
        <v>147.5</v>
      </c>
      <c r="H632" s="1">
        <v>163.80000000000001</v>
      </c>
      <c r="I632" s="1">
        <v>195</v>
      </c>
      <c r="J632" s="1">
        <v>238.3</v>
      </c>
      <c r="K632" s="1">
        <v>261.5</v>
      </c>
      <c r="L632" s="1">
        <v>39</v>
      </c>
      <c r="M632" s="1">
        <v>796.1</v>
      </c>
      <c r="N632" s="1">
        <v>-49.3</v>
      </c>
      <c r="O632" s="1">
        <v>3.5339999999999998</v>
      </c>
      <c r="P632" s="1">
        <v>25</v>
      </c>
      <c r="Q632" s="1"/>
      <c r="R632" s="1">
        <v>43.277000000000001</v>
      </c>
      <c r="S632" s="21">
        <v>1</v>
      </c>
      <c r="T632" s="1">
        <v>82</v>
      </c>
      <c r="U632" s="1"/>
      <c r="V632" s="1"/>
      <c r="W632" s="1"/>
      <c r="X632" s="1"/>
      <c r="Y632" s="1"/>
      <c r="Z632" s="1"/>
      <c r="AA632" s="1"/>
      <c r="AB632" s="1"/>
      <c r="AC632" s="1"/>
      <c r="AD632" s="1"/>
      <c r="AE632" s="1"/>
      <c r="AF632" s="1"/>
      <c r="AG632" s="1"/>
      <c r="AH632" s="1">
        <v>31.199999999999989</v>
      </c>
      <c r="AI632" s="1">
        <v>74.5</v>
      </c>
    </row>
    <row r="633" spans="1:35" x14ac:dyDescent="0.25">
      <c r="A633" s="1">
        <v>632</v>
      </c>
      <c r="B633" s="1">
        <v>25</v>
      </c>
      <c r="C633" s="23">
        <v>5.0000000000000001E-3</v>
      </c>
      <c r="D633" s="1">
        <v>18.3</v>
      </c>
      <c r="E633" s="1">
        <v>2.8000000000000001E-2</v>
      </c>
      <c r="F633" s="29">
        <v>5.0000000000000001E-4</v>
      </c>
      <c r="G633" s="1">
        <v>150.1</v>
      </c>
      <c r="H633" s="1">
        <v>164.4</v>
      </c>
      <c r="I633" s="1">
        <v>196.7</v>
      </c>
      <c r="J633" s="1">
        <v>241.3</v>
      </c>
      <c r="K633" s="1">
        <v>263.39999999999998</v>
      </c>
      <c r="L633" s="1">
        <v>40</v>
      </c>
      <c r="M633" s="1">
        <v>796.1</v>
      </c>
      <c r="N633" s="1">
        <v>-48.9</v>
      </c>
      <c r="O633" s="1">
        <v>3.3479999999999999</v>
      </c>
      <c r="P633" s="1">
        <v>25</v>
      </c>
      <c r="Q633" s="1"/>
      <c r="R633" s="1">
        <v>43.29</v>
      </c>
      <c r="S633" s="21">
        <v>1</v>
      </c>
      <c r="T633" s="1">
        <v>92</v>
      </c>
      <c r="U633" s="1"/>
      <c r="V633" s="1"/>
      <c r="W633" s="1"/>
      <c r="X633" s="1"/>
      <c r="Y633" s="1"/>
      <c r="Z633" s="1"/>
      <c r="AA633" s="1"/>
      <c r="AB633" s="1"/>
      <c r="AC633" s="1"/>
      <c r="AD633" s="1"/>
      <c r="AE633" s="1"/>
      <c r="AF633" s="1"/>
      <c r="AG633" s="1"/>
      <c r="AH633" s="1">
        <v>32.299999999999983</v>
      </c>
      <c r="AI633" s="1">
        <v>76.900000000000006</v>
      </c>
    </row>
    <row r="634" spans="1:35" x14ac:dyDescent="0.25">
      <c r="A634" s="1">
        <v>633</v>
      </c>
      <c r="B634" s="1">
        <v>24</v>
      </c>
      <c r="C634" s="23">
        <v>7.0000000000000001E-3</v>
      </c>
      <c r="D634" s="1">
        <v>18.3</v>
      </c>
      <c r="E634" s="1">
        <v>2.8000000000000001E-2</v>
      </c>
      <c r="F634" s="29">
        <v>5.0000000000000001E-4</v>
      </c>
      <c r="G634" s="1">
        <v>147.5</v>
      </c>
      <c r="H634" s="1">
        <v>163.4</v>
      </c>
      <c r="I634" s="1">
        <v>195</v>
      </c>
      <c r="J634" s="1">
        <v>239</v>
      </c>
      <c r="K634" s="1">
        <v>261.5</v>
      </c>
      <c r="L634" s="1">
        <v>39</v>
      </c>
      <c r="M634" s="1">
        <v>796.1</v>
      </c>
      <c r="N634" s="1">
        <v>-49.1</v>
      </c>
      <c r="O634" s="1">
        <v>3.516</v>
      </c>
      <c r="P634" s="1">
        <v>25</v>
      </c>
      <c r="Q634" s="1"/>
      <c r="R634" s="1">
        <v>43.280999999999999</v>
      </c>
      <c r="S634" s="21">
        <v>1</v>
      </c>
      <c r="T634" s="1">
        <v>78</v>
      </c>
      <c r="U634" s="1"/>
      <c r="V634" s="1"/>
      <c r="W634" s="1"/>
      <c r="X634" s="1"/>
      <c r="Y634" s="1"/>
      <c r="Z634" s="1"/>
      <c r="AA634" s="1"/>
      <c r="AB634" s="1"/>
      <c r="AC634" s="1"/>
      <c r="AD634" s="1"/>
      <c r="AE634" s="1"/>
      <c r="AF634" s="1"/>
      <c r="AG634" s="1"/>
      <c r="AH634" s="1">
        <v>31.599999999999994</v>
      </c>
      <c r="AI634" s="1">
        <v>75.599999999999994</v>
      </c>
    </row>
    <row r="635" spans="1:35" x14ac:dyDescent="0.25">
      <c r="A635" s="1">
        <v>634</v>
      </c>
      <c r="B635" s="1">
        <v>24</v>
      </c>
      <c r="C635" s="23">
        <v>8.0000000000000002E-3</v>
      </c>
      <c r="D635" s="1">
        <v>18.899999999999999</v>
      </c>
      <c r="E635" s="1">
        <v>2.8000000000000001E-2</v>
      </c>
      <c r="F635" s="29">
        <v>5.0000000000000001E-4</v>
      </c>
      <c r="G635" s="1">
        <v>148</v>
      </c>
      <c r="H635" s="1">
        <v>163</v>
      </c>
      <c r="I635" s="1">
        <v>195.2</v>
      </c>
      <c r="J635" s="1">
        <v>239.6</v>
      </c>
      <c r="K635" s="1">
        <v>261.3</v>
      </c>
      <c r="L635" s="1">
        <v>39.5</v>
      </c>
      <c r="M635" s="1">
        <v>796.1</v>
      </c>
      <c r="N635" s="1">
        <v>-49.2</v>
      </c>
      <c r="O635" s="1">
        <v>3.5470000000000002</v>
      </c>
      <c r="P635" s="1">
        <v>25</v>
      </c>
      <c r="Q635" s="1"/>
      <c r="R635" s="1">
        <v>43.271999999999998</v>
      </c>
      <c r="S635" s="21">
        <v>1</v>
      </c>
      <c r="T635" s="1">
        <v>80</v>
      </c>
      <c r="U635" s="1"/>
      <c r="V635" s="1"/>
      <c r="W635" s="1"/>
      <c r="X635" s="1"/>
      <c r="Y635" s="1"/>
      <c r="Z635" s="1"/>
      <c r="AA635" s="1"/>
      <c r="AB635" s="1"/>
      <c r="AC635" s="1"/>
      <c r="AD635" s="1"/>
      <c r="AE635" s="1"/>
      <c r="AF635" s="1"/>
      <c r="AG635" s="1"/>
      <c r="AH635" s="1">
        <v>32.199999999999989</v>
      </c>
      <c r="AI635" s="1">
        <v>76.599999999999994</v>
      </c>
    </row>
    <row r="636" spans="1:35" x14ac:dyDescent="0.25">
      <c r="A636" s="1">
        <v>635</v>
      </c>
      <c r="B636" s="1">
        <v>29</v>
      </c>
      <c r="C636" s="23">
        <v>5.0000000000000001E-3</v>
      </c>
      <c r="D636" s="1">
        <v>17.7</v>
      </c>
      <c r="E636" s="1">
        <v>0.106</v>
      </c>
      <c r="F636" s="29">
        <v>6.9999999999999999E-4</v>
      </c>
      <c r="G636" s="1">
        <v>147.9</v>
      </c>
      <c r="H636" s="1">
        <v>165.1</v>
      </c>
      <c r="I636" s="1">
        <v>194.4</v>
      </c>
      <c r="J636" s="1">
        <v>239.6</v>
      </c>
      <c r="K636" s="1">
        <v>260.89999999999998</v>
      </c>
      <c r="L636" s="1">
        <v>39.5</v>
      </c>
      <c r="M636" s="1">
        <v>796.1</v>
      </c>
      <c r="N636" s="1">
        <v>-50.1</v>
      </c>
      <c r="O636" s="1">
        <v>3.6829999999999998</v>
      </c>
      <c r="P636" s="1">
        <v>25</v>
      </c>
      <c r="Q636" s="1"/>
      <c r="R636" s="1">
        <v>43.268000000000001</v>
      </c>
      <c r="S636" s="21">
        <v>1</v>
      </c>
      <c r="T636" s="1">
        <v>93</v>
      </c>
      <c r="U636" s="1"/>
      <c r="V636" s="1"/>
      <c r="W636" s="1"/>
      <c r="X636" s="1"/>
      <c r="Y636" s="1"/>
      <c r="Z636" s="1"/>
      <c r="AA636" s="1"/>
      <c r="AB636" s="1"/>
      <c r="AC636" s="1"/>
      <c r="AD636" s="1"/>
      <c r="AE636" s="1"/>
      <c r="AF636" s="1"/>
      <c r="AG636" s="1"/>
      <c r="AH636" s="1">
        <v>29.300000000000011</v>
      </c>
      <c r="AI636" s="1">
        <v>74.5</v>
      </c>
    </row>
    <row r="637" spans="1:35" x14ac:dyDescent="0.25">
      <c r="A637" s="1">
        <v>636</v>
      </c>
      <c r="B637" s="1">
        <v>27</v>
      </c>
      <c r="C637" s="23">
        <v>5.0000000000000001E-3</v>
      </c>
      <c r="D637" s="22">
        <v>18</v>
      </c>
      <c r="E637" s="22">
        <v>0.10299999999999999</v>
      </c>
      <c r="F637" s="31">
        <v>6.9999999999999999E-4</v>
      </c>
      <c r="G637" s="26">
        <v>148.19999999999999</v>
      </c>
      <c r="H637" s="26">
        <v>164.5</v>
      </c>
      <c r="I637" s="26">
        <v>194.3</v>
      </c>
      <c r="J637" s="26">
        <v>239.8</v>
      </c>
      <c r="K637" s="26">
        <v>260.7</v>
      </c>
      <c r="L637" s="26">
        <v>40.5</v>
      </c>
      <c r="M637" s="26">
        <v>796.1</v>
      </c>
      <c r="N637" s="26">
        <v>-50</v>
      </c>
      <c r="O637" s="24">
        <v>3.6509999999999998</v>
      </c>
      <c r="P637" s="26">
        <v>25</v>
      </c>
      <c r="Q637" s="22"/>
      <c r="R637" s="22">
        <v>43.264000000000003</v>
      </c>
      <c r="S637" s="21">
        <v>1</v>
      </c>
      <c r="T637" s="22">
        <v>74</v>
      </c>
      <c r="U637" s="22"/>
      <c r="V637" s="22"/>
      <c r="W637" s="22"/>
      <c r="X637" s="1"/>
      <c r="Y637" s="1"/>
      <c r="Z637" s="1"/>
      <c r="AA637" s="1"/>
      <c r="AB637" s="26"/>
      <c r="AC637" s="26"/>
      <c r="AD637" s="26"/>
      <c r="AE637" s="26"/>
      <c r="AF637" s="26"/>
      <c r="AG637" s="26"/>
      <c r="AH637" s="1">
        <v>29.800000000000011</v>
      </c>
      <c r="AI637" s="1">
        <v>75.300000000000011</v>
      </c>
    </row>
    <row r="638" spans="1:35" x14ac:dyDescent="0.25">
      <c r="A638" s="1">
        <v>637</v>
      </c>
      <c r="B638" s="1">
        <v>26</v>
      </c>
      <c r="C638" s="23">
        <v>4.0000000000000001E-3</v>
      </c>
      <c r="D638" s="26">
        <v>19.3</v>
      </c>
      <c r="E638" s="22">
        <v>0.17</v>
      </c>
      <c r="F638" s="31">
        <v>5.9999999999999995E-4</v>
      </c>
      <c r="G638" s="26">
        <v>146.69999999999999</v>
      </c>
      <c r="H638" s="26">
        <v>165.2</v>
      </c>
      <c r="I638" s="26">
        <v>193.4</v>
      </c>
      <c r="J638" s="26">
        <v>239.6</v>
      </c>
      <c r="K638" s="26">
        <v>263.60000000000002</v>
      </c>
      <c r="L638" s="26">
        <v>40</v>
      </c>
      <c r="M638" s="26">
        <v>796.1</v>
      </c>
      <c r="N638" s="26">
        <v>-50.9</v>
      </c>
      <c r="O638" s="24">
        <v>3.6890000000000001</v>
      </c>
      <c r="P638" s="26">
        <v>25</v>
      </c>
      <c r="Q638" s="32"/>
      <c r="R638" s="26">
        <v>43.219000000000001</v>
      </c>
      <c r="S638" s="21">
        <v>1</v>
      </c>
      <c r="T638" s="22">
        <v>85</v>
      </c>
      <c r="U638" s="32"/>
      <c r="V638" s="22"/>
      <c r="W638" s="22"/>
      <c r="X638" s="1"/>
      <c r="Y638" s="1"/>
      <c r="Z638" s="1"/>
      <c r="AA638" s="1"/>
      <c r="AB638" s="26"/>
      <c r="AC638" s="26"/>
      <c r="AD638" s="26"/>
      <c r="AE638" s="26"/>
      <c r="AF638" s="26"/>
      <c r="AG638" s="26"/>
      <c r="AH638" s="1">
        <v>28.200000000000017</v>
      </c>
      <c r="AI638" s="1">
        <v>74.400000000000006</v>
      </c>
    </row>
    <row r="639" spans="1:35" x14ac:dyDescent="0.25">
      <c r="A639" s="1">
        <v>638</v>
      </c>
      <c r="B639" s="1">
        <v>30</v>
      </c>
      <c r="C639" s="1">
        <v>2E-3</v>
      </c>
      <c r="D639" s="25">
        <v>16.5</v>
      </c>
      <c r="E639" s="27">
        <v>0.11</v>
      </c>
      <c r="F639" s="29">
        <v>4.0000000000000002E-4</v>
      </c>
      <c r="G639" s="25">
        <v>148.9</v>
      </c>
      <c r="H639" s="25">
        <v>170.7</v>
      </c>
      <c r="I639" s="25">
        <v>201.8</v>
      </c>
      <c r="J639" s="25">
        <v>245.4</v>
      </c>
      <c r="K639" s="25">
        <v>270.2</v>
      </c>
      <c r="L639" s="25">
        <v>42.5</v>
      </c>
      <c r="M639" s="25">
        <v>796.1</v>
      </c>
      <c r="N639" s="25">
        <v>-50.1</v>
      </c>
      <c r="O639" s="23">
        <v>4.0030000000000001</v>
      </c>
      <c r="P639" s="25">
        <v>26</v>
      </c>
      <c r="Q639" s="32"/>
      <c r="R639" s="27">
        <v>43.36</v>
      </c>
      <c r="S639" s="33">
        <v>1</v>
      </c>
      <c r="T639" s="1">
        <v>98</v>
      </c>
      <c r="U639" s="25">
        <v>0.1</v>
      </c>
      <c r="V639" s="25">
        <v>19</v>
      </c>
      <c r="W639" s="22">
        <v>17</v>
      </c>
      <c r="X639" s="1">
        <v>7</v>
      </c>
      <c r="Y639" s="1">
        <v>7</v>
      </c>
      <c r="Z639" s="1">
        <v>7</v>
      </c>
      <c r="AA639" s="1">
        <v>7</v>
      </c>
      <c r="AB639" s="26"/>
      <c r="AC639" s="26"/>
      <c r="AD639" s="26"/>
      <c r="AE639" s="26"/>
      <c r="AF639" s="26"/>
      <c r="AG639" s="26"/>
      <c r="AH639" s="1">
        <v>31.100000000000023</v>
      </c>
      <c r="AI639" s="1">
        <v>74.700000000000017</v>
      </c>
    </row>
    <row r="640" spans="1:35" x14ac:dyDescent="0.25">
      <c r="A640" s="1">
        <v>639</v>
      </c>
      <c r="B640" s="1">
        <v>22</v>
      </c>
      <c r="C640" s="23">
        <v>2E-3</v>
      </c>
      <c r="D640" s="25">
        <v>17.2</v>
      </c>
      <c r="E640" s="23">
        <v>0.05</v>
      </c>
      <c r="F640" s="29">
        <v>4.0000000000000002E-4</v>
      </c>
      <c r="G640" s="25">
        <v>146.4</v>
      </c>
      <c r="H640" s="25">
        <v>170.2</v>
      </c>
      <c r="I640" s="25">
        <v>202.6</v>
      </c>
      <c r="J640" s="25">
        <v>247.3</v>
      </c>
      <c r="K640" s="25">
        <v>273.39999999999998</v>
      </c>
      <c r="L640" s="25">
        <v>43</v>
      </c>
      <c r="M640" s="25">
        <v>796.1</v>
      </c>
      <c r="N640" s="25">
        <v>-50.7</v>
      </c>
      <c r="O640" s="23">
        <v>4.0119999999999996</v>
      </c>
      <c r="P640" s="25">
        <v>26</v>
      </c>
      <c r="Q640" s="20"/>
      <c r="R640" s="23">
        <v>43.347999999999999</v>
      </c>
      <c r="S640" s="33">
        <v>1</v>
      </c>
      <c r="T640" s="1">
        <v>99</v>
      </c>
      <c r="U640" s="25">
        <v>0.9</v>
      </c>
      <c r="V640" s="25">
        <v>19</v>
      </c>
      <c r="W640" s="20">
        <v>17</v>
      </c>
      <c r="X640" s="1">
        <v>7</v>
      </c>
      <c r="Y640" s="1">
        <v>7</v>
      </c>
      <c r="Z640" s="1">
        <v>7</v>
      </c>
      <c r="AA640" s="1">
        <v>7</v>
      </c>
      <c r="AB640" s="20"/>
      <c r="AC640" s="20"/>
      <c r="AD640" s="20"/>
      <c r="AE640" s="20"/>
      <c r="AF640" s="20"/>
      <c r="AG640" s="20"/>
      <c r="AH640" s="1">
        <v>32.400000000000006</v>
      </c>
      <c r="AI640" s="1">
        <v>77.100000000000023</v>
      </c>
    </row>
    <row r="641" spans="1:35" x14ac:dyDescent="0.25">
      <c r="A641" s="1">
        <v>640</v>
      </c>
      <c r="B641" s="20">
        <v>30</v>
      </c>
      <c r="C641" s="20">
        <v>3.0000000000000001E-3</v>
      </c>
      <c r="D641" s="20">
        <v>16</v>
      </c>
      <c r="E641" s="20">
        <v>2.5999999999999999E-3</v>
      </c>
      <c r="F641" s="28">
        <v>2.0000000000000001E-4</v>
      </c>
      <c r="G641" s="20">
        <v>156.5</v>
      </c>
      <c r="H641" s="20">
        <v>173</v>
      </c>
      <c r="I641" s="20">
        <v>196.2</v>
      </c>
      <c r="J641" s="20">
        <v>233.2</v>
      </c>
      <c r="K641" s="20">
        <v>255.9</v>
      </c>
      <c r="L641" s="20">
        <v>46.2</v>
      </c>
      <c r="M641" s="20">
        <v>796.1</v>
      </c>
      <c r="N641" s="20">
        <v>-54.9</v>
      </c>
      <c r="O641" s="20">
        <v>3.7690000000000001</v>
      </c>
      <c r="P641" s="20">
        <v>24.5</v>
      </c>
      <c r="Q641" s="20">
        <v>0.14000000000000001</v>
      </c>
      <c r="R641" s="20">
        <v>43.34</v>
      </c>
      <c r="S641" s="20">
        <v>1</v>
      </c>
      <c r="T641" s="20">
        <v>89</v>
      </c>
      <c r="U641" s="20">
        <v>0.2</v>
      </c>
      <c r="V641" s="20">
        <v>15</v>
      </c>
      <c r="W641" s="20">
        <v>14</v>
      </c>
      <c r="X641" s="1">
        <v>11</v>
      </c>
      <c r="Y641" s="1">
        <v>9</v>
      </c>
      <c r="Z641" s="1">
        <v>8</v>
      </c>
      <c r="AA641" s="1">
        <v>7</v>
      </c>
      <c r="AB641" s="20">
        <v>302.5</v>
      </c>
      <c r="AC641" s="20">
        <v>101.8</v>
      </c>
      <c r="AD641" s="20">
        <v>11.3</v>
      </c>
      <c r="AE641" s="20">
        <v>3.1</v>
      </c>
      <c r="AF641" s="20">
        <v>1.4</v>
      </c>
      <c r="AG641" s="20">
        <v>0.5</v>
      </c>
      <c r="AH641" s="1">
        <v>23.199999999999989</v>
      </c>
      <c r="AI641" s="1">
        <v>60.199999999999989</v>
      </c>
    </row>
    <row r="642" spans="1:35" x14ac:dyDescent="0.25">
      <c r="A642" s="1">
        <v>641</v>
      </c>
      <c r="B642" s="21">
        <v>21</v>
      </c>
      <c r="C642" s="21">
        <v>1E-3</v>
      </c>
      <c r="D642" s="25">
        <v>16.322136976047904</v>
      </c>
      <c r="E642" s="21">
        <v>0.06</v>
      </c>
      <c r="F642" s="30">
        <v>1.1000000000000001E-3</v>
      </c>
      <c r="G642" s="21">
        <v>145.6</v>
      </c>
      <c r="H642" s="21">
        <v>163.6</v>
      </c>
      <c r="I642" s="21">
        <v>186.3</v>
      </c>
      <c r="J642" s="21">
        <v>229.9</v>
      </c>
      <c r="K642" s="21">
        <v>249.3</v>
      </c>
      <c r="L642" s="21">
        <v>38.5</v>
      </c>
      <c r="M642" s="1">
        <v>796.1</v>
      </c>
      <c r="N642" s="21">
        <v>-55</v>
      </c>
      <c r="O642" s="21">
        <v>3.6280000000000001</v>
      </c>
      <c r="P642" s="21">
        <v>27</v>
      </c>
      <c r="Q642" s="21"/>
      <c r="R642" s="21">
        <v>43.27</v>
      </c>
      <c r="S642" s="21">
        <v>1</v>
      </c>
      <c r="T642" s="21">
        <v>97</v>
      </c>
      <c r="U642" s="21">
        <v>0.14000000000000001</v>
      </c>
      <c r="V642" s="21">
        <v>16</v>
      </c>
      <c r="W642" s="21">
        <v>14</v>
      </c>
      <c r="X642" s="1">
        <v>9</v>
      </c>
      <c r="Y642" s="1">
        <v>7</v>
      </c>
      <c r="Z642" s="1">
        <v>7</v>
      </c>
      <c r="AA642" s="1">
        <v>7</v>
      </c>
      <c r="AB642" s="21">
        <v>414.1</v>
      </c>
      <c r="AC642" s="21">
        <v>81.3</v>
      </c>
      <c r="AD642" s="21">
        <v>4.3</v>
      </c>
      <c r="AE642" s="21">
        <v>1.1000000000000001</v>
      </c>
      <c r="AF642" s="21">
        <v>0.4</v>
      </c>
      <c r="AG642" s="21">
        <v>0.1</v>
      </c>
      <c r="AH642" s="1">
        <v>22.700000000000017</v>
      </c>
      <c r="AI642" s="1">
        <v>66.300000000000011</v>
      </c>
    </row>
    <row r="643" spans="1:35" x14ac:dyDescent="0.25">
      <c r="A643" s="1">
        <v>642</v>
      </c>
      <c r="B643" s="21">
        <v>21</v>
      </c>
      <c r="C643" s="21">
        <v>3.0000000000000001E-3</v>
      </c>
      <c r="D643" s="25">
        <v>15.85432260479042</v>
      </c>
      <c r="E643" s="21">
        <v>0.04</v>
      </c>
      <c r="F643" s="30">
        <v>2.2000000000000001E-3</v>
      </c>
      <c r="G643" s="21">
        <v>154.19999999999999</v>
      </c>
      <c r="H643" s="21">
        <v>171.9</v>
      </c>
      <c r="I643" s="21">
        <v>197.7</v>
      </c>
      <c r="J643" s="21">
        <v>234.4</v>
      </c>
      <c r="K643" s="21">
        <v>256.3</v>
      </c>
      <c r="L643" s="21">
        <v>43.5</v>
      </c>
      <c r="M643" s="1">
        <v>796.1</v>
      </c>
      <c r="N643" s="21">
        <v>-52</v>
      </c>
      <c r="O643" s="21">
        <v>3.8109999999999999</v>
      </c>
      <c r="P643" s="21">
        <v>26</v>
      </c>
      <c r="Q643" s="21"/>
      <c r="R643" s="21">
        <v>43.32</v>
      </c>
      <c r="S643" s="21">
        <v>3</v>
      </c>
      <c r="T643" s="21">
        <v>85</v>
      </c>
      <c r="U643" s="21">
        <v>0.1</v>
      </c>
      <c r="V643" s="21">
        <v>13</v>
      </c>
      <c r="W643" s="21">
        <v>11</v>
      </c>
      <c r="X643" s="1">
        <v>7</v>
      </c>
      <c r="Y643" s="1">
        <v>7</v>
      </c>
      <c r="Z643" s="1">
        <v>7</v>
      </c>
      <c r="AA643" s="1">
        <v>7</v>
      </c>
      <c r="AB643" s="21">
        <v>75.099999999999994</v>
      </c>
      <c r="AC643" s="21">
        <v>15.7</v>
      </c>
      <c r="AD643" s="21">
        <v>1.1000000000000001</v>
      </c>
      <c r="AE643" s="21">
        <v>0</v>
      </c>
      <c r="AF643" s="21">
        <v>0</v>
      </c>
      <c r="AG643" s="21">
        <v>0</v>
      </c>
      <c r="AH643" s="1">
        <v>25.799999999999983</v>
      </c>
      <c r="AI643" s="1">
        <v>62.5</v>
      </c>
    </row>
    <row r="644" spans="1:35" x14ac:dyDescent="0.25">
      <c r="A644" s="1">
        <v>643</v>
      </c>
      <c r="B644" s="1">
        <v>30</v>
      </c>
      <c r="C644" s="23">
        <v>5.0000000000000001E-3</v>
      </c>
      <c r="D644" s="1">
        <v>18.8</v>
      </c>
      <c r="E644" s="1">
        <v>0.106</v>
      </c>
      <c r="F644" s="29">
        <v>6.9999999999999999E-4</v>
      </c>
      <c r="G644" s="1">
        <v>150.80000000000001</v>
      </c>
      <c r="H644" s="1">
        <v>164.6</v>
      </c>
      <c r="I644" s="1">
        <v>193.2</v>
      </c>
      <c r="J644" s="1">
        <v>238.3</v>
      </c>
      <c r="K644" s="1">
        <v>261.10000000000002</v>
      </c>
      <c r="L644" s="1">
        <v>40</v>
      </c>
      <c r="M644" s="1">
        <v>796.2</v>
      </c>
      <c r="N644" s="1">
        <v>-50</v>
      </c>
      <c r="O644" s="1">
        <v>3.5409999999999999</v>
      </c>
      <c r="P644" s="1">
        <v>25</v>
      </c>
      <c r="Q644" s="1"/>
      <c r="R644" s="1">
        <v>43.244</v>
      </c>
      <c r="S644" s="21">
        <v>1</v>
      </c>
      <c r="T644" s="1">
        <v>89</v>
      </c>
      <c r="U644" s="1"/>
      <c r="V644" s="1"/>
      <c r="W644" s="1"/>
      <c r="X644" s="1"/>
      <c r="Y644" s="1"/>
      <c r="Z644" s="1"/>
      <c r="AA644" s="1"/>
      <c r="AB644" s="1"/>
      <c r="AC644" s="1"/>
      <c r="AD644" s="1"/>
      <c r="AE644" s="1"/>
      <c r="AF644" s="1"/>
      <c r="AG644" s="1"/>
      <c r="AH644" s="1">
        <v>28.599999999999994</v>
      </c>
      <c r="AI644" s="1">
        <v>73.700000000000017</v>
      </c>
    </row>
    <row r="645" spans="1:35" x14ac:dyDescent="0.25">
      <c r="A645" s="1">
        <v>644</v>
      </c>
      <c r="B645" s="1">
        <v>26</v>
      </c>
      <c r="C645" s="23">
        <v>3.0000000000000001E-3</v>
      </c>
      <c r="D645" s="1">
        <v>20.6</v>
      </c>
      <c r="E645" s="1">
        <v>0.108</v>
      </c>
      <c r="F645" s="29">
        <v>8.0000000000000004E-4</v>
      </c>
      <c r="G645" s="1">
        <v>148.69999999999999</v>
      </c>
      <c r="H645" s="1">
        <v>165.1</v>
      </c>
      <c r="I645" s="1">
        <v>194.6</v>
      </c>
      <c r="J645" s="1">
        <v>240.1</v>
      </c>
      <c r="K645" s="1">
        <v>260.39999999999998</v>
      </c>
      <c r="L645" s="1">
        <v>40.5</v>
      </c>
      <c r="M645" s="1">
        <v>796.2</v>
      </c>
      <c r="N645" s="1">
        <v>-50</v>
      </c>
      <c r="O645" s="1">
        <v>3.569</v>
      </c>
      <c r="P645" s="1">
        <v>26</v>
      </c>
      <c r="Q645" s="1"/>
      <c r="R645" s="1">
        <v>43.219000000000001</v>
      </c>
      <c r="S645" s="21">
        <v>1</v>
      </c>
      <c r="T645" s="1">
        <v>86</v>
      </c>
      <c r="U645" s="1"/>
      <c r="V645" s="1"/>
      <c r="W645" s="1"/>
      <c r="X645" s="1"/>
      <c r="Y645" s="1"/>
      <c r="Z645" s="1"/>
      <c r="AA645" s="1"/>
      <c r="AB645" s="1"/>
      <c r="AC645" s="1"/>
      <c r="AD645" s="1"/>
      <c r="AE645" s="1"/>
      <c r="AF645" s="1"/>
      <c r="AG645" s="1"/>
      <c r="AH645" s="1">
        <v>29.5</v>
      </c>
      <c r="AI645" s="1">
        <v>75</v>
      </c>
    </row>
    <row r="646" spans="1:35" x14ac:dyDescent="0.25">
      <c r="A646" s="1">
        <v>645</v>
      </c>
      <c r="B646" s="1">
        <v>28</v>
      </c>
      <c r="C646" s="23">
        <v>2E-3</v>
      </c>
      <c r="D646" s="22">
        <v>18.8</v>
      </c>
      <c r="E646" s="22">
        <v>0.107</v>
      </c>
      <c r="F646" s="31">
        <v>8.0000000000000004E-4</v>
      </c>
      <c r="G646" s="26">
        <v>148.6</v>
      </c>
      <c r="H646" s="26">
        <v>165</v>
      </c>
      <c r="I646" s="26">
        <v>194.1</v>
      </c>
      <c r="J646" s="26">
        <v>239.8</v>
      </c>
      <c r="K646" s="26">
        <v>260.7</v>
      </c>
      <c r="L646" s="26">
        <v>40.5</v>
      </c>
      <c r="M646" s="26">
        <v>796.2</v>
      </c>
      <c r="N646" s="22">
        <v>-49.9</v>
      </c>
      <c r="O646" s="24">
        <v>3.653</v>
      </c>
      <c r="P646" s="26">
        <v>25</v>
      </c>
      <c r="Q646" s="22"/>
      <c r="R646" s="22">
        <v>43.247999999999998</v>
      </c>
      <c r="S646" s="21">
        <v>1</v>
      </c>
      <c r="T646" s="22">
        <v>91</v>
      </c>
      <c r="U646" s="22"/>
      <c r="V646" s="22"/>
      <c r="W646" s="22"/>
      <c r="X646" s="1"/>
      <c r="Y646" s="1"/>
      <c r="Z646" s="1"/>
      <c r="AA646" s="1"/>
      <c r="AB646" s="26"/>
      <c r="AC646" s="26"/>
      <c r="AD646" s="26"/>
      <c r="AE646" s="26"/>
      <c r="AF646" s="26"/>
      <c r="AG646" s="26"/>
      <c r="AH646" s="1">
        <v>29.099999999999994</v>
      </c>
      <c r="AI646" s="1">
        <v>74.800000000000011</v>
      </c>
    </row>
    <row r="647" spans="1:35" x14ac:dyDescent="0.25">
      <c r="A647" s="1">
        <v>646</v>
      </c>
      <c r="B647" s="20">
        <v>20</v>
      </c>
      <c r="C647" s="20">
        <v>4.0000000000000001E-3</v>
      </c>
      <c r="D647" s="20">
        <v>16.399999999999999</v>
      </c>
      <c r="E647" s="20">
        <v>0.155</v>
      </c>
      <c r="F647" s="28">
        <v>1.1999999999999999E-3</v>
      </c>
      <c r="G647" s="20">
        <v>142.4</v>
      </c>
      <c r="H647" s="20">
        <v>166.3</v>
      </c>
      <c r="I647" s="20">
        <v>194.4</v>
      </c>
      <c r="J647" s="20">
        <v>236.4</v>
      </c>
      <c r="K647" s="20">
        <v>260.8</v>
      </c>
      <c r="L647" s="20">
        <v>39.799999999999997</v>
      </c>
      <c r="M647" s="20">
        <v>796.2</v>
      </c>
      <c r="N647" s="20">
        <v>-51.8</v>
      </c>
      <c r="O647" s="20">
        <v>3.68</v>
      </c>
      <c r="P647" s="20">
        <v>24.5</v>
      </c>
      <c r="Q647" s="20">
        <v>1.5</v>
      </c>
      <c r="R647" s="20">
        <v>43.27</v>
      </c>
      <c r="S647" s="20">
        <v>1</v>
      </c>
      <c r="T647" s="20">
        <v>99</v>
      </c>
      <c r="U647" s="20">
        <v>0.35</v>
      </c>
      <c r="V647" s="20">
        <v>17</v>
      </c>
      <c r="W647" s="20">
        <v>15</v>
      </c>
      <c r="X647" s="1">
        <v>11</v>
      </c>
      <c r="Y647" s="1">
        <v>8</v>
      </c>
      <c r="Z647" s="1">
        <v>7</v>
      </c>
      <c r="AA647" s="1">
        <v>7</v>
      </c>
      <c r="AB647" s="20">
        <v>1289.2</v>
      </c>
      <c r="AC647" s="20">
        <v>319</v>
      </c>
      <c r="AD647" s="20">
        <v>13.8</v>
      </c>
      <c r="AE647" s="20">
        <v>2.2000000000000002</v>
      </c>
      <c r="AF647" s="20">
        <v>0.8</v>
      </c>
      <c r="AG647" s="20">
        <v>0.2</v>
      </c>
      <c r="AH647" s="1">
        <v>28.099999999999994</v>
      </c>
      <c r="AI647" s="1">
        <v>70.099999999999994</v>
      </c>
    </row>
    <row r="648" spans="1:35" x14ac:dyDescent="0.25">
      <c r="A648" s="1">
        <v>647</v>
      </c>
      <c r="B648" s="20">
        <v>25</v>
      </c>
      <c r="C648" s="20">
        <v>2E-3</v>
      </c>
      <c r="D648" s="20">
        <v>17.399999999999999</v>
      </c>
      <c r="E648" s="20">
        <v>0.1535</v>
      </c>
      <c r="F648" s="28">
        <v>8.9999999999999998E-4</v>
      </c>
      <c r="G648" s="20">
        <v>148</v>
      </c>
      <c r="H648" s="20">
        <v>166.5</v>
      </c>
      <c r="I648" s="20">
        <v>194.5</v>
      </c>
      <c r="J648" s="20">
        <v>242.8</v>
      </c>
      <c r="K648" s="20">
        <v>265.3</v>
      </c>
      <c r="L648" s="20">
        <v>40.4</v>
      </c>
      <c r="M648" s="20">
        <v>796.2</v>
      </c>
      <c r="N648" s="20">
        <v>-51.8</v>
      </c>
      <c r="O648" s="20">
        <v>3.92</v>
      </c>
      <c r="P648" s="20">
        <v>22.5</v>
      </c>
      <c r="Q648" s="20">
        <v>1.27</v>
      </c>
      <c r="R648" s="20">
        <v>43.26</v>
      </c>
      <c r="S648" s="20">
        <v>2</v>
      </c>
      <c r="T648" s="20">
        <v>98</v>
      </c>
      <c r="U648" s="20">
        <v>0.26</v>
      </c>
      <c r="V648" s="20">
        <v>14</v>
      </c>
      <c r="W648" s="20">
        <v>13</v>
      </c>
      <c r="X648" s="1">
        <v>9</v>
      </c>
      <c r="Y648" s="1">
        <v>7</v>
      </c>
      <c r="Z648" s="1">
        <v>7</v>
      </c>
      <c r="AA648" s="1">
        <v>7</v>
      </c>
      <c r="AB648" s="20">
        <v>146.4</v>
      </c>
      <c r="AC648" s="20">
        <v>42.9</v>
      </c>
      <c r="AD648" s="20">
        <v>2.9</v>
      </c>
      <c r="AE648" s="20">
        <v>0.5</v>
      </c>
      <c r="AF648" s="20">
        <v>0.2</v>
      </c>
      <c r="AG648" s="20">
        <v>0.1</v>
      </c>
      <c r="AH648" s="1">
        <v>28</v>
      </c>
      <c r="AI648" s="1">
        <v>76.300000000000011</v>
      </c>
    </row>
    <row r="649" spans="1:35" x14ac:dyDescent="0.25">
      <c r="A649" s="1">
        <v>648</v>
      </c>
      <c r="B649" s="20">
        <v>23</v>
      </c>
      <c r="C649" s="20">
        <v>6.0000000000000001E-3</v>
      </c>
      <c r="D649" s="20">
        <v>19.5</v>
      </c>
      <c r="E649" s="20">
        <v>0.14899999999999999</v>
      </c>
      <c r="F649" s="28">
        <v>1.1000000000000001E-3</v>
      </c>
      <c r="G649" s="20">
        <v>144.19999999999999</v>
      </c>
      <c r="H649" s="20">
        <v>165.8</v>
      </c>
      <c r="I649" s="20">
        <v>190.5</v>
      </c>
      <c r="J649" s="20">
        <v>233.5</v>
      </c>
      <c r="K649" s="20">
        <v>257.89999999999998</v>
      </c>
      <c r="L649" s="20">
        <v>43.4</v>
      </c>
      <c r="M649" s="20">
        <v>796.2</v>
      </c>
      <c r="N649" s="20">
        <v>-52.1</v>
      </c>
      <c r="O649" s="20">
        <v>3.5539999999999998</v>
      </c>
      <c r="P649" s="20">
        <v>23</v>
      </c>
      <c r="Q649" s="20">
        <v>1.68</v>
      </c>
      <c r="R649" s="20">
        <v>43.21</v>
      </c>
      <c r="S649" s="20">
        <v>1</v>
      </c>
      <c r="T649" s="20">
        <v>84</v>
      </c>
      <c r="U649" s="20">
        <v>0.72</v>
      </c>
      <c r="V649" s="20">
        <v>18</v>
      </c>
      <c r="W649" s="20">
        <v>15</v>
      </c>
      <c r="X649" s="1">
        <v>10</v>
      </c>
      <c r="Y649" s="1">
        <v>7</v>
      </c>
      <c r="Z649" s="1">
        <v>7</v>
      </c>
      <c r="AA649" s="1">
        <v>7</v>
      </c>
      <c r="AB649" s="20">
        <v>1352.5</v>
      </c>
      <c r="AC649" s="20">
        <v>267.3</v>
      </c>
      <c r="AD649" s="20">
        <v>8.8000000000000007</v>
      </c>
      <c r="AE649" s="20">
        <v>1.2</v>
      </c>
      <c r="AF649" s="20">
        <v>0.5</v>
      </c>
      <c r="AG649" s="20">
        <v>0.1</v>
      </c>
      <c r="AH649" s="1">
        <v>24.699999999999989</v>
      </c>
      <c r="AI649" s="1">
        <v>67.699999999999989</v>
      </c>
    </row>
    <row r="650" spans="1:35" x14ac:dyDescent="0.25">
      <c r="A650" s="1">
        <v>649</v>
      </c>
      <c r="B650" s="1">
        <v>30</v>
      </c>
      <c r="C650" s="1">
        <v>6.0000000000000001E-3</v>
      </c>
      <c r="D650" s="1">
        <v>17.899999999999999</v>
      </c>
      <c r="E650" s="21">
        <v>0.01</v>
      </c>
      <c r="F650" s="28"/>
      <c r="G650" s="1">
        <v>149.9</v>
      </c>
      <c r="H650" s="1">
        <v>166</v>
      </c>
      <c r="I650" s="1">
        <v>191.6</v>
      </c>
      <c r="J650" s="1">
        <v>235.5</v>
      </c>
      <c r="K650" s="1">
        <v>261.7</v>
      </c>
      <c r="L650" s="1">
        <v>43.5</v>
      </c>
      <c r="M650" s="1">
        <v>796.2</v>
      </c>
      <c r="N650" s="1">
        <v>-52.5</v>
      </c>
      <c r="O650" s="1">
        <v>3.5179999999999998</v>
      </c>
      <c r="P650" s="1">
        <v>23.8</v>
      </c>
      <c r="Q650" s="1">
        <v>0.63</v>
      </c>
      <c r="R650" s="1">
        <v>43.305999999999997</v>
      </c>
      <c r="S650" s="21">
        <v>1</v>
      </c>
      <c r="T650" s="1">
        <v>96</v>
      </c>
      <c r="U650" s="1">
        <v>0.2</v>
      </c>
      <c r="V650" s="1">
        <v>17</v>
      </c>
      <c r="W650" s="1">
        <v>16</v>
      </c>
      <c r="X650" s="1">
        <v>12</v>
      </c>
      <c r="Y650" s="1">
        <v>10</v>
      </c>
      <c r="Z650" s="1">
        <v>10</v>
      </c>
      <c r="AA650" s="1">
        <v>7</v>
      </c>
      <c r="AB650" s="1"/>
      <c r="AC650" s="1"/>
      <c r="AD650" s="1"/>
      <c r="AE650" s="1"/>
      <c r="AF650" s="1"/>
      <c r="AG650" s="1"/>
      <c r="AH650" s="1">
        <v>25.599999999999994</v>
      </c>
      <c r="AI650" s="1">
        <v>69.5</v>
      </c>
    </row>
    <row r="651" spans="1:35" x14ac:dyDescent="0.25">
      <c r="A651" s="1">
        <v>650</v>
      </c>
      <c r="B651" s="21">
        <v>19</v>
      </c>
      <c r="C651" s="21">
        <v>1E-3</v>
      </c>
      <c r="D651" s="25">
        <v>17.444891467065869</v>
      </c>
      <c r="E651" s="21">
        <v>0.05</v>
      </c>
      <c r="F651" s="30">
        <v>1.2999999999999999E-3</v>
      </c>
      <c r="G651" s="21">
        <v>144.19999999999999</v>
      </c>
      <c r="H651" s="21">
        <v>163.4</v>
      </c>
      <c r="I651" s="21">
        <v>184.7</v>
      </c>
      <c r="J651" s="21">
        <v>227.5</v>
      </c>
      <c r="K651" s="21">
        <v>248.8</v>
      </c>
      <c r="L651" s="21">
        <v>39.5</v>
      </c>
      <c r="M651" s="1">
        <v>796.2</v>
      </c>
      <c r="N651" s="21">
        <v>-55.5</v>
      </c>
      <c r="O651" s="21">
        <v>3.5219999999999998</v>
      </c>
      <c r="P651" s="21">
        <v>25</v>
      </c>
      <c r="Q651" s="21"/>
      <c r="R651" s="21">
        <v>43.25</v>
      </c>
      <c r="S651" s="21">
        <v>1</v>
      </c>
      <c r="T651" s="21">
        <v>92</v>
      </c>
      <c r="U651" s="21">
        <v>0.1</v>
      </c>
      <c r="V651" s="21">
        <v>14</v>
      </c>
      <c r="W651" s="21">
        <v>12</v>
      </c>
      <c r="X651" s="1">
        <v>9</v>
      </c>
      <c r="Y651" s="1">
        <v>7</v>
      </c>
      <c r="Z651" s="1">
        <v>7</v>
      </c>
      <c r="AA651" s="1">
        <v>7</v>
      </c>
      <c r="AB651" s="21">
        <v>87.4</v>
      </c>
      <c r="AC651" s="21">
        <v>28.4</v>
      </c>
      <c r="AD651" s="21">
        <v>3.6</v>
      </c>
      <c r="AE651" s="21">
        <v>0.8</v>
      </c>
      <c r="AF651" s="21">
        <v>0.4</v>
      </c>
      <c r="AG651" s="21">
        <v>0.1</v>
      </c>
      <c r="AH651" s="1">
        <v>21.299999999999983</v>
      </c>
      <c r="AI651" s="1">
        <v>64.099999999999994</v>
      </c>
    </row>
    <row r="652" spans="1:35" x14ac:dyDescent="0.25">
      <c r="A652" s="1">
        <v>651</v>
      </c>
      <c r="B652" s="1">
        <v>21</v>
      </c>
      <c r="C652" s="23">
        <v>3.0000000000000001E-3</v>
      </c>
      <c r="D652" s="1">
        <v>19.3</v>
      </c>
      <c r="E652" s="1">
        <v>3.5999999999999997E-2</v>
      </c>
      <c r="F652" s="29">
        <v>2.9999999999999997E-4</v>
      </c>
      <c r="G652" s="1">
        <v>149.5</v>
      </c>
      <c r="H652" s="1">
        <v>167.2</v>
      </c>
      <c r="I652" s="1">
        <v>193.7</v>
      </c>
      <c r="J652" s="1">
        <v>234</v>
      </c>
      <c r="K652" s="1">
        <v>257.60000000000002</v>
      </c>
      <c r="L652" s="1">
        <v>41</v>
      </c>
      <c r="M652" s="1">
        <v>796.3</v>
      </c>
      <c r="N652" s="1">
        <v>-51.7</v>
      </c>
      <c r="O652" s="1">
        <v>3.65</v>
      </c>
      <c r="P652" s="1">
        <v>25</v>
      </c>
      <c r="Q652" s="1"/>
      <c r="R652" s="1">
        <v>43.255000000000003</v>
      </c>
      <c r="S652" s="21">
        <v>1</v>
      </c>
      <c r="T652" s="1">
        <v>81</v>
      </c>
      <c r="U652" s="1"/>
      <c r="V652" s="1"/>
      <c r="W652" s="1"/>
      <c r="X652" s="1"/>
      <c r="Y652" s="1"/>
      <c r="Z652" s="1"/>
      <c r="AA652" s="1"/>
      <c r="AB652" s="1"/>
      <c r="AC652" s="1"/>
      <c r="AD652" s="1"/>
      <c r="AE652" s="1"/>
      <c r="AF652" s="1"/>
      <c r="AG652" s="1"/>
      <c r="AH652" s="1">
        <v>26.5</v>
      </c>
      <c r="AI652" s="1">
        <v>66.800000000000011</v>
      </c>
    </row>
    <row r="653" spans="1:35" x14ac:dyDescent="0.25">
      <c r="A653" s="1">
        <v>652</v>
      </c>
      <c r="B653" s="1">
        <v>25</v>
      </c>
      <c r="C653" s="1">
        <v>3.0000000000000001E-3</v>
      </c>
      <c r="D653" s="25">
        <v>16.8</v>
      </c>
      <c r="E653" s="27">
        <v>0.09</v>
      </c>
      <c r="F653" s="29">
        <v>1.6999999999999999E-3</v>
      </c>
      <c r="G653" s="25">
        <v>147.4</v>
      </c>
      <c r="H653" s="25">
        <v>165.2</v>
      </c>
      <c r="I653" s="25">
        <v>190.8</v>
      </c>
      <c r="J653" s="25">
        <v>224.8</v>
      </c>
      <c r="K653" s="25">
        <v>247.3</v>
      </c>
      <c r="L653" s="25">
        <v>39.5</v>
      </c>
      <c r="M653" s="25">
        <v>796.3</v>
      </c>
      <c r="N653" s="25">
        <v>-58.1</v>
      </c>
      <c r="O653" s="23">
        <v>3.3010000000000002</v>
      </c>
      <c r="P653" s="25">
        <v>25</v>
      </c>
      <c r="Q653" s="32"/>
      <c r="R653" s="27">
        <v>43.29</v>
      </c>
      <c r="S653" s="33">
        <v>1</v>
      </c>
      <c r="T653" s="1">
        <v>97</v>
      </c>
      <c r="U653" s="25">
        <v>0.2</v>
      </c>
      <c r="V653" s="25">
        <v>18</v>
      </c>
      <c r="W653" s="22">
        <v>14</v>
      </c>
      <c r="X653" s="1">
        <v>7</v>
      </c>
      <c r="Y653" s="1">
        <v>7</v>
      </c>
      <c r="Z653" s="1">
        <v>7</v>
      </c>
      <c r="AA653" s="1">
        <v>7</v>
      </c>
      <c r="AB653" s="26"/>
      <c r="AC653" s="26"/>
      <c r="AD653" s="26"/>
      <c r="AE653" s="26"/>
      <c r="AF653" s="26"/>
      <c r="AG653" s="26"/>
      <c r="AH653" s="1">
        <v>25.600000000000023</v>
      </c>
      <c r="AI653" s="1">
        <v>59.600000000000023</v>
      </c>
    </row>
    <row r="654" spans="1:35" x14ac:dyDescent="0.25">
      <c r="A654" s="1">
        <v>653</v>
      </c>
      <c r="B654" s="1">
        <v>29</v>
      </c>
      <c r="C654" s="23">
        <v>3.0000000000000001E-3</v>
      </c>
      <c r="D654" s="25">
        <v>16.5</v>
      </c>
      <c r="E654" s="23">
        <v>0.05</v>
      </c>
      <c r="F654" s="29">
        <v>1E-4</v>
      </c>
      <c r="G654" s="25">
        <v>145.5</v>
      </c>
      <c r="H654" s="25">
        <v>170.3</v>
      </c>
      <c r="I654" s="25">
        <v>202.5</v>
      </c>
      <c r="J654" s="25">
        <v>247.1</v>
      </c>
      <c r="K654" s="25">
        <v>272</v>
      </c>
      <c r="L654" s="25">
        <v>41.5</v>
      </c>
      <c r="M654" s="25">
        <v>796.3</v>
      </c>
      <c r="N654" s="25">
        <v>-50.8</v>
      </c>
      <c r="O654" s="23">
        <v>4.01</v>
      </c>
      <c r="P654" s="25">
        <v>25</v>
      </c>
      <c r="Q654" s="20"/>
      <c r="R654" s="23">
        <v>43.356000000000002</v>
      </c>
      <c r="S654" s="33">
        <v>1</v>
      </c>
      <c r="T654" s="1">
        <v>94</v>
      </c>
      <c r="U654" s="25">
        <v>0.1</v>
      </c>
      <c r="V654" s="25">
        <v>19</v>
      </c>
      <c r="W654" s="20">
        <v>16</v>
      </c>
      <c r="X654" s="1">
        <v>7</v>
      </c>
      <c r="Y654" s="1">
        <v>7</v>
      </c>
      <c r="Z654" s="1">
        <v>7</v>
      </c>
      <c r="AA654" s="1">
        <v>7</v>
      </c>
      <c r="AB654" s="20"/>
      <c r="AC654" s="20"/>
      <c r="AD654" s="20"/>
      <c r="AE654" s="20"/>
      <c r="AF654" s="20"/>
      <c r="AG654" s="20"/>
      <c r="AH654" s="1">
        <v>32.199999999999989</v>
      </c>
      <c r="AI654" s="1">
        <v>76.799999999999983</v>
      </c>
    </row>
    <row r="655" spans="1:35" x14ac:dyDescent="0.25">
      <c r="A655" s="1">
        <v>654</v>
      </c>
      <c r="B655" s="1">
        <v>30</v>
      </c>
      <c r="C655" s="23">
        <v>2E-3</v>
      </c>
      <c r="D655" s="25">
        <v>16.100000000000001</v>
      </c>
      <c r="E655" s="23">
        <v>4.9000000000000002E-2</v>
      </c>
      <c r="F655" s="29">
        <v>4.0000000000000002E-4</v>
      </c>
      <c r="G655" s="25">
        <v>146.19999999999999</v>
      </c>
      <c r="H655" s="25">
        <v>171</v>
      </c>
      <c r="I655" s="25">
        <v>202.9</v>
      </c>
      <c r="J655" s="25">
        <v>247.5</v>
      </c>
      <c r="K655" s="25">
        <v>272.60000000000002</v>
      </c>
      <c r="L655" s="25">
        <v>41.5</v>
      </c>
      <c r="M655" s="25">
        <v>796.3</v>
      </c>
      <c r="N655" s="25">
        <v>-51</v>
      </c>
      <c r="O655" s="23">
        <v>4.0330000000000004</v>
      </c>
      <c r="P655" s="25">
        <v>25</v>
      </c>
      <c r="Q655" s="20"/>
      <c r="R655" s="23">
        <v>43.365000000000002</v>
      </c>
      <c r="S655" s="33">
        <v>1</v>
      </c>
      <c r="T655" s="1">
        <v>98</v>
      </c>
      <c r="U655" s="25">
        <v>0.2</v>
      </c>
      <c r="V655" s="25">
        <v>19</v>
      </c>
      <c r="W655" s="20">
        <v>16</v>
      </c>
      <c r="X655" s="1">
        <v>7</v>
      </c>
      <c r="Y655" s="1">
        <v>7</v>
      </c>
      <c r="Z655" s="1">
        <v>7</v>
      </c>
      <c r="AA655" s="1">
        <v>7</v>
      </c>
      <c r="AB655" s="20"/>
      <c r="AC655" s="20"/>
      <c r="AD655" s="20"/>
      <c r="AE655" s="20"/>
      <c r="AF655" s="20"/>
      <c r="AG655" s="20"/>
      <c r="AH655" s="1">
        <v>31.900000000000006</v>
      </c>
      <c r="AI655" s="1">
        <v>76.5</v>
      </c>
    </row>
    <row r="656" spans="1:35" x14ac:dyDescent="0.25">
      <c r="A656" s="1">
        <v>655</v>
      </c>
      <c r="B656" s="20">
        <v>19</v>
      </c>
      <c r="C656" s="20">
        <v>2E-3</v>
      </c>
      <c r="D656" s="20">
        <v>17.600000000000001</v>
      </c>
      <c r="E656" s="20">
        <v>0.16200000000000001</v>
      </c>
      <c r="F656" s="28">
        <v>1.1999999999999999E-3</v>
      </c>
      <c r="G656" s="20">
        <v>145.30000000000001</v>
      </c>
      <c r="H656" s="20">
        <v>167.2</v>
      </c>
      <c r="I656" s="20">
        <v>194.5</v>
      </c>
      <c r="J656" s="20">
        <v>236.2</v>
      </c>
      <c r="K656" s="20">
        <v>260.8</v>
      </c>
      <c r="L656" s="20">
        <v>40.299999999999997</v>
      </c>
      <c r="M656" s="20">
        <v>796.3</v>
      </c>
      <c r="N656" s="20">
        <v>-51.4</v>
      </c>
      <c r="O656" s="20">
        <v>3.677</v>
      </c>
      <c r="P656" s="20">
        <v>24.5</v>
      </c>
      <c r="Q656" s="20">
        <v>1.7</v>
      </c>
      <c r="R656" s="20">
        <v>43.25</v>
      </c>
      <c r="S656" s="20">
        <v>1</v>
      </c>
      <c r="T656" s="20">
        <v>99</v>
      </c>
      <c r="U656" s="20">
        <v>0.51</v>
      </c>
      <c r="V656" s="20">
        <v>16</v>
      </c>
      <c r="W656" s="20">
        <v>14</v>
      </c>
      <c r="X656" s="1">
        <v>10</v>
      </c>
      <c r="Y656" s="1">
        <v>8</v>
      </c>
      <c r="Z656" s="1">
        <v>7</v>
      </c>
      <c r="AA656" s="1">
        <v>7</v>
      </c>
      <c r="AB656" s="20">
        <v>605.20000000000005</v>
      </c>
      <c r="AC656" s="20">
        <v>146.1</v>
      </c>
      <c r="AD656" s="20">
        <v>7.4</v>
      </c>
      <c r="AE656" s="20">
        <v>1.4</v>
      </c>
      <c r="AF656" s="20">
        <v>0.6</v>
      </c>
      <c r="AG656" s="20">
        <v>0.1</v>
      </c>
      <c r="AH656" s="1">
        <v>27.300000000000011</v>
      </c>
      <c r="AI656" s="1">
        <v>69</v>
      </c>
    </row>
    <row r="657" spans="1:35" x14ac:dyDescent="0.25">
      <c r="A657" s="1">
        <v>656</v>
      </c>
      <c r="B657" s="20">
        <v>24</v>
      </c>
      <c r="C657" s="20">
        <v>8.9999999999999993E-3</v>
      </c>
      <c r="D657" s="20">
        <v>20.6</v>
      </c>
      <c r="E657" s="20">
        <v>0.13600000000000001</v>
      </c>
      <c r="F657" s="28">
        <v>1.1999999999999999E-3</v>
      </c>
      <c r="G657" s="20">
        <v>143.80000000000001</v>
      </c>
      <c r="H657" s="20">
        <v>170.1</v>
      </c>
      <c r="I657" s="20">
        <v>198</v>
      </c>
      <c r="J657" s="20">
        <v>235.2</v>
      </c>
      <c r="K657" s="20">
        <v>261.39999999999998</v>
      </c>
      <c r="L657" s="20">
        <v>41.3</v>
      </c>
      <c r="M657" s="20">
        <v>796.3</v>
      </c>
      <c r="N657" s="20">
        <v>-50.5</v>
      </c>
      <c r="O657" s="20">
        <v>3.706</v>
      </c>
      <c r="P657" s="20">
        <v>23.5</v>
      </c>
      <c r="Q657" s="20">
        <v>1.48</v>
      </c>
      <c r="R657" s="20">
        <v>43.21</v>
      </c>
      <c r="S657" s="20">
        <v>1</v>
      </c>
      <c r="T657" s="20">
        <v>94</v>
      </c>
      <c r="U657" s="20">
        <v>0.47</v>
      </c>
      <c r="V657" s="20">
        <v>17</v>
      </c>
      <c r="W657" s="20">
        <v>15</v>
      </c>
      <c r="X657" s="1">
        <v>10</v>
      </c>
      <c r="Y657" s="1">
        <v>8</v>
      </c>
      <c r="Z657" s="1">
        <v>7</v>
      </c>
      <c r="AA657" s="1">
        <v>7</v>
      </c>
      <c r="AB657" s="20">
        <v>1107.2</v>
      </c>
      <c r="AC657" s="20">
        <v>269.7</v>
      </c>
      <c r="AD657" s="20">
        <v>9.8000000000000007</v>
      </c>
      <c r="AE657" s="20">
        <v>1.7</v>
      </c>
      <c r="AF657" s="20">
        <v>0.4</v>
      </c>
      <c r="AG657" s="20">
        <v>0.2</v>
      </c>
      <c r="AH657" s="1">
        <v>27.900000000000006</v>
      </c>
      <c r="AI657" s="1">
        <v>65.099999999999994</v>
      </c>
    </row>
    <row r="658" spans="1:35" x14ac:dyDescent="0.25">
      <c r="A658" s="1">
        <v>657</v>
      </c>
      <c r="B658" s="1">
        <v>22</v>
      </c>
      <c r="C658" s="23">
        <v>4.0000000000000001E-3</v>
      </c>
      <c r="D658" s="1">
        <v>19.899999999999999</v>
      </c>
      <c r="E658" s="1">
        <v>5.7000000000000002E-2</v>
      </c>
      <c r="F658" s="29">
        <v>6.9999999999999999E-4</v>
      </c>
      <c r="G658" s="1">
        <v>148.30000000000001</v>
      </c>
      <c r="H658" s="1">
        <v>165.4</v>
      </c>
      <c r="I658" s="1">
        <v>195.3</v>
      </c>
      <c r="J658" s="1">
        <v>240.5</v>
      </c>
      <c r="K658" s="1">
        <v>264.3</v>
      </c>
      <c r="L658" s="1">
        <v>40.5</v>
      </c>
      <c r="M658" s="1">
        <v>796.4</v>
      </c>
      <c r="N658" s="1">
        <v>-49.1</v>
      </c>
      <c r="O658" s="1">
        <v>3.6989999999999998</v>
      </c>
      <c r="P658" s="1">
        <v>25</v>
      </c>
      <c r="Q658" s="1"/>
      <c r="R658" s="1">
        <v>43.247999999999998</v>
      </c>
      <c r="S658" s="21">
        <v>1</v>
      </c>
      <c r="T658" s="1">
        <v>84</v>
      </c>
      <c r="U658" s="1"/>
      <c r="V658" s="1"/>
      <c r="W658" s="1"/>
      <c r="X658" s="1"/>
      <c r="Y658" s="1"/>
      <c r="Z658" s="1"/>
      <c r="AA658" s="1"/>
      <c r="AB658" s="1"/>
      <c r="AC658" s="1"/>
      <c r="AD658" s="1"/>
      <c r="AE658" s="1"/>
      <c r="AF658" s="1"/>
      <c r="AG658" s="1"/>
      <c r="AH658" s="1">
        <v>29.900000000000006</v>
      </c>
      <c r="AI658" s="1">
        <v>75.099999999999994</v>
      </c>
    </row>
    <row r="659" spans="1:35" x14ac:dyDescent="0.25">
      <c r="A659" s="1">
        <v>658</v>
      </c>
      <c r="B659" s="1">
        <v>29</v>
      </c>
      <c r="C659" s="23">
        <v>3.0000000000000001E-3</v>
      </c>
      <c r="D659" s="1">
        <v>18.100000000000001</v>
      </c>
      <c r="E659" s="1">
        <v>0.104</v>
      </c>
      <c r="F659" s="29">
        <v>8.0000000000000004E-4</v>
      </c>
      <c r="G659" s="1">
        <v>151</v>
      </c>
      <c r="H659" s="1">
        <v>164.4</v>
      </c>
      <c r="I659" s="1">
        <v>194.2</v>
      </c>
      <c r="J659" s="1">
        <v>239.6</v>
      </c>
      <c r="K659" s="1">
        <v>261.3</v>
      </c>
      <c r="L659" s="1">
        <v>40.5</v>
      </c>
      <c r="M659" s="1">
        <v>796.4</v>
      </c>
      <c r="N659" s="1">
        <v>-49.9</v>
      </c>
      <c r="O659" s="1">
        <v>3.6840000000000002</v>
      </c>
      <c r="P659" s="1">
        <v>25</v>
      </c>
      <c r="Q659" s="1"/>
      <c r="R659" s="1">
        <v>43.258000000000003</v>
      </c>
      <c r="S659" s="21">
        <v>1</v>
      </c>
      <c r="T659" s="1">
        <v>93</v>
      </c>
      <c r="U659" s="1"/>
      <c r="V659" s="1"/>
      <c r="W659" s="1"/>
      <c r="X659" s="1"/>
      <c r="Y659" s="1"/>
      <c r="Z659" s="1"/>
      <c r="AA659" s="1"/>
      <c r="AB659" s="1"/>
      <c r="AC659" s="1"/>
      <c r="AD659" s="1"/>
      <c r="AE659" s="1"/>
      <c r="AF659" s="1"/>
      <c r="AG659" s="1"/>
      <c r="AH659" s="1">
        <v>29.799999999999983</v>
      </c>
      <c r="AI659" s="1">
        <v>75.199999999999989</v>
      </c>
    </row>
    <row r="660" spans="1:35" x14ac:dyDescent="0.25">
      <c r="A660" s="1">
        <v>659</v>
      </c>
      <c r="B660" s="1">
        <v>29</v>
      </c>
      <c r="C660" s="23">
        <v>2E-3</v>
      </c>
      <c r="D660" s="1">
        <v>17.600000000000001</v>
      </c>
      <c r="E660" s="1">
        <v>0.104</v>
      </c>
      <c r="F660" s="29">
        <v>8.0000000000000004E-4</v>
      </c>
      <c r="G660" s="1">
        <v>151.30000000000001</v>
      </c>
      <c r="H660" s="1">
        <v>164.6</v>
      </c>
      <c r="I660" s="1">
        <v>194.5</v>
      </c>
      <c r="J660" s="1">
        <v>239.9</v>
      </c>
      <c r="K660" s="1">
        <v>260.10000000000002</v>
      </c>
      <c r="L660" s="1">
        <v>40</v>
      </c>
      <c r="M660" s="1">
        <v>796.4</v>
      </c>
      <c r="N660" s="1">
        <v>-49.9</v>
      </c>
      <c r="O660" s="1">
        <v>3.6739999999999999</v>
      </c>
      <c r="P660" s="1">
        <v>26</v>
      </c>
      <c r="Q660" s="1"/>
      <c r="R660" s="1">
        <v>43.267000000000003</v>
      </c>
      <c r="S660" s="21">
        <v>1</v>
      </c>
      <c r="T660" s="1">
        <v>91</v>
      </c>
      <c r="U660" s="1"/>
      <c r="V660" s="1"/>
      <c r="W660" s="1"/>
      <c r="X660" s="1"/>
      <c r="Y660" s="1"/>
      <c r="Z660" s="1"/>
      <c r="AA660" s="1"/>
      <c r="AB660" s="1"/>
      <c r="AC660" s="1"/>
      <c r="AD660" s="1"/>
      <c r="AE660" s="1"/>
      <c r="AF660" s="1"/>
      <c r="AG660" s="1"/>
      <c r="AH660" s="1">
        <v>29.900000000000006</v>
      </c>
      <c r="AI660" s="1">
        <v>75.300000000000011</v>
      </c>
    </row>
    <row r="661" spans="1:35" x14ac:dyDescent="0.25">
      <c r="A661" s="1">
        <v>660</v>
      </c>
      <c r="B661" s="1">
        <v>28</v>
      </c>
      <c r="C661" s="23">
        <v>2E-3</v>
      </c>
      <c r="D661" s="1">
        <v>17.600000000000001</v>
      </c>
      <c r="E661" s="1">
        <v>0.104</v>
      </c>
      <c r="F661" s="29">
        <v>8.0000000000000004E-4</v>
      </c>
      <c r="G661" s="1">
        <v>148.9</v>
      </c>
      <c r="H661" s="1">
        <v>165.3</v>
      </c>
      <c r="I661" s="1">
        <v>194.9</v>
      </c>
      <c r="J661" s="1">
        <v>239.9</v>
      </c>
      <c r="K661" s="1">
        <v>259.89999999999998</v>
      </c>
      <c r="L661" s="1">
        <v>40.5</v>
      </c>
      <c r="M661" s="1">
        <v>796.4</v>
      </c>
      <c r="N661" s="1">
        <v>-49.8</v>
      </c>
      <c r="O661" s="1">
        <v>3.68</v>
      </c>
      <c r="P661" s="1">
        <v>26</v>
      </c>
      <c r="Q661" s="1"/>
      <c r="R661" s="1">
        <v>43.268999999999998</v>
      </c>
      <c r="S661" s="21">
        <v>1</v>
      </c>
      <c r="T661" s="1">
        <v>92</v>
      </c>
      <c r="U661" s="1"/>
      <c r="V661" s="1"/>
      <c r="W661" s="1"/>
      <c r="X661" s="1"/>
      <c r="Y661" s="1"/>
      <c r="Z661" s="1"/>
      <c r="AA661" s="1"/>
      <c r="AB661" s="1"/>
      <c r="AC661" s="1"/>
      <c r="AD661" s="1"/>
      <c r="AE661" s="1"/>
      <c r="AF661" s="1"/>
      <c r="AG661" s="1"/>
      <c r="AH661" s="1">
        <v>29.599999999999994</v>
      </c>
      <c r="AI661" s="1">
        <v>74.599999999999994</v>
      </c>
    </row>
    <row r="662" spans="1:35" x14ac:dyDescent="0.25">
      <c r="A662" s="1">
        <v>661</v>
      </c>
      <c r="B662" s="1">
        <v>28</v>
      </c>
      <c r="C662" s="23">
        <v>3.0000000000000001E-3</v>
      </c>
      <c r="D662" s="22">
        <v>18.7</v>
      </c>
      <c r="E662" s="22">
        <v>0.10199999999999999</v>
      </c>
      <c r="F662" s="31">
        <v>8.0000000000000004E-4</v>
      </c>
      <c r="G662" s="26">
        <v>148.80000000000001</v>
      </c>
      <c r="H662" s="26">
        <v>164.1</v>
      </c>
      <c r="I662" s="26">
        <v>193.8</v>
      </c>
      <c r="J662" s="26">
        <v>239.4</v>
      </c>
      <c r="K662" s="26">
        <v>261.60000000000002</v>
      </c>
      <c r="L662" s="26">
        <v>39.5</v>
      </c>
      <c r="M662" s="26">
        <v>796.4</v>
      </c>
      <c r="N662" s="22">
        <v>-49.8</v>
      </c>
      <c r="O662" s="24">
        <v>3.645</v>
      </c>
      <c r="P662" s="26">
        <v>25</v>
      </c>
      <c r="Q662" s="22"/>
      <c r="R662" s="22">
        <v>43.247</v>
      </c>
      <c r="S662" s="21">
        <v>1</v>
      </c>
      <c r="T662" s="22">
        <v>82</v>
      </c>
      <c r="U662" s="22"/>
      <c r="V662" s="22"/>
      <c r="W662" s="22"/>
      <c r="X662" s="1"/>
      <c r="Y662" s="1"/>
      <c r="Z662" s="1"/>
      <c r="AA662" s="1"/>
      <c r="AB662" s="26"/>
      <c r="AC662" s="26"/>
      <c r="AD662" s="26"/>
      <c r="AE662" s="26"/>
      <c r="AF662" s="26"/>
      <c r="AG662" s="26"/>
      <c r="AH662" s="1">
        <v>29.700000000000017</v>
      </c>
      <c r="AI662" s="1">
        <v>75.300000000000011</v>
      </c>
    </row>
    <row r="663" spans="1:35" x14ac:dyDescent="0.25">
      <c r="A663" s="1">
        <v>662</v>
      </c>
      <c r="B663" s="1">
        <v>29</v>
      </c>
      <c r="C663" s="23">
        <v>5.0000000000000001E-3</v>
      </c>
      <c r="D663" s="22">
        <v>19.600000000000001</v>
      </c>
      <c r="E663" s="24">
        <v>7.6999999999999999E-2</v>
      </c>
      <c r="F663" s="31">
        <v>5.9999999999999995E-4</v>
      </c>
      <c r="G663" s="26">
        <v>144.80000000000001</v>
      </c>
      <c r="H663" s="26">
        <v>160.5</v>
      </c>
      <c r="I663" s="26">
        <v>190</v>
      </c>
      <c r="J663" s="26">
        <v>241.7</v>
      </c>
      <c r="K663" s="26">
        <v>266</v>
      </c>
      <c r="L663" s="26">
        <v>38</v>
      </c>
      <c r="M663" s="26">
        <v>796.4</v>
      </c>
      <c r="N663" s="22">
        <v>-49.7</v>
      </c>
      <c r="O663" s="24">
        <v>3.4940000000000002</v>
      </c>
      <c r="P663" s="26">
        <v>25</v>
      </c>
      <c r="Q663" s="22"/>
      <c r="R663" s="22">
        <v>43.231000000000002</v>
      </c>
      <c r="S663" s="21">
        <v>1</v>
      </c>
      <c r="T663" s="22">
        <v>81</v>
      </c>
      <c r="U663" s="22"/>
      <c r="V663" s="22"/>
      <c r="W663" s="22"/>
      <c r="X663" s="1"/>
      <c r="Y663" s="1"/>
      <c r="Z663" s="1"/>
      <c r="AA663" s="1"/>
      <c r="AB663" s="26"/>
      <c r="AC663" s="26"/>
      <c r="AD663" s="26"/>
      <c r="AE663" s="26"/>
      <c r="AF663" s="26"/>
      <c r="AG663" s="26"/>
      <c r="AH663" s="1">
        <v>29.5</v>
      </c>
      <c r="AI663" s="1">
        <v>81.199999999999989</v>
      </c>
    </row>
    <row r="664" spans="1:35" x14ac:dyDescent="0.25">
      <c r="A664" s="1">
        <v>663</v>
      </c>
      <c r="B664" s="1">
        <v>24</v>
      </c>
      <c r="C664" s="23">
        <v>3.0000000000000001E-3</v>
      </c>
      <c r="D664" s="26">
        <v>17.3</v>
      </c>
      <c r="E664" s="22">
        <v>0.151</v>
      </c>
      <c r="F664" s="31">
        <v>1.1000000000000001E-3</v>
      </c>
      <c r="G664" s="26">
        <v>144.4</v>
      </c>
      <c r="H664" s="26">
        <v>164.8</v>
      </c>
      <c r="I664" s="26">
        <v>197.3</v>
      </c>
      <c r="J664" s="26">
        <v>245.6</v>
      </c>
      <c r="K664" s="26">
        <v>270</v>
      </c>
      <c r="L664" s="26">
        <v>39.5</v>
      </c>
      <c r="M664" s="26">
        <v>796.4</v>
      </c>
      <c r="N664" s="26">
        <v>-48.4</v>
      </c>
      <c r="O664" s="24">
        <v>3.766</v>
      </c>
      <c r="P664" s="26">
        <v>25</v>
      </c>
      <c r="Q664" s="22"/>
      <c r="R664" s="26">
        <v>43.271000000000001</v>
      </c>
      <c r="S664" s="22">
        <v>1</v>
      </c>
      <c r="T664" s="22">
        <v>83</v>
      </c>
      <c r="U664" s="32"/>
      <c r="V664" s="22"/>
      <c r="W664" s="22"/>
      <c r="X664" s="1"/>
      <c r="Y664" s="1"/>
      <c r="Z664" s="1"/>
      <c r="AA664" s="1"/>
      <c r="AB664" s="26"/>
      <c r="AC664" s="26"/>
      <c r="AD664" s="26"/>
      <c r="AE664" s="26"/>
      <c r="AF664" s="26"/>
      <c r="AG664" s="26"/>
      <c r="AH664" s="1">
        <v>32.5</v>
      </c>
      <c r="AI664" s="1">
        <v>80.799999999999983</v>
      </c>
    </row>
    <row r="665" spans="1:35" x14ac:dyDescent="0.25">
      <c r="A665" s="1">
        <v>664</v>
      </c>
      <c r="B665" s="1">
        <v>23</v>
      </c>
      <c r="C665" s="1">
        <v>2E-3</v>
      </c>
      <c r="D665" s="25">
        <v>16.100000000000001</v>
      </c>
      <c r="E665" s="27">
        <v>0.1</v>
      </c>
      <c r="F665" s="29">
        <v>8.9999999999999998E-4</v>
      </c>
      <c r="G665" s="25">
        <v>146</v>
      </c>
      <c r="H665" s="25">
        <v>167.5</v>
      </c>
      <c r="I665" s="25">
        <v>191.2</v>
      </c>
      <c r="J665" s="25">
        <v>229.9</v>
      </c>
      <c r="K665" s="25">
        <v>258.89999999999998</v>
      </c>
      <c r="L665" s="25">
        <v>40</v>
      </c>
      <c r="M665" s="25">
        <v>796.4</v>
      </c>
      <c r="N665" s="25">
        <v>-57.8</v>
      </c>
      <c r="O665" s="23">
        <v>3.4790000000000001</v>
      </c>
      <c r="P665" s="25">
        <v>25</v>
      </c>
      <c r="Q665" s="32"/>
      <c r="R665" s="27">
        <v>43.31</v>
      </c>
      <c r="S665" s="33">
        <v>1</v>
      </c>
      <c r="T665" s="1">
        <v>85</v>
      </c>
      <c r="U665" s="25">
        <v>0.1</v>
      </c>
      <c r="V665" s="25">
        <v>18</v>
      </c>
      <c r="W665" s="22">
        <v>15</v>
      </c>
      <c r="X665" s="1">
        <v>7</v>
      </c>
      <c r="Y665" s="1">
        <v>7</v>
      </c>
      <c r="Z665" s="1">
        <v>7</v>
      </c>
      <c r="AA665" s="1">
        <v>7</v>
      </c>
      <c r="AB665" s="26"/>
      <c r="AC665" s="26"/>
      <c r="AD665" s="26"/>
      <c r="AE665" s="26"/>
      <c r="AF665" s="26"/>
      <c r="AG665" s="26"/>
      <c r="AH665" s="1">
        <v>23.699999999999989</v>
      </c>
      <c r="AI665" s="1">
        <v>62.400000000000006</v>
      </c>
    </row>
    <row r="666" spans="1:35" x14ac:dyDescent="0.25">
      <c r="A666" s="1">
        <v>665</v>
      </c>
      <c r="B666" s="1">
        <v>29</v>
      </c>
      <c r="C666" s="1">
        <v>8.9999999999999993E-3</v>
      </c>
      <c r="D666" s="1">
        <v>14.9</v>
      </c>
      <c r="E666" s="1">
        <v>0.03</v>
      </c>
      <c r="F666" s="29"/>
      <c r="G666" s="1">
        <v>151.4</v>
      </c>
      <c r="H666" s="1">
        <v>164.9</v>
      </c>
      <c r="I666" s="1">
        <v>188.2</v>
      </c>
      <c r="J666" s="1">
        <v>229.9</v>
      </c>
      <c r="K666" s="1">
        <v>248.9</v>
      </c>
      <c r="L666" s="1">
        <v>41</v>
      </c>
      <c r="M666" s="1">
        <v>796.4</v>
      </c>
      <c r="N666" s="1">
        <v>-59.3</v>
      </c>
      <c r="O666" s="1">
        <v>3.3860000000000001</v>
      </c>
      <c r="P666" s="1">
        <v>25</v>
      </c>
      <c r="Q666" s="1">
        <v>1.18</v>
      </c>
      <c r="R666" s="1">
        <v>43.311</v>
      </c>
      <c r="S666" s="1">
        <v>1</v>
      </c>
      <c r="T666" s="1">
        <v>95</v>
      </c>
      <c r="U666" s="1">
        <v>7.0000000000000007E-2</v>
      </c>
      <c r="V666" s="1">
        <v>14</v>
      </c>
      <c r="W666" s="1">
        <v>12</v>
      </c>
      <c r="X666" s="1">
        <v>8</v>
      </c>
      <c r="Y666" s="1">
        <v>7</v>
      </c>
      <c r="Z666" s="1">
        <v>7</v>
      </c>
      <c r="AA666" s="1">
        <v>7</v>
      </c>
      <c r="AB666" s="1"/>
      <c r="AC666" s="1"/>
      <c r="AD666" s="1"/>
      <c r="AE666" s="1"/>
      <c r="AF666" s="1"/>
      <c r="AG666" s="1"/>
      <c r="AH666" s="1">
        <v>23.299999999999983</v>
      </c>
      <c r="AI666" s="1">
        <v>65</v>
      </c>
    </row>
    <row r="667" spans="1:35" x14ac:dyDescent="0.25">
      <c r="A667" s="1">
        <v>666</v>
      </c>
      <c r="B667" s="1">
        <v>30</v>
      </c>
      <c r="C667" s="23">
        <v>6.0000000000000001E-3</v>
      </c>
      <c r="D667" s="1">
        <v>20.2</v>
      </c>
      <c r="E667" s="1">
        <v>1.4999999999999999E-2</v>
      </c>
      <c r="F667" s="29">
        <v>4.0000000000000002E-4</v>
      </c>
      <c r="G667" s="1">
        <v>148.19999999999999</v>
      </c>
      <c r="H667" s="1">
        <v>167</v>
      </c>
      <c r="I667" s="1">
        <v>194.6</v>
      </c>
      <c r="J667" s="1">
        <v>235.9</v>
      </c>
      <c r="K667" s="1">
        <v>264.3</v>
      </c>
      <c r="L667" s="1">
        <v>40</v>
      </c>
      <c r="M667" s="1">
        <v>796.5</v>
      </c>
      <c r="N667" s="1">
        <v>-53.9</v>
      </c>
      <c r="O667" s="1">
        <v>3.6429999999999998</v>
      </c>
      <c r="P667" s="1">
        <v>25</v>
      </c>
      <c r="Q667" s="1"/>
      <c r="R667" s="1">
        <v>43.25</v>
      </c>
      <c r="S667" s="21">
        <v>1</v>
      </c>
      <c r="T667" s="1">
        <v>95</v>
      </c>
      <c r="U667" s="1"/>
      <c r="V667" s="1"/>
      <c r="W667" s="1"/>
      <c r="X667" s="1"/>
      <c r="Y667" s="1"/>
      <c r="Z667" s="1"/>
      <c r="AA667" s="1"/>
      <c r="AB667" s="1"/>
      <c r="AC667" s="1"/>
      <c r="AD667" s="1"/>
      <c r="AE667" s="1"/>
      <c r="AF667" s="1"/>
      <c r="AG667" s="1"/>
      <c r="AH667" s="1">
        <v>27.599999999999994</v>
      </c>
      <c r="AI667" s="1">
        <v>68.900000000000006</v>
      </c>
    </row>
    <row r="668" spans="1:35" x14ac:dyDescent="0.25">
      <c r="A668" s="1">
        <v>667</v>
      </c>
      <c r="B668" s="1">
        <v>29</v>
      </c>
      <c r="C668" s="23">
        <v>2E-3</v>
      </c>
      <c r="D668" s="1">
        <v>18.7</v>
      </c>
      <c r="E668" s="1">
        <v>0.1</v>
      </c>
      <c r="F668" s="29">
        <v>8.0000000000000004E-4</v>
      </c>
      <c r="G668" s="1">
        <v>147.69999999999999</v>
      </c>
      <c r="H668" s="1">
        <v>163.6</v>
      </c>
      <c r="I668" s="1">
        <v>193.7</v>
      </c>
      <c r="J668" s="1">
        <v>239.3</v>
      </c>
      <c r="K668" s="1">
        <v>261</v>
      </c>
      <c r="L668" s="1">
        <v>39</v>
      </c>
      <c r="M668" s="1">
        <v>796.5</v>
      </c>
      <c r="N668" s="1">
        <v>-49.8</v>
      </c>
      <c r="O668" s="1">
        <v>3.7160000000000002</v>
      </c>
      <c r="P668" s="1">
        <v>25</v>
      </c>
      <c r="Q668" s="1"/>
      <c r="R668" s="1">
        <v>43.256</v>
      </c>
      <c r="S668" s="21">
        <v>1</v>
      </c>
      <c r="T668" s="1">
        <v>84</v>
      </c>
      <c r="U668" s="1"/>
      <c r="V668" s="1"/>
      <c r="W668" s="1"/>
      <c r="X668" s="1"/>
      <c r="Y668" s="1"/>
      <c r="Z668" s="1"/>
      <c r="AA668" s="1"/>
      <c r="AB668" s="1"/>
      <c r="AC668" s="1"/>
      <c r="AD668" s="1"/>
      <c r="AE668" s="1"/>
      <c r="AF668" s="1"/>
      <c r="AG668" s="1"/>
      <c r="AH668" s="1">
        <v>30.099999999999994</v>
      </c>
      <c r="AI668" s="1">
        <v>75.700000000000017</v>
      </c>
    </row>
    <row r="669" spans="1:35" x14ac:dyDescent="0.25">
      <c r="A669" s="1">
        <v>668</v>
      </c>
      <c r="B669" s="1">
        <v>29</v>
      </c>
      <c r="C669" s="23">
        <v>5.0000000000000001E-3</v>
      </c>
      <c r="D669" s="1">
        <v>17.8</v>
      </c>
      <c r="E669" s="1">
        <v>0.1</v>
      </c>
      <c r="F669" s="29">
        <v>8.0000000000000004E-4</v>
      </c>
      <c r="G669" s="1">
        <v>147.80000000000001</v>
      </c>
      <c r="H669" s="1">
        <v>164.6</v>
      </c>
      <c r="I669" s="1">
        <v>194.5</v>
      </c>
      <c r="J669" s="1">
        <v>240.3</v>
      </c>
      <c r="K669" s="1">
        <v>260.2</v>
      </c>
      <c r="L669" s="1">
        <v>40</v>
      </c>
      <c r="M669" s="1">
        <v>796.5</v>
      </c>
      <c r="N669" s="1">
        <v>-49.7</v>
      </c>
      <c r="O669" s="1">
        <v>3.6779999999999999</v>
      </c>
      <c r="P669" s="1">
        <v>25</v>
      </c>
      <c r="Q669" s="1"/>
      <c r="R669" s="1">
        <v>43.265000000000001</v>
      </c>
      <c r="S669" s="21">
        <v>1</v>
      </c>
      <c r="T669" s="1">
        <v>98</v>
      </c>
      <c r="U669" s="1"/>
      <c r="V669" s="1"/>
      <c r="W669" s="1"/>
      <c r="X669" s="1"/>
      <c r="Y669" s="1"/>
      <c r="Z669" s="1"/>
      <c r="AA669" s="1"/>
      <c r="AB669" s="1"/>
      <c r="AC669" s="1"/>
      <c r="AD669" s="1"/>
      <c r="AE669" s="1"/>
      <c r="AF669" s="1"/>
      <c r="AG669" s="1"/>
      <c r="AH669" s="1">
        <v>29.900000000000006</v>
      </c>
      <c r="AI669" s="1">
        <v>75.700000000000017</v>
      </c>
    </row>
    <row r="670" spans="1:35" x14ac:dyDescent="0.25">
      <c r="A670" s="1">
        <v>669</v>
      </c>
      <c r="B670" s="1">
        <v>25</v>
      </c>
      <c r="C670" s="1">
        <v>2E-3</v>
      </c>
      <c r="D670" s="25">
        <v>16.5</v>
      </c>
      <c r="E670" s="27">
        <v>0.05</v>
      </c>
      <c r="F670" s="29">
        <v>8.9999999999999998E-4</v>
      </c>
      <c r="G670" s="25">
        <v>145.9</v>
      </c>
      <c r="H670" s="25">
        <v>170.1</v>
      </c>
      <c r="I670" s="25">
        <v>202</v>
      </c>
      <c r="J670" s="25">
        <v>247.1</v>
      </c>
      <c r="K670" s="25">
        <v>272.10000000000002</v>
      </c>
      <c r="L670" s="25">
        <v>42.5</v>
      </c>
      <c r="M670" s="25">
        <v>796.5</v>
      </c>
      <c r="N670" s="25">
        <v>-51</v>
      </c>
      <c r="O670" s="23">
        <v>4.0359999999999996</v>
      </c>
      <c r="P670" s="25">
        <v>25</v>
      </c>
      <c r="Q670" s="32"/>
      <c r="R670" s="27">
        <v>43.35</v>
      </c>
      <c r="S670" s="33">
        <v>1</v>
      </c>
      <c r="T670" s="1">
        <v>99</v>
      </c>
      <c r="U670" s="25">
        <v>0.1</v>
      </c>
      <c r="V670" s="25">
        <v>17</v>
      </c>
      <c r="W670" s="22">
        <v>14</v>
      </c>
      <c r="X670" s="1">
        <v>7</v>
      </c>
      <c r="Y670" s="1">
        <v>7</v>
      </c>
      <c r="Z670" s="1">
        <v>7</v>
      </c>
      <c r="AA670" s="1">
        <v>7</v>
      </c>
      <c r="AB670" s="26"/>
      <c r="AC670" s="26"/>
      <c r="AD670" s="26"/>
      <c r="AE670" s="26"/>
      <c r="AF670" s="26"/>
      <c r="AG670" s="26"/>
      <c r="AH670" s="1">
        <v>31.900000000000006</v>
      </c>
      <c r="AI670" s="1">
        <v>77</v>
      </c>
    </row>
    <row r="671" spans="1:35" x14ac:dyDescent="0.25">
      <c r="A671" s="1">
        <v>670</v>
      </c>
      <c r="B671" s="1">
        <v>24</v>
      </c>
      <c r="C671" s="1">
        <v>5.0000000000000001E-3</v>
      </c>
      <c r="D671" s="25">
        <v>17</v>
      </c>
      <c r="E671" s="23">
        <v>4.2999999999999997E-2</v>
      </c>
      <c r="F671" s="29">
        <v>5.0000000000000001E-4</v>
      </c>
      <c r="G671" s="1">
        <v>148.19999999999999</v>
      </c>
      <c r="H671" s="1">
        <v>172.1</v>
      </c>
      <c r="I671" s="25">
        <v>203</v>
      </c>
      <c r="J671" s="1">
        <v>244.8</v>
      </c>
      <c r="K671" s="1">
        <v>267.8</v>
      </c>
      <c r="L671" s="25">
        <v>41</v>
      </c>
      <c r="M671" s="1">
        <v>796.5</v>
      </c>
      <c r="N671" s="1">
        <v>-50.2</v>
      </c>
      <c r="O671" s="1">
        <v>4.0629999999999997</v>
      </c>
      <c r="P671" s="25">
        <v>26</v>
      </c>
      <c r="Q671" s="20"/>
      <c r="R671" s="1">
        <v>43.345999999999997</v>
      </c>
      <c r="S671" s="1">
        <v>1</v>
      </c>
      <c r="T671" s="1">
        <v>99</v>
      </c>
      <c r="U671" s="1">
        <v>0.2</v>
      </c>
      <c r="V671" s="1">
        <v>17</v>
      </c>
      <c r="W671" s="20">
        <v>14</v>
      </c>
      <c r="X671" s="1">
        <v>7</v>
      </c>
      <c r="Y671" s="1">
        <v>7</v>
      </c>
      <c r="Z671" s="1">
        <v>7</v>
      </c>
      <c r="AA671" s="1">
        <v>7</v>
      </c>
      <c r="AB671" s="20"/>
      <c r="AC671" s="20"/>
      <c r="AD671" s="20"/>
      <c r="AE671" s="20"/>
      <c r="AF671" s="20"/>
      <c r="AG671" s="20"/>
      <c r="AH671" s="1">
        <v>30.900000000000006</v>
      </c>
      <c r="AI671" s="1">
        <v>72.700000000000017</v>
      </c>
    </row>
    <row r="672" spans="1:35" x14ac:dyDescent="0.25">
      <c r="A672" s="1">
        <v>671</v>
      </c>
      <c r="B672" s="1">
        <v>30</v>
      </c>
      <c r="C672" s="23">
        <v>2E-3</v>
      </c>
      <c r="D672" s="1">
        <v>19.899999999999999</v>
      </c>
      <c r="E672" s="1">
        <v>1.2999999999999999E-2</v>
      </c>
      <c r="F672" s="29">
        <v>5.0000000000000001E-4</v>
      </c>
      <c r="G672" s="1">
        <v>146</v>
      </c>
      <c r="H672" s="1">
        <v>166.8</v>
      </c>
      <c r="I672" s="1">
        <v>194.5</v>
      </c>
      <c r="J672" s="1">
        <v>235.7</v>
      </c>
      <c r="K672" s="1">
        <v>264.60000000000002</v>
      </c>
      <c r="L672" s="1">
        <v>40</v>
      </c>
      <c r="M672" s="1">
        <v>796.6</v>
      </c>
      <c r="N672" s="1">
        <v>-53.9</v>
      </c>
      <c r="O672" s="1">
        <v>3.6480000000000001</v>
      </c>
      <c r="P672" s="1">
        <v>25</v>
      </c>
      <c r="Q672" s="1"/>
      <c r="R672" s="1">
        <v>43.253</v>
      </c>
      <c r="S672" s="21">
        <v>1</v>
      </c>
      <c r="T672" s="1">
        <v>90</v>
      </c>
      <c r="U672" s="1"/>
      <c r="V672" s="1"/>
      <c r="W672" s="1"/>
      <c r="X672" s="1"/>
      <c r="Y672" s="1"/>
      <c r="Z672" s="1"/>
      <c r="AA672" s="1"/>
      <c r="AB672" s="1"/>
      <c r="AC672" s="1"/>
      <c r="AD672" s="1"/>
      <c r="AE672" s="1"/>
      <c r="AF672" s="1"/>
      <c r="AG672" s="1"/>
      <c r="AH672" s="1">
        <v>27.699999999999989</v>
      </c>
      <c r="AI672" s="1">
        <v>68.899999999999977</v>
      </c>
    </row>
    <row r="673" spans="1:35" x14ac:dyDescent="0.25">
      <c r="A673" s="1">
        <v>672</v>
      </c>
      <c r="B673" s="1">
        <v>22</v>
      </c>
      <c r="C673" s="23">
        <v>1.2999999999999999E-2</v>
      </c>
      <c r="D673" s="1">
        <v>23.3</v>
      </c>
      <c r="E673" s="1">
        <v>5.8000000000000003E-2</v>
      </c>
      <c r="F673" s="29">
        <v>6.9999999999999999E-4</v>
      </c>
      <c r="G673" s="1">
        <v>148.69999999999999</v>
      </c>
      <c r="H673" s="1">
        <v>166.1</v>
      </c>
      <c r="I673" s="1">
        <v>195.2</v>
      </c>
      <c r="J673" s="1">
        <v>239.9</v>
      </c>
      <c r="K673" s="1">
        <v>264</v>
      </c>
      <c r="L673" s="1">
        <v>40.5</v>
      </c>
      <c r="M673" s="1">
        <v>796.6</v>
      </c>
      <c r="N673" s="1">
        <v>-49.1</v>
      </c>
      <c r="O673" s="1">
        <v>3.5710000000000002</v>
      </c>
      <c r="P673" s="1">
        <v>25</v>
      </c>
      <c r="Q673" s="1"/>
      <c r="R673" s="1">
        <v>43.189</v>
      </c>
      <c r="S673" s="21">
        <v>1</v>
      </c>
      <c r="T673" s="1">
        <v>73</v>
      </c>
      <c r="U673" s="1"/>
      <c r="V673" s="1"/>
      <c r="W673" s="1"/>
      <c r="X673" s="1"/>
      <c r="Y673" s="1"/>
      <c r="Z673" s="1"/>
      <c r="AA673" s="1"/>
      <c r="AB673" s="1"/>
      <c r="AC673" s="1"/>
      <c r="AD673" s="1"/>
      <c r="AE673" s="1"/>
      <c r="AF673" s="1"/>
      <c r="AG673" s="1"/>
      <c r="AH673" s="1">
        <v>29.099999999999994</v>
      </c>
      <c r="AI673" s="1">
        <v>73.800000000000011</v>
      </c>
    </row>
    <row r="674" spans="1:35" x14ac:dyDescent="0.25">
      <c r="A674" s="1">
        <v>673</v>
      </c>
      <c r="B674" s="1">
        <v>30</v>
      </c>
      <c r="C674" s="23">
        <v>3.0000000000000001E-3</v>
      </c>
      <c r="D674" s="1">
        <v>19.2</v>
      </c>
      <c r="E674" s="1">
        <v>0.01</v>
      </c>
      <c r="F674" s="29">
        <v>4.0000000000000002E-4</v>
      </c>
      <c r="G674" s="1">
        <v>148.30000000000001</v>
      </c>
      <c r="H674" s="1">
        <v>166.3</v>
      </c>
      <c r="I674" s="1">
        <v>193.6</v>
      </c>
      <c r="J674" s="1">
        <v>234</v>
      </c>
      <c r="K674" s="1">
        <v>262</v>
      </c>
      <c r="L674" s="1">
        <v>39.5</v>
      </c>
      <c r="M674" s="1">
        <v>796.6</v>
      </c>
      <c r="N674" s="1">
        <v>-54.3</v>
      </c>
      <c r="O674" s="1">
        <v>3.6659999999999999</v>
      </c>
      <c r="P674" s="1">
        <v>25</v>
      </c>
      <c r="Q674" s="1"/>
      <c r="R674" s="1">
        <v>43.261000000000003</v>
      </c>
      <c r="S674" s="21">
        <v>1</v>
      </c>
      <c r="T674" s="1">
        <v>94</v>
      </c>
      <c r="U674" s="1"/>
      <c r="V674" s="1"/>
      <c r="W674" s="1"/>
      <c r="X674" s="1"/>
      <c r="Y674" s="1"/>
      <c r="Z674" s="1"/>
      <c r="AA674" s="1"/>
      <c r="AB674" s="1"/>
      <c r="AC674" s="1"/>
      <c r="AD674" s="1"/>
      <c r="AE674" s="1"/>
      <c r="AF674" s="1"/>
      <c r="AG674" s="1"/>
      <c r="AH674" s="1">
        <v>27.299999999999983</v>
      </c>
      <c r="AI674" s="1">
        <v>67.699999999999989</v>
      </c>
    </row>
    <row r="675" spans="1:35" x14ac:dyDescent="0.25">
      <c r="A675" s="1">
        <v>674</v>
      </c>
      <c r="B675" s="1">
        <v>30</v>
      </c>
      <c r="C675" s="23">
        <v>2E-3</v>
      </c>
      <c r="D675" s="1">
        <v>20</v>
      </c>
      <c r="E675" s="1">
        <v>0.01</v>
      </c>
      <c r="F675" s="29">
        <v>4.0000000000000002E-4</v>
      </c>
      <c r="G675" s="1">
        <v>147.4</v>
      </c>
      <c r="H675" s="1">
        <v>167.2</v>
      </c>
      <c r="I675" s="1">
        <v>194.7</v>
      </c>
      <c r="J675" s="1">
        <v>235.6</v>
      </c>
      <c r="K675" s="1">
        <v>264.39999999999998</v>
      </c>
      <c r="L675" s="1">
        <v>39.5</v>
      </c>
      <c r="M675" s="1">
        <v>796.6</v>
      </c>
      <c r="N675" s="1">
        <v>-54.6</v>
      </c>
      <c r="O675" s="1">
        <v>3.6120000000000001</v>
      </c>
      <c r="P675" s="1">
        <v>25</v>
      </c>
      <c r="Q675" s="1"/>
      <c r="R675" s="1">
        <v>43.253999999999998</v>
      </c>
      <c r="S675" s="21">
        <v>1</v>
      </c>
      <c r="T675" s="1">
        <v>88</v>
      </c>
      <c r="U675" s="1"/>
      <c r="V675" s="1"/>
      <c r="W675" s="1"/>
      <c r="X675" s="1"/>
      <c r="Y675" s="1"/>
      <c r="Z675" s="1"/>
      <c r="AA675" s="1"/>
      <c r="AB675" s="1"/>
      <c r="AC675" s="1"/>
      <c r="AD675" s="1"/>
      <c r="AE675" s="1"/>
      <c r="AF675" s="1"/>
      <c r="AG675" s="1"/>
      <c r="AH675" s="1">
        <v>27.5</v>
      </c>
      <c r="AI675" s="1">
        <v>68.400000000000006</v>
      </c>
    </row>
    <row r="676" spans="1:35" x14ac:dyDescent="0.25">
      <c r="A676" s="1">
        <v>675</v>
      </c>
      <c r="B676" s="1">
        <v>30</v>
      </c>
      <c r="C676" s="23">
        <v>7.0000000000000001E-3</v>
      </c>
      <c r="D676" s="1">
        <v>19.5</v>
      </c>
      <c r="E676" s="1">
        <v>1.2999999999999999E-2</v>
      </c>
      <c r="F676" s="29">
        <v>4.0000000000000002E-4</v>
      </c>
      <c r="G676" s="1">
        <v>147.1</v>
      </c>
      <c r="H676" s="1">
        <v>166.7</v>
      </c>
      <c r="I676" s="1">
        <v>194.7</v>
      </c>
      <c r="J676" s="1">
        <v>235.8</v>
      </c>
      <c r="K676" s="1">
        <v>264.2</v>
      </c>
      <c r="L676" s="1">
        <v>39.5</v>
      </c>
      <c r="M676" s="1">
        <v>796.6</v>
      </c>
      <c r="N676" s="1">
        <v>-54.1</v>
      </c>
      <c r="O676" s="1">
        <v>3.524</v>
      </c>
      <c r="P676" s="1">
        <v>25</v>
      </c>
      <c r="Q676" s="1"/>
      <c r="R676" s="1">
        <v>43.26</v>
      </c>
      <c r="S676" s="21">
        <v>1</v>
      </c>
      <c r="T676" s="1">
        <v>85</v>
      </c>
      <c r="U676" s="1"/>
      <c r="V676" s="1"/>
      <c r="W676" s="1"/>
      <c r="X676" s="1"/>
      <c r="Y676" s="1"/>
      <c r="Z676" s="1"/>
      <c r="AA676" s="1"/>
      <c r="AB676" s="1"/>
      <c r="AC676" s="1"/>
      <c r="AD676" s="1"/>
      <c r="AE676" s="1"/>
      <c r="AF676" s="1"/>
      <c r="AG676" s="1"/>
      <c r="AH676" s="1">
        <v>28</v>
      </c>
      <c r="AI676" s="1">
        <v>69.100000000000023</v>
      </c>
    </row>
    <row r="677" spans="1:35" x14ac:dyDescent="0.25">
      <c r="A677" s="1">
        <v>676</v>
      </c>
      <c r="B677" s="1">
        <v>30</v>
      </c>
      <c r="C677" s="23">
        <v>2E-3</v>
      </c>
      <c r="D677" s="1">
        <v>19.7</v>
      </c>
      <c r="E677" s="1">
        <v>0.01</v>
      </c>
      <c r="F677" s="29">
        <v>4.0000000000000002E-4</v>
      </c>
      <c r="G677" s="1">
        <v>147.9</v>
      </c>
      <c r="H677" s="1">
        <v>166.2</v>
      </c>
      <c r="I677" s="1">
        <v>194</v>
      </c>
      <c r="J677" s="1">
        <v>235.2</v>
      </c>
      <c r="K677" s="1">
        <v>260.8</v>
      </c>
      <c r="L677" s="1">
        <v>39.5</v>
      </c>
      <c r="M677" s="1">
        <v>796.6</v>
      </c>
      <c r="N677" s="1">
        <v>-54.3</v>
      </c>
      <c r="O677" s="1">
        <v>3.863</v>
      </c>
      <c r="P677" s="1">
        <v>25</v>
      </c>
      <c r="Q677" s="1"/>
      <c r="R677" s="1">
        <v>43.255000000000003</v>
      </c>
      <c r="S677" s="21">
        <v>1</v>
      </c>
      <c r="T677" s="1">
        <v>99</v>
      </c>
      <c r="U677" s="1"/>
      <c r="V677" s="1"/>
      <c r="W677" s="1"/>
      <c r="X677" s="1"/>
      <c r="Y677" s="1"/>
      <c r="Z677" s="1"/>
      <c r="AA677" s="1"/>
      <c r="AB677" s="1"/>
      <c r="AC677" s="1"/>
      <c r="AD677" s="1"/>
      <c r="AE677" s="1"/>
      <c r="AF677" s="1"/>
      <c r="AG677" s="1"/>
      <c r="AH677" s="1">
        <v>27.800000000000011</v>
      </c>
      <c r="AI677" s="1">
        <v>69</v>
      </c>
    </row>
    <row r="678" spans="1:35" x14ac:dyDescent="0.25">
      <c r="A678" s="1">
        <v>677</v>
      </c>
      <c r="B678" s="1">
        <v>28</v>
      </c>
      <c r="C678" s="23">
        <v>2E-3</v>
      </c>
      <c r="D678" s="1">
        <v>18.600000000000001</v>
      </c>
      <c r="E678" s="1">
        <v>0.10100000000000001</v>
      </c>
      <c r="F678" s="29">
        <v>6.9999999999999999E-4</v>
      </c>
      <c r="G678" s="1">
        <v>149</v>
      </c>
      <c r="H678" s="1">
        <v>164.5</v>
      </c>
      <c r="I678" s="1">
        <v>194</v>
      </c>
      <c r="J678" s="1">
        <v>238.8</v>
      </c>
      <c r="K678" s="1">
        <v>260.3</v>
      </c>
      <c r="L678" s="1">
        <v>40</v>
      </c>
      <c r="M678" s="1">
        <v>796.6</v>
      </c>
      <c r="N678" s="1">
        <v>-49.6</v>
      </c>
      <c r="O678" s="1">
        <v>3.6739999999999999</v>
      </c>
      <c r="P678" s="1">
        <v>25</v>
      </c>
      <c r="Q678" s="1"/>
      <c r="R678" s="1">
        <v>43.246000000000002</v>
      </c>
      <c r="S678" s="21">
        <v>1</v>
      </c>
      <c r="T678" s="1">
        <v>93</v>
      </c>
      <c r="U678" s="1"/>
      <c r="V678" s="1"/>
      <c r="W678" s="1"/>
      <c r="X678" s="1"/>
      <c r="Y678" s="1"/>
      <c r="Z678" s="1"/>
      <c r="AA678" s="1"/>
      <c r="AB678" s="1"/>
      <c r="AC678" s="1"/>
      <c r="AD678" s="1"/>
      <c r="AE678" s="1"/>
      <c r="AF678" s="1"/>
      <c r="AG678" s="1"/>
      <c r="AH678" s="1">
        <v>29.5</v>
      </c>
      <c r="AI678" s="1">
        <v>74.300000000000011</v>
      </c>
    </row>
    <row r="679" spans="1:35" x14ac:dyDescent="0.25">
      <c r="A679" s="1">
        <v>678</v>
      </c>
      <c r="B679" s="1">
        <v>30</v>
      </c>
      <c r="C679" s="23">
        <v>3.0000000000000001E-3</v>
      </c>
      <c r="D679" s="22">
        <v>19.7</v>
      </c>
      <c r="E679" s="22">
        <v>8.3000000000000004E-2</v>
      </c>
      <c r="F679" s="31">
        <v>6.9999999999999999E-4</v>
      </c>
      <c r="G679" s="26">
        <v>143.4</v>
      </c>
      <c r="H679" s="26">
        <v>160.4</v>
      </c>
      <c r="I679" s="26">
        <v>192.2</v>
      </c>
      <c r="J679" s="26">
        <v>244.6</v>
      </c>
      <c r="K679" s="26">
        <v>266.5</v>
      </c>
      <c r="L679" s="26">
        <v>38.5</v>
      </c>
      <c r="M679" s="26">
        <v>796.6</v>
      </c>
      <c r="N679" s="22">
        <v>-48.5</v>
      </c>
      <c r="O679" s="24">
        <v>3.4809999999999999</v>
      </c>
      <c r="P679" s="26">
        <v>25</v>
      </c>
      <c r="Q679" s="22"/>
      <c r="R679" s="22">
        <v>43.234000000000002</v>
      </c>
      <c r="S679" s="21">
        <v>1</v>
      </c>
      <c r="T679" s="22">
        <v>92</v>
      </c>
      <c r="U679" s="22"/>
      <c r="V679" s="22"/>
      <c r="W679" s="22"/>
      <c r="X679" s="1"/>
      <c r="Y679" s="1"/>
      <c r="Z679" s="1"/>
      <c r="AA679" s="1"/>
      <c r="AB679" s="26"/>
      <c r="AC679" s="26"/>
      <c r="AD679" s="26"/>
      <c r="AE679" s="26"/>
      <c r="AF679" s="26"/>
      <c r="AG679" s="26"/>
      <c r="AH679" s="1">
        <v>31.799999999999983</v>
      </c>
      <c r="AI679" s="1">
        <v>84.199999999999989</v>
      </c>
    </row>
    <row r="680" spans="1:35" x14ac:dyDescent="0.25">
      <c r="A680" s="1">
        <v>679</v>
      </c>
      <c r="B680" s="1">
        <v>30</v>
      </c>
      <c r="C680" s="1">
        <v>6.0000000000000001E-3</v>
      </c>
      <c r="D680" s="1">
        <v>18</v>
      </c>
      <c r="E680" s="1">
        <v>0.02</v>
      </c>
      <c r="F680" s="29">
        <v>1E-3</v>
      </c>
      <c r="G680" s="1">
        <v>152.9</v>
      </c>
      <c r="H680" s="1">
        <v>162.80000000000001</v>
      </c>
      <c r="I680" s="1">
        <v>185.6</v>
      </c>
      <c r="J680" s="1">
        <v>227.2</v>
      </c>
      <c r="K680" s="1">
        <v>246.3</v>
      </c>
      <c r="L680" s="1">
        <v>40</v>
      </c>
      <c r="M680" s="1">
        <v>796.6</v>
      </c>
      <c r="N680" s="1">
        <v>-60.6</v>
      </c>
      <c r="O680" s="1">
        <v>3.2959999999999998</v>
      </c>
      <c r="P680" s="1">
        <v>23.8</v>
      </c>
      <c r="Q680" s="1">
        <v>0.9</v>
      </c>
      <c r="R680" s="1">
        <v>43.247</v>
      </c>
      <c r="S680" s="1">
        <v>1</v>
      </c>
      <c r="T680" s="1">
        <v>97</v>
      </c>
      <c r="U680" s="1">
        <v>0.25</v>
      </c>
      <c r="V680" s="1">
        <v>14</v>
      </c>
      <c r="W680" s="1">
        <v>12</v>
      </c>
      <c r="X680" s="1">
        <v>8</v>
      </c>
      <c r="Y680" s="1">
        <v>7</v>
      </c>
      <c r="Z680" s="1">
        <v>7</v>
      </c>
      <c r="AA680" s="1">
        <v>7</v>
      </c>
      <c r="AB680" s="1"/>
      <c r="AC680" s="1"/>
      <c r="AD680" s="1"/>
      <c r="AE680" s="1"/>
      <c r="AF680" s="1"/>
      <c r="AG680" s="1"/>
      <c r="AH680" s="1">
        <v>22.799999999999983</v>
      </c>
      <c r="AI680" s="1">
        <v>64.399999999999977</v>
      </c>
    </row>
    <row r="681" spans="1:35" x14ac:dyDescent="0.25">
      <c r="A681" s="1">
        <v>680</v>
      </c>
      <c r="B681" s="21">
        <v>18</v>
      </c>
      <c r="C681" s="21">
        <v>1E-3</v>
      </c>
      <c r="D681" s="25">
        <v>16.135011227544911</v>
      </c>
      <c r="E681" s="21">
        <v>7.0000000000000007E-2</v>
      </c>
      <c r="F681" s="30">
        <v>1.6000000000000001E-3</v>
      </c>
      <c r="G681" s="21">
        <v>150.69999999999999</v>
      </c>
      <c r="H681" s="21">
        <v>166.8</v>
      </c>
      <c r="I681" s="21">
        <v>186.4</v>
      </c>
      <c r="J681" s="21">
        <v>222.3</v>
      </c>
      <c r="K681" s="21">
        <v>243.5</v>
      </c>
      <c r="L681" s="21">
        <v>40.5</v>
      </c>
      <c r="M681" s="1">
        <v>796.69999999999993</v>
      </c>
      <c r="N681" s="21">
        <v>-57.5</v>
      </c>
      <c r="O681" s="21">
        <v>3.3620000000000001</v>
      </c>
      <c r="P681" s="21">
        <v>25</v>
      </c>
      <c r="Q681" s="21"/>
      <c r="R681" s="21">
        <v>43.26</v>
      </c>
      <c r="S681" s="21">
        <v>1</v>
      </c>
      <c r="T681" s="21">
        <v>95</v>
      </c>
      <c r="U681" s="21">
        <v>0.08</v>
      </c>
      <c r="V681" s="21">
        <v>16</v>
      </c>
      <c r="W681" s="21">
        <v>14</v>
      </c>
      <c r="X681" s="1">
        <v>10</v>
      </c>
      <c r="Y681" s="1">
        <v>7</v>
      </c>
      <c r="Z681" s="1">
        <v>7</v>
      </c>
      <c r="AA681" s="1">
        <v>7</v>
      </c>
      <c r="AB681" s="21">
        <v>331.9</v>
      </c>
      <c r="AC681" s="21">
        <v>81.5</v>
      </c>
      <c r="AD681" s="21">
        <v>6.7</v>
      </c>
      <c r="AE681" s="21">
        <v>1.1000000000000001</v>
      </c>
      <c r="AF681" s="21">
        <v>0.5</v>
      </c>
      <c r="AG681" s="21">
        <v>0.2</v>
      </c>
      <c r="AH681" s="1">
        <v>19.599999999999994</v>
      </c>
      <c r="AI681" s="1">
        <v>55.5</v>
      </c>
    </row>
    <row r="682" spans="1:35" x14ac:dyDescent="0.25">
      <c r="A682" s="1">
        <v>681</v>
      </c>
      <c r="B682" s="1">
        <v>22</v>
      </c>
      <c r="C682" s="23">
        <v>4.0000000000000001E-3</v>
      </c>
      <c r="D682" s="1">
        <v>18.600000000000001</v>
      </c>
      <c r="E682" s="1">
        <v>0.06</v>
      </c>
      <c r="F682" s="29">
        <v>8.0000000000000004E-4</v>
      </c>
      <c r="G682" s="1">
        <v>149.19999999999999</v>
      </c>
      <c r="H682" s="1">
        <v>165.8</v>
      </c>
      <c r="I682" s="1">
        <v>195.2</v>
      </c>
      <c r="J682" s="1">
        <v>240.5</v>
      </c>
      <c r="K682" s="1">
        <v>263.89999999999998</v>
      </c>
      <c r="L682" s="1">
        <v>40</v>
      </c>
      <c r="M682" s="1">
        <v>796.7</v>
      </c>
      <c r="N682" s="1">
        <v>-49.2</v>
      </c>
      <c r="O682" s="1">
        <v>3.6880000000000002</v>
      </c>
      <c r="P682" s="1">
        <v>25</v>
      </c>
      <c r="Q682" s="1"/>
      <c r="R682" s="1">
        <v>43.265999999999998</v>
      </c>
      <c r="S682" s="1">
        <v>4</v>
      </c>
      <c r="T682" s="1">
        <v>75</v>
      </c>
      <c r="U682" s="1"/>
      <c r="V682" s="1"/>
      <c r="W682" s="1"/>
      <c r="X682" s="1"/>
      <c r="Y682" s="1"/>
      <c r="Z682" s="1"/>
      <c r="AA682" s="1"/>
      <c r="AB682" s="1"/>
      <c r="AC682" s="1"/>
      <c r="AD682" s="1"/>
      <c r="AE682" s="1"/>
      <c r="AF682" s="1"/>
      <c r="AG682" s="1"/>
      <c r="AH682" s="1">
        <v>29.399999999999977</v>
      </c>
      <c r="AI682" s="1">
        <v>74.699999999999989</v>
      </c>
    </row>
    <row r="683" spans="1:35" x14ac:dyDescent="0.25">
      <c r="A683" s="1">
        <v>682</v>
      </c>
      <c r="B683" s="1">
        <v>22</v>
      </c>
      <c r="C683" s="23">
        <v>3.0000000000000001E-3</v>
      </c>
      <c r="D683" s="1">
        <v>18.8</v>
      </c>
      <c r="E683" s="1">
        <v>0.06</v>
      </c>
      <c r="F683" s="29">
        <v>6.9999999999999999E-4</v>
      </c>
      <c r="G683" s="1">
        <v>150.1</v>
      </c>
      <c r="H683" s="1">
        <v>165.2</v>
      </c>
      <c r="I683" s="1">
        <v>194.4</v>
      </c>
      <c r="J683" s="1">
        <v>238.3</v>
      </c>
      <c r="K683" s="1">
        <v>263.3</v>
      </c>
      <c r="L683" s="1">
        <v>40.5</v>
      </c>
      <c r="M683" s="1">
        <v>796.7</v>
      </c>
      <c r="N683" s="1">
        <v>-49.2</v>
      </c>
      <c r="O683" s="1">
        <v>3.5419999999999998</v>
      </c>
      <c r="P683" s="1">
        <v>25</v>
      </c>
      <c r="Q683" s="1"/>
      <c r="R683" s="1">
        <v>43.256999999999998</v>
      </c>
      <c r="S683" s="21">
        <v>1</v>
      </c>
      <c r="T683" s="1">
        <v>85</v>
      </c>
      <c r="U683" s="1"/>
      <c r="V683" s="1"/>
      <c r="W683" s="1"/>
      <c r="X683" s="1"/>
      <c r="Y683" s="1"/>
      <c r="Z683" s="1"/>
      <c r="AA683" s="1"/>
      <c r="AB683" s="1"/>
      <c r="AC683" s="1"/>
      <c r="AD683" s="1"/>
      <c r="AE683" s="1"/>
      <c r="AF683" s="1"/>
      <c r="AG683" s="1"/>
      <c r="AH683" s="1">
        <v>29.200000000000017</v>
      </c>
      <c r="AI683" s="1">
        <v>73.100000000000023</v>
      </c>
    </row>
    <row r="684" spans="1:35" x14ac:dyDescent="0.25">
      <c r="A684" s="1">
        <v>683</v>
      </c>
      <c r="B684" s="1">
        <v>23</v>
      </c>
      <c r="C684" s="23">
        <v>2E-3</v>
      </c>
      <c r="D684" s="1">
        <v>19.2</v>
      </c>
      <c r="E684" s="1">
        <v>3.7999999999999999E-2</v>
      </c>
      <c r="F684" s="29">
        <v>5.9999999999999995E-4</v>
      </c>
      <c r="G684" s="1">
        <v>145.69999999999999</v>
      </c>
      <c r="H684" s="1">
        <v>166.3</v>
      </c>
      <c r="I684" s="1">
        <v>194.6</v>
      </c>
      <c r="J684" s="1">
        <v>238.5</v>
      </c>
      <c r="K684" s="1">
        <v>263.5</v>
      </c>
      <c r="L684" s="1">
        <v>40.5</v>
      </c>
      <c r="M684" s="1">
        <v>796.7</v>
      </c>
      <c r="N684" s="1">
        <v>-51</v>
      </c>
      <c r="O684" s="1">
        <v>3.6909999999999998</v>
      </c>
      <c r="P684" s="1">
        <v>25</v>
      </c>
      <c r="Q684" s="1"/>
      <c r="R684" s="1">
        <v>43.26</v>
      </c>
      <c r="S684" s="21">
        <v>1</v>
      </c>
      <c r="T684" s="1">
        <v>91</v>
      </c>
      <c r="U684" s="1"/>
      <c r="V684" s="1"/>
      <c r="W684" s="1"/>
      <c r="X684" s="1"/>
      <c r="Y684" s="1"/>
      <c r="Z684" s="1"/>
      <c r="AA684" s="1"/>
      <c r="AB684" s="1"/>
      <c r="AC684" s="1"/>
      <c r="AD684" s="1"/>
      <c r="AE684" s="1"/>
      <c r="AF684" s="1"/>
      <c r="AG684" s="1"/>
      <c r="AH684" s="1">
        <v>28.299999999999983</v>
      </c>
      <c r="AI684" s="1">
        <v>72.199999999999989</v>
      </c>
    </row>
    <row r="685" spans="1:35" x14ac:dyDescent="0.25">
      <c r="A685" s="1">
        <v>684</v>
      </c>
      <c r="B685" s="1">
        <v>30</v>
      </c>
      <c r="C685" s="23">
        <v>2E-3</v>
      </c>
      <c r="D685" s="1">
        <v>19.600000000000001</v>
      </c>
      <c r="E685" s="1">
        <v>1.4999999999999999E-2</v>
      </c>
      <c r="F685" s="29">
        <v>5.0000000000000001E-4</v>
      </c>
      <c r="G685" s="1">
        <v>147.4</v>
      </c>
      <c r="H685" s="1">
        <v>167.2</v>
      </c>
      <c r="I685" s="1">
        <v>194.8</v>
      </c>
      <c r="J685" s="1">
        <v>236.1</v>
      </c>
      <c r="K685" s="1">
        <v>264.5</v>
      </c>
      <c r="L685" s="1">
        <v>39.5</v>
      </c>
      <c r="M685" s="1">
        <v>796.7</v>
      </c>
      <c r="N685" s="1">
        <v>-54.3</v>
      </c>
      <c r="O685" s="1">
        <v>3.4809999999999999</v>
      </c>
      <c r="P685" s="1">
        <v>25</v>
      </c>
      <c r="Q685" s="1"/>
      <c r="R685" s="1">
        <v>43.258000000000003</v>
      </c>
      <c r="S685" s="21">
        <v>1</v>
      </c>
      <c r="T685" s="1">
        <v>90</v>
      </c>
      <c r="U685" s="1"/>
      <c r="V685" s="1"/>
      <c r="W685" s="1"/>
      <c r="X685" s="1"/>
      <c r="Y685" s="1"/>
      <c r="Z685" s="1"/>
      <c r="AA685" s="1"/>
      <c r="AB685" s="1"/>
      <c r="AC685" s="1"/>
      <c r="AD685" s="1"/>
      <c r="AE685" s="1"/>
      <c r="AF685" s="1"/>
      <c r="AG685" s="1"/>
      <c r="AH685" s="1">
        <v>27.600000000000023</v>
      </c>
      <c r="AI685" s="1">
        <v>68.900000000000006</v>
      </c>
    </row>
    <row r="686" spans="1:35" x14ac:dyDescent="0.25">
      <c r="A686" s="1">
        <v>685</v>
      </c>
      <c r="B686" s="1">
        <v>30</v>
      </c>
      <c r="C686" s="23">
        <v>3.0000000000000001E-3</v>
      </c>
      <c r="D686" s="1">
        <v>20.3</v>
      </c>
      <c r="E686" s="1">
        <v>0.01</v>
      </c>
      <c r="F686" s="29">
        <v>4.0000000000000002E-4</v>
      </c>
      <c r="G686" s="1">
        <v>146.4</v>
      </c>
      <c r="H686" s="1">
        <v>167.3</v>
      </c>
      <c r="I686" s="1">
        <v>194.6</v>
      </c>
      <c r="J686" s="1">
        <v>235.7</v>
      </c>
      <c r="K686" s="1">
        <v>265.3</v>
      </c>
      <c r="L686" s="1">
        <v>40.5</v>
      </c>
      <c r="M686" s="1">
        <v>796.7</v>
      </c>
      <c r="N686" s="1">
        <v>-54.6</v>
      </c>
      <c r="O686" s="1">
        <v>3.75</v>
      </c>
      <c r="P686" s="1">
        <v>25</v>
      </c>
      <c r="Q686" s="1"/>
      <c r="R686" s="1">
        <v>43.247999999999998</v>
      </c>
      <c r="S686" s="21">
        <v>1</v>
      </c>
      <c r="T686" s="1">
        <v>94</v>
      </c>
      <c r="U686" s="1"/>
      <c r="V686" s="1"/>
      <c r="W686" s="1"/>
      <c r="X686" s="1"/>
      <c r="Y686" s="1"/>
      <c r="Z686" s="1"/>
      <c r="AA686" s="1"/>
      <c r="AB686" s="1"/>
      <c r="AC686" s="1"/>
      <c r="AD686" s="1"/>
      <c r="AE686" s="1"/>
      <c r="AF686" s="1"/>
      <c r="AG686" s="1"/>
      <c r="AH686" s="1">
        <v>27.299999999999983</v>
      </c>
      <c r="AI686" s="1">
        <v>68.399999999999977</v>
      </c>
    </row>
    <row r="687" spans="1:35" x14ac:dyDescent="0.25">
      <c r="A687" s="1">
        <v>686</v>
      </c>
      <c r="B687" s="1">
        <v>22</v>
      </c>
      <c r="C687" s="23">
        <v>4.0000000000000001E-3</v>
      </c>
      <c r="D687" s="1">
        <v>19.399999999999999</v>
      </c>
      <c r="E687" s="1">
        <v>5.8999999999999997E-2</v>
      </c>
      <c r="F687" s="29">
        <v>6.9999999999999999E-4</v>
      </c>
      <c r="G687" s="1">
        <v>147.80000000000001</v>
      </c>
      <c r="H687" s="1">
        <v>165.4</v>
      </c>
      <c r="I687" s="1">
        <v>194.9</v>
      </c>
      <c r="J687" s="1">
        <v>239.6</v>
      </c>
      <c r="K687" s="1">
        <v>262.8</v>
      </c>
      <c r="L687" s="1">
        <v>41.5</v>
      </c>
      <c r="M687" s="1">
        <v>796.7</v>
      </c>
      <c r="N687" s="1">
        <v>-49.4</v>
      </c>
      <c r="O687" s="1">
        <v>3.7519999999999998</v>
      </c>
      <c r="P687" s="1">
        <v>25</v>
      </c>
      <c r="Q687" s="1"/>
      <c r="R687" s="1">
        <v>43.25</v>
      </c>
      <c r="S687" s="1">
        <v>2</v>
      </c>
      <c r="T687" s="1">
        <v>86</v>
      </c>
      <c r="U687" s="1"/>
      <c r="V687" s="1"/>
      <c r="W687" s="1"/>
      <c r="X687" s="1"/>
      <c r="Y687" s="1"/>
      <c r="Z687" s="1"/>
      <c r="AA687" s="1"/>
      <c r="AB687" s="1"/>
      <c r="AC687" s="1"/>
      <c r="AD687" s="1"/>
      <c r="AE687" s="1"/>
      <c r="AF687" s="1"/>
      <c r="AG687" s="1"/>
      <c r="AH687" s="1">
        <v>29.5</v>
      </c>
      <c r="AI687" s="1">
        <v>74.199999999999989</v>
      </c>
    </row>
    <row r="688" spans="1:35" x14ac:dyDescent="0.25">
      <c r="A688" s="1">
        <v>687</v>
      </c>
      <c r="B688" s="1">
        <v>30</v>
      </c>
      <c r="C688" s="23">
        <v>2E-3</v>
      </c>
      <c r="D688" s="1">
        <v>20.100000000000001</v>
      </c>
      <c r="E688" s="1">
        <v>1.0999999999999999E-2</v>
      </c>
      <c r="F688" s="29">
        <v>4.0000000000000002E-4</v>
      </c>
      <c r="G688" s="1">
        <v>149</v>
      </c>
      <c r="H688" s="1">
        <v>167.4</v>
      </c>
      <c r="I688" s="1">
        <v>193.7</v>
      </c>
      <c r="J688" s="1">
        <v>234.9</v>
      </c>
      <c r="K688" s="1">
        <v>261.7</v>
      </c>
      <c r="L688" s="1">
        <v>39.5</v>
      </c>
      <c r="M688" s="1">
        <v>796.7</v>
      </c>
      <c r="N688" s="1">
        <v>-54.5</v>
      </c>
      <c r="O688" s="1">
        <v>3.5659999999999998</v>
      </c>
      <c r="P688" s="1">
        <v>25</v>
      </c>
      <c r="Q688" s="1"/>
      <c r="R688" s="1">
        <v>43.247999999999998</v>
      </c>
      <c r="S688" s="21">
        <v>1</v>
      </c>
      <c r="T688" s="1">
        <v>88</v>
      </c>
      <c r="U688" s="1"/>
      <c r="V688" s="1"/>
      <c r="W688" s="1"/>
      <c r="X688" s="1"/>
      <c r="Y688" s="1"/>
      <c r="Z688" s="1"/>
      <c r="AA688" s="1"/>
      <c r="AB688" s="1"/>
      <c r="AC688" s="1"/>
      <c r="AD688" s="1"/>
      <c r="AE688" s="1"/>
      <c r="AF688" s="1"/>
      <c r="AG688" s="1"/>
      <c r="AH688" s="1">
        <v>26.299999999999983</v>
      </c>
      <c r="AI688" s="1">
        <v>67.5</v>
      </c>
    </row>
    <row r="689" spans="1:35" x14ac:dyDescent="0.25">
      <c r="A689" s="1">
        <v>688</v>
      </c>
      <c r="B689" s="1">
        <v>28</v>
      </c>
      <c r="C689" s="23">
        <v>2E-3</v>
      </c>
      <c r="D689" s="22">
        <v>18.100000000000001</v>
      </c>
      <c r="E689" s="22">
        <v>9.6000000000000002E-2</v>
      </c>
      <c r="F689" s="31">
        <v>8.0000000000000004E-4</v>
      </c>
      <c r="G689" s="26">
        <v>146.19999999999999</v>
      </c>
      <c r="H689" s="26">
        <v>163.30000000000001</v>
      </c>
      <c r="I689" s="26">
        <v>194.2</v>
      </c>
      <c r="J689" s="26">
        <v>240.3</v>
      </c>
      <c r="K689" s="26">
        <v>261.7</v>
      </c>
      <c r="L689" s="26">
        <v>39.5</v>
      </c>
      <c r="M689" s="26">
        <v>796.7</v>
      </c>
      <c r="N689" s="22">
        <v>-49.7</v>
      </c>
      <c r="O689" s="24">
        <v>3.6949999999999998</v>
      </c>
      <c r="P689" s="26">
        <v>25</v>
      </c>
      <c r="Q689" s="22"/>
      <c r="R689" s="22">
        <v>43.256</v>
      </c>
      <c r="S689" s="21">
        <v>1</v>
      </c>
      <c r="T689" s="22">
        <v>79</v>
      </c>
      <c r="U689" s="22"/>
      <c r="V689" s="22"/>
      <c r="W689" s="22"/>
      <c r="X689" s="1"/>
      <c r="Y689" s="1"/>
      <c r="Z689" s="1"/>
      <c r="AA689" s="1"/>
      <c r="AB689" s="26"/>
      <c r="AC689" s="26"/>
      <c r="AD689" s="26"/>
      <c r="AE689" s="26"/>
      <c r="AF689" s="26"/>
      <c r="AG689" s="26"/>
      <c r="AH689" s="1">
        <v>30.899999999999977</v>
      </c>
      <c r="AI689" s="1">
        <v>77</v>
      </c>
    </row>
    <row r="690" spans="1:35" x14ac:dyDescent="0.25">
      <c r="A690" s="1">
        <v>689</v>
      </c>
      <c r="B690" s="1">
        <v>27</v>
      </c>
      <c r="C690" s="23">
        <v>6.0000000000000001E-3</v>
      </c>
      <c r="D690" s="22">
        <v>18.3</v>
      </c>
      <c r="E690" s="24">
        <v>9.8000000000000004E-2</v>
      </c>
      <c r="F690" s="31">
        <v>8.0000000000000004E-4</v>
      </c>
      <c r="G690" s="26">
        <v>147.30000000000001</v>
      </c>
      <c r="H690" s="26">
        <v>163.6</v>
      </c>
      <c r="I690" s="26">
        <v>194.3</v>
      </c>
      <c r="J690" s="26">
        <v>241</v>
      </c>
      <c r="K690" s="26">
        <v>262</v>
      </c>
      <c r="L690" s="26">
        <v>39.5</v>
      </c>
      <c r="M690" s="26">
        <v>796.7</v>
      </c>
      <c r="N690" s="22">
        <v>-49.7</v>
      </c>
      <c r="O690" s="24">
        <v>3.6579999999999999</v>
      </c>
      <c r="P690" s="26">
        <v>25</v>
      </c>
      <c r="Q690" s="22"/>
      <c r="R690" s="22">
        <v>43.253999999999998</v>
      </c>
      <c r="S690" s="21">
        <v>1</v>
      </c>
      <c r="T690" s="22">
        <v>85</v>
      </c>
      <c r="U690" s="32"/>
      <c r="V690" s="22"/>
      <c r="W690" s="22"/>
      <c r="X690" s="1"/>
      <c r="Y690" s="1"/>
      <c r="Z690" s="1"/>
      <c r="AA690" s="1"/>
      <c r="AB690" s="26"/>
      <c r="AC690" s="26"/>
      <c r="AD690" s="26"/>
      <c r="AE690" s="26"/>
      <c r="AF690" s="26"/>
      <c r="AG690" s="26"/>
      <c r="AH690" s="1">
        <v>30.700000000000017</v>
      </c>
      <c r="AI690" s="1">
        <v>77.400000000000006</v>
      </c>
    </row>
    <row r="691" spans="1:35" x14ac:dyDescent="0.25">
      <c r="A691" s="1">
        <v>690</v>
      </c>
      <c r="B691" s="1">
        <v>24</v>
      </c>
      <c r="C691" s="1">
        <v>6.0000000000000001E-3</v>
      </c>
      <c r="D691" s="25">
        <v>16.5</v>
      </c>
      <c r="E691" s="27">
        <v>0.09</v>
      </c>
      <c r="F691" s="29">
        <v>1.8E-3</v>
      </c>
      <c r="G691" s="25">
        <v>146.6</v>
      </c>
      <c r="H691" s="25">
        <v>165.2</v>
      </c>
      <c r="I691" s="25">
        <v>191.2</v>
      </c>
      <c r="J691" s="25">
        <v>224.9</v>
      </c>
      <c r="K691" s="25">
        <v>247</v>
      </c>
      <c r="L691" s="25">
        <v>39.5</v>
      </c>
      <c r="M691" s="25">
        <v>796.7</v>
      </c>
      <c r="N691" s="25">
        <v>-57.7</v>
      </c>
      <c r="O691" s="23">
        <v>3.3439999999999999</v>
      </c>
      <c r="P691" s="25">
        <v>26</v>
      </c>
      <c r="Q691" s="32"/>
      <c r="R691" s="27">
        <v>43.29</v>
      </c>
      <c r="S691" s="33">
        <v>1</v>
      </c>
      <c r="T691" s="1">
        <v>100</v>
      </c>
      <c r="U691" s="25">
        <v>0.1</v>
      </c>
      <c r="V691" s="25">
        <v>19</v>
      </c>
      <c r="W691" s="22">
        <v>15</v>
      </c>
      <c r="X691" s="1">
        <v>7</v>
      </c>
      <c r="Y691" s="1">
        <v>7</v>
      </c>
      <c r="Z691" s="1">
        <v>7</v>
      </c>
      <c r="AA691" s="1">
        <v>7</v>
      </c>
      <c r="AB691" s="26"/>
      <c r="AC691" s="26"/>
      <c r="AD691" s="26"/>
      <c r="AE691" s="26"/>
      <c r="AF691" s="26"/>
      <c r="AG691" s="26"/>
      <c r="AH691" s="1">
        <v>26</v>
      </c>
      <c r="AI691" s="1">
        <v>59.700000000000017</v>
      </c>
    </row>
    <row r="692" spans="1:35" x14ac:dyDescent="0.25">
      <c r="A692" s="1">
        <v>691</v>
      </c>
      <c r="B692" s="1">
        <v>30</v>
      </c>
      <c r="C692" s="1">
        <v>1E-3</v>
      </c>
      <c r="D692" s="25">
        <v>16</v>
      </c>
      <c r="E692" s="23">
        <v>8.7999999999999995E-2</v>
      </c>
      <c r="F692" s="29">
        <v>1.2999999999999999E-3</v>
      </c>
      <c r="G692" s="25">
        <v>149</v>
      </c>
      <c r="H692" s="25">
        <v>170</v>
      </c>
      <c r="I692" s="25">
        <v>202</v>
      </c>
      <c r="J692" s="25">
        <v>249.5</v>
      </c>
      <c r="K692" s="25">
        <v>273.3</v>
      </c>
      <c r="L692" s="25">
        <v>45</v>
      </c>
      <c r="M692" s="25">
        <v>796.7</v>
      </c>
      <c r="N692" s="25">
        <v>-53.1</v>
      </c>
      <c r="O692" s="23">
        <v>4.0389999999999997</v>
      </c>
      <c r="P692" s="25">
        <v>26</v>
      </c>
      <c r="Q692" s="20"/>
      <c r="R692" s="23">
        <v>43.362000000000002</v>
      </c>
      <c r="S692" s="33">
        <v>1</v>
      </c>
      <c r="T692" s="1">
        <v>99</v>
      </c>
      <c r="U692" s="25">
        <v>0.3</v>
      </c>
      <c r="V692" s="25">
        <v>18</v>
      </c>
      <c r="W692" s="20">
        <v>17</v>
      </c>
      <c r="X692" s="1">
        <v>7</v>
      </c>
      <c r="Y692" s="1">
        <v>7</v>
      </c>
      <c r="Z692" s="1">
        <v>7</v>
      </c>
      <c r="AA692" s="1">
        <v>7</v>
      </c>
      <c r="AB692" s="20"/>
      <c r="AC692" s="20"/>
      <c r="AD692" s="20"/>
      <c r="AE692" s="20"/>
      <c r="AF692" s="20"/>
      <c r="AG692" s="20"/>
      <c r="AH692" s="1">
        <v>32</v>
      </c>
      <c r="AI692" s="1">
        <v>79.5</v>
      </c>
    </row>
    <row r="693" spans="1:35" x14ac:dyDescent="0.25">
      <c r="A693" s="1">
        <v>692</v>
      </c>
      <c r="B693" s="1">
        <v>22</v>
      </c>
      <c r="C693" s="23">
        <v>3.0000000000000001E-3</v>
      </c>
      <c r="D693" s="1">
        <v>19.399999999999999</v>
      </c>
      <c r="E693" s="1">
        <v>6.2E-2</v>
      </c>
      <c r="F693" s="29">
        <v>8.0000000000000004E-4</v>
      </c>
      <c r="G693" s="1">
        <v>148.69999999999999</v>
      </c>
      <c r="H693" s="1">
        <v>165.2</v>
      </c>
      <c r="I693" s="1">
        <v>195.1</v>
      </c>
      <c r="J693" s="1">
        <v>239.2</v>
      </c>
      <c r="K693" s="1">
        <v>263.8</v>
      </c>
      <c r="L693" s="1">
        <v>41</v>
      </c>
      <c r="M693" s="1">
        <v>796.8</v>
      </c>
      <c r="N693" s="1">
        <v>-49.3</v>
      </c>
      <c r="O693" s="1">
        <v>3.7229999999999999</v>
      </c>
      <c r="P693" s="1">
        <v>25</v>
      </c>
      <c r="Q693" s="1"/>
      <c r="R693" s="1">
        <v>43.247999999999998</v>
      </c>
      <c r="S693" s="21">
        <v>1</v>
      </c>
      <c r="T693" s="1">
        <v>89</v>
      </c>
      <c r="U693" s="1"/>
      <c r="V693" s="1"/>
      <c r="W693" s="1"/>
      <c r="X693" s="1"/>
      <c r="Y693" s="1"/>
      <c r="Z693" s="1"/>
      <c r="AA693" s="1"/>
      <c r="AB693" s="1"/>
      <c r="AC693" s="1"/>
      <c r="AD693" s="1"/>
      <c r="AE693" s="1"/>
      <c r="AF693" s="1"/>
      <c r="AG693" s="1"/>
      <c r="AH693" s="1">
        <v>29.900000000000006</v>
      </c>
      <c r="AI693" s="1">
        <v>74</v>
      </c>
    </row>
    <row r="694" spans="1:35" x14ac:dyDescent="0.25">
      <c r="A694" s="1">
        <v>693</v>
      </c>
      <c r="B694" s="1">
        <v>30</v>
      </c>
      <c r="C694" s="23">
        <v>5.0000000000000001E-3</v>
      </c>
      <c r="D694" s="1">
        <v>19.7</v>
      </c>
      <c r="E694" s="1">
        <v>1.0999999999999999E-2</v>
      </c>
      <c r="F694" s="29">
        <v>4.0000000000000002E-4</v>
      </c>
      <c r="G694" s="1">
        <v>145.1</v>
      </c>
      <c r="H694" s="1">
        <v>167.1</v>
      </c>
      <c r="I694" s="1">
        <v>194.7</v>
      </c>
      <c r="J694" s="1">
        <v>235.9</v>
      </c>
      <c r="K694" s="1">
        <v>264</v>
      </c>
      <c r="L694" s="1">
        <v>39.5</v>
      </c>
      <c r="M694" s="1">
        <v>796.8</v>
      </c>
      <c r="N694" s="1">
        <v>-54.5</v>
      </c>
      <c r="O694" s="1">
        <v>3.617</v>
      </c>
      <c r="P694" s="1">
        <v>25</v>
      </c>
      <c r="Q694" s="1"/>
      <c r="R694" s="1">
        <v>43.256</v>
      </c>
      <c r="S694" s="21">
        <v>1</v>
      </c>
      <c r="T694" s="1">
        <v>97</v>
      </c>
      <c r="U694" s="1"/>
      <c r="V694" s="1"/>
      <c r="W694" s="1"/>
      <c r="X694" s="1"/>
      <c r="Y694" s="1"/>
      <c r="Z694" s="1"/>
      <c r="AA694" s="1"/>
      <c r="AB694" s="1"/>
      <c r="AC694" s="1"/>
      <c r="AD694" s="1"/>
      <c r="AE694" s="1"/>
      <c r="AF694" s="1"/>
      <c r="AG694" s="1"/>
      <c r="AH694" s="1">
        <v>27.599999999999994</v>
      </c>
      <c r="AI694" s="1">
        <v>68.800000000000011</v>
      </c>
    </row>
    <row r="695" spans="1:35" x14ac:dyDescent="0.25">
      <c r="A695" s="1">
        <v>694</v>
      </c>
      <c r="B695" s="1">
        <v>26</v>
      </c>
      <c r="C695" s="23">
        <v>4.0000000000000001E-3</v>
      </c>
      <c r="D695" s="1">
        <v>20.3</v>
      </c>
      <c r="E695" s="1">
        <v>4.2999999999999997E-2</v>
      </c>
      <c r="F695" s="29">
        <v>2.9999999999999997E-4</v>
      </c>
      <c r="G695" s="1">
        <v>152.1</v>
      </c>
      <c r="H695" s="1">
        <v>168.6</v>
      </c>
      <c r="I695" s="1">
        <v>194.1</v>
      </c>
      <c r="J695" s="1">
        <v>233.8</v>
      </c>
      <c r="K695" s="1">
        <v>255.9</v>
      </c>
      <c r="L695" s="1">
        <v>43</v>
      </c>
      <c r="M695" s="1">
        <v>796.8</v>
      </c>
      <c r="N695" s="1">
        <v>-50.3</v>
      </c>
      <c r="O695" s="1">
        <v>3.6579999999999999</v>
      </c>
      <c r="P695" s="1">
        <v>25</v>
      </c>
      <c r="Q695" s="1"/>
      <c r="R695" s="1">
        <v>43.234000000000002</v>
      </c>
      <c r="S695" s="21">
        <v>1</v>
      </c>
      <c r="T695" s="1">
        <v>80</v>
      </c>
      <c r="U695" s="1"/>
      <c r="V695" s="1"/>
      <c r="W695" s="1"/>
      <c r="X695" s="1"/>
      <c r="Y695" s="1"/>
      <c r="Z695" s="1"/>
      <c r="AA695" s="1"/>
      <c r="AB695" s="1"/>
      <c r="AC695" s="1"/>
      <c r="AD695" s="1"/>
      <c r="AE695" s="1"/>
      <c r="AF695" s="1"/>
      <c r="AG695" s="1"/>
      <c r="AH695" s="1">
        <v>25.5</v>
      </c>
      <c r="AI695" s="1">
        <v>65.200000000000017</v>
      </c>
    </row>
    <row r="696" spans="1:35" x14ac:dyDescent="0.25">
      <c r="A696" s="1">
        <v>695</v>
      </c>
      <c r="B696" s="1">
        <v>29</v>
      </c>
      <c r="C696" s="23">
        <v>3.0000000000000001E-3</v>
      </c>
      <c r="D696" s="22">
        <v>18.600000000000001</v>
      </c>
      <c r="E696" s="22">
        <v>9.7000000000000003E-2</v>
      </c>
      <c r="F696" s="31">
        <v>6.9999999999999999E-4</v>
      </c>
      <c r="G696" s="26">
        <v>149.30000000000001</v>
      </c>
      <c r="H696" s="26">
        <v>163.19999999999999</v>
      </c>
      <c r="I696" s="26">
        <v>193.3</v>
      </c>
      <c r="J696" s="26">
        <v>239.6</v>
      </c>
      <c r="K696" s="26">
        <v>261.5</v>
      </c>
      <c r="L696" s="26">
        <v>39.5</v>
      </c>
      <c r="M696" s="26">
        <v>796.8</v>
      </c>
      <c r="N696" s="22">
        <v>-49.6</v>
      </c>
      <c r="O696" s="24">
        <v>3.778</v>
      </c>
      <c r="P696" s="26">
        <v>25</v>
      </c>
      <c r="Q696" s="22"/>
      <c r="R696" s="22">
        <v>43.243000000000002</v>
      </c>
      <c r="S696" s="21">
        <v>1</v>
      </c>
      <c r="T696" s="22">
        <v>84</v>
      </c>
      <c r="U696" s="22"/>
      <c r="V696" s="22"/>
      <c r="W696" s="22"/>
      <c r="X696" s="1"/>
      <c r="Y696" s="1"/>
      <c r="Z696" s="1"/>
      <c r="AA696" s="1"/>
      <c r="AB696" s="26"/>
      <c r="AC696" s="26"/>
      <c r="AD696" s="26"/>
      <c r="AE696" s="26"/>
      <c r="AF696" s="26"/>
      <c r="AG696" s="26"/>
      <c r="AH696" s="1">
        <v>30.100000000000023</v>
      </c>
      <c r="AI696" s="1">
        <v>76.400000000000006</v>
      </c>
    </row>
    <row r="697" spans="1:35" x14ac:dyDescent="0.25">
      <c r="A697" s="1">
        <v>696</v>
      </c>
      <c r="B697" s="1">
        <v>24</v>
      </c>
      <c r="C697" s="1">
        <v>5.0000000000000001E-3</v>
      </c>
      <c r="D697" s="25">
        <v>16.399999999999999</v>
      </c>
      <c r="E697" s="27">
        <v>7.0000000000000007E-2</v>
      </c>
      <c r="F697" s="29">
        <v>8.9999999999999998E-4</v>
      </c>
      <c r="G697" s="25">
        <v>149.6</v>
      </c>
      <c r="H697" s="25">
        <v>166.3</v>
      </c>
      <c r="I697" s="25">
        <v>188.7</v>
      </c>
      <c r="J697" s="25">
        <v>225.1</v>
      </c>
      <c r="K697" s="25">
        <v>252.6</v>
      </c>
      <c r="L697" s="25">
        <v>40.5</v>
      </c>
      <c r="M697" s="25">
        <v>796.8</v>
      </c>
      <c r="N697" s="25">
        <v>-60.2</v>
      </c>
      <c r="O697" s="23">
        <v>3.4529999999999998</v>
      </c>
      <c r="P697" s="25">
        <v>22</v>
      </c>
      <c r="Q697" s="32"/>
      <c r="R697" s="27">
        <v>43.29</v>
      </c>
      <c r="S697" s="33">
        <v>1</v>
      </c>
      <c r="T697" s="1">
        <v>90</v>
      </c>
      <c r="U697" s="25">
        <v>0.3</v>
      </c>
      <c r="V697" s="25">
        <v>18</v>
      </c>
      <c r="W697" s="22">
        <v>16</v>
      </c>
      <c r="X697" s="1">
        <v>7</v>
      </c>
      <c r="Y697" s="1">
        <v>7</v>
      </c>
      <c r="Z697" s="1">
        <v>7</v>
      </c>
      <c r="AA697" s="1">
        <v>7</v>
      </c>
      <c r="AB697" s="26"/>
      <c r="AC697" s="26"/>
      <c r="AD697" s="26"/>
      <c r="AE697" s="26"/>
      <c r="AF697" s="26"/>
      <c r="AG697" s="26"/>
      <c r="AH697" s="1">
        <v>22.399999999999977</v>
      </c>
      <c r="AI697" s="1">
        <v>58.799999999999983</v>
      </c>
    </row>
    <row r="698" spans="1:35" x14ac:dyDescent="0.25">
      <c r="A698" s="1">
        <v>697</v>
      </c>
      <c r="B698" s="1">
        <v>30</v>
      </c>
      <c r="C698" s="1">
        <v>3.0000000000000001E-3</v>
      </c>
      <c r="D698" s="25">
        <v>14.9</v>
      </c>
      <c r="E698" s="23">
        <v>9.4E-2</v>
      </c>
      <c r="F698" s="29">
        <v>8.9999999999999998E-4</v>
      </c>
      <c r="G698" s="25">
        <v>147.5</v>
      </c>
      <c r="H698" s="25">
        <v>169.1</v>
      </c>
      <c r="I698" s="25">
        <v>201.9</v>
      </c>
      <c r="J698" s="25">
        <v>249.3</v>
      </c>
      <c r="K698" s="25">
        <v>273.10000000000002</v>
      </c>
      <c r="L698" s="25">
        <v>42.5</v>
      </c>
      <c r="M698" s="25">
        <v>796.8</v>
      </c>
      <c r="N698" s="25">
        <v>-53.5</v>
      </c>
      <c r="O698" s="23">
        <v>4.04</v>
      </c>
      <c r="P698" s="25">
        <v>25</v>
      </c>
      <c r="Q698" s="20"/>
      <c r="R698" s="23">
        <v>43.393999999999998</v>
      </c>
      <c r="S698" s="33">
        <v>1</v>
      </c>
      <c r="T698" s="1">
        <v>99</v>
      </c>
      <c r="U698" s="25">
        <v>0.2</v>
      </c>
      <c r="V698" s="25">
        <v>18</v>
      </c>
      <c r="W698" s="20">
        <v>16</v>
      </c>
      <c r="X698" s="1">
        <v>7</v>
      </c>
      <c r="Y698" s="1">
        <v>7</v>
      </c>
      <c r="Z698" s="1">
        <v>7</v>
      </c>
      <c r="AA698" s="1">
        <v>7</v>
      </c>
      <c r="AB698" s="20"/>
      <c r="AC698" s="20"/>
      <c r="AD698" s="20"/>
      <c r="AE698" s="20"/>
      <c r="AF698" s="20"/>
      <c r="AG698" s="20"/>
      <c r="AH698" s="1">
        <v>32.800000000000011</v>
      </c>
      <c r="AI698" s="1">
        <v>80.200000000000017</v>
      </c>
    </row>
    <row r="699" spans="1:35" x14ac:dyDescent="0.25">
      <c r="A699" s="1">
        <v>698</v>
      </c>
      <c r="B699" s="1">
        <v>30</v>
      </c>
      <c r="C699" s="1">
        <v>3.0000000000000001E-3</v>
      </c>
      <c r="D699" s="25">
        <v>14.2</v>
      </c>
      <c r="E699" s="23">
        <v>9.4E-2</v>
      </c>
      <c r="F699" s="29">
        <v>8.9999999999999998E-4</v>
      </c>
      <c r="G699" s="25">
        <v>148.80000000000001</v>
      </c>
      <c r="H699" s="25">
        <v>169.8</v>
      </c>
      <c r="I699" s="25">
        <v>202.3</v>
      </c>
      <c r="J699" s="25">
        <v>250.5</v>
      </c>
      <c r="K699" s="25">
        <v>274.10000000000002</v>
      </c>
      <c r="L699" s="25">
        <v>43</v>
      </c>
      <c r="M699" s="25">
        <v>796.8</v>
      </c>
      <c r="N699" s="25">
        <v>-53.3</v>
      </c>
      <c r="O699" s="23">
        <v>4.0419999999999998</v>
      </c>
      <c r="P699" s="25">
        <v>25</v>
      </c>
      <c r="Q699" s="20"/>
      <c r="R699" s="23">
        <v>43.392000000000003</v>
      </c>
      <c r="S699" s="33">
        <v>1</v>
      </c>
      <c r="T699" s="1">
        <v>100</v>
      </c>
      <c r="U699" s="25">
        <v>0.1</v>
      </c>
      <c r="V699" s="25">
        <v>14</v>
      </c>
      <c r="W699" s="20">
        <v>11</v>
      </c>
      <c r="X699" s="1">
        <v>7</v>
      </c>
      <c r="Y699" s="1">
        <v>7</v>
      </c>
      <c r="Z699" s="1">
        <v>7</v>
      </c>
      <c r="AA699" s="1">
        <v>7</v>
      </c>
      <c r="AB699" s="20"/>
      <c r="AC699" s="20"/>
      <c r="AD699" s="20"/>
      <c r="AE699" s="20"/>
      <c r="AF699" s="20"/>
      <c r="AG699" s="20"/>
      <c r="AH699" s="1">
        <v>32.5</v>
      </c>
      <c r="AI699" s="1">
        <v>80.699999999999989</v>
      </c>
    </row>
    <row r="700" spans="1:35" x14ac:dyDescent="0.25">
      <c r="A700" s="1">
        <v>699</v>
      </c>
      <c r="B700" s="20">
        <v>21</v>
      </c>
      <c r="C700" s="20">
        <v>4.0000000000000001E-3</v>
      </c>
      <c r="D700" s="20">
        <v>18.2</v>
      </c>
      <c r="E700" s="20">
        <v>0.16</v>
      </c>
      <c r="F700" s="28">
        <v>1.1000000000000001E-3</v>
      </c>
      <c r="G700" s="20">
        <v>146.69999999999999</v>
      </c>
      <c r="H700" s="20">
        <v>167.3</v>
      </c>
      <c r="I700" s="20">
        <v>193.5</v>
      </c>
      <c r="J700" s="20">
        <v>237.5</v>
      </c>
      <c r="K700" s="20">
        <v>259</v>
      </c>
      <c r="L700" s="20">
        <v>42.8</v>
      </c>
      <c r="M700" s="20">
        <v>796.8</v>
      </c>
      <c r="N700" s="20">
        <v>-50.7</v>
      </c>
      <c r="O700" s="20">
        <v>3.6259999999999999</v>
      </c>
      <c r="P700" s="20">
        <v>22.5</v>
      </c>
      <c r="Q700" s="20">
        <v>1.84</v>
      </c>
      <c r="R700" s="20">
        <v>43.23</v>
      </c>
      <c r="S700" s="20">
        <v>1</v>
      </c>
      <c r="T700" s="20">
        <v>90</v>
      </c>
      <c r="U700" s="20">
        <v>0.62</v>
      </c>
      <c r="V700" s="20">
        <v>18</v>
      </c>
      <c r="W700" s="20">
        <v>15</v>
      </c>
      <c r="X700" s="1">
        <v>10</v>
      </c>
      <c r="Y700" s="1">
        <v>8</v>
      </c>
      <c r="Z700" s="1">
        <v>7</v>
      </c>
      <c r="AA700" s="1">
        <v>7</v>
      </c>
      <c r="AB700" s="20">
        <v>2087.1999999999998</v>
      </c>
      <c r="AC700" s="20">
        <v>285.89999999999998</v>
      </c>
      <c r="AD700" s="20">
        <v>9</v>
      </c>
      <c r="AE700" s="20">
        <v>1.8</v>
      </c>
      <c r="AF700" s="20">
        <v>0.7</v>
      </c>
      <c r="AG700" s="20">
        <v>0.2</v>
      </c>
      <c r="AH700" s="1">
        <v>26.199999999999989</v>
      </c>
      <c r="AI700" s="1">
        <v>70.199999999999989</v>
      </c>
    </row>
    <row r="701" spans="1:35" x14ac:dyDescent="0.25">
      <c r="A701" s="1">
        <v>700</v>
      </c>
      <c r="B701" s="20">
        <v>20</v>
      </c>
      <c r="C701" s="20">
        <v>1.4E-2</v>
      </c>
      <c r="D701" s="20">
        <v>19.2</v>
      </c>
      <c r="E701" s="20">
        <v>0.16</v>
      </c>
      <c r="F701" s="28">
        <v>1.1999999999999999E-3</v>
      </c>
      <c r="G701" s="20">
        <v>147.6</v>
      </c>
      <c r="H701" s="20">
        <v>166.8</v>
      </c>
      <c r="I701" s="20">
        <v>194.9</v>
      </c>
      <c r="J701" s="20">
        <v>239.9</v>
      </c>
      <c r="K701" s="20">
        <v>265.3</v>
      </c>
      <c r="L701" s="20">
        <v>42.8</v>
      </c>
      <c r="M701" s="20">
        <v>796.8</v>
      </c>
      <c r="N701" s="20">
        <v>-50.7</v>
      </c>
      <c r="O701" s="20">
        <v>3.6930000000000001</v>
      </c>
      <c r="P701" s="20">
        <v>21</v>
      </c>
      <c r="Q701" s="20">
        <v>1.77</v>
      </c>
      <c r="R701" s="20">
        <v>43.22</v>
      </c>
      <c r="S701" s="20">
        <v>1</v>
      </c>
      <c r="T701" s="20">
        <v>96</v>
      </c>
      <c r="U701" s="20">
        <v>0.62</v>
      </c>
      <c r="V701" s="20">
        <v>19</v>
      </c>
      <c r="W701" s="20">
        <v>17</v>
      </c>
      <c r="X701" s="1">
        <v>12</v>
      </c>
      <c r="Y701" s="1">
        <v>9</v>
      </c>
      <c r="Z701" s="1">
        <v>8</v>
      </c>
      <c r="AA701" s="1">
        <v>7</v>
      </c>
      <c r="AB701" s="20">
        <v>3557.1</v>
      </c>
      <c r="AC701" s="20">
        <v>853.3</v>
      </c>
      <c r="AD701" s="20">
        <v>27.4</v>
      </c>
      <c r="AE701" s="20">
        <v>4.3</v>
      </c>
      <c r="AF701" s="20">
        <v>1.4</v>
      </c>
      <c r="AG701" s="20">
        <v>0.3</v>
      </c>
      <c r="AH701" s="1">
        <v>28.099999999999994</v>
      </c>
      <c r="AI701" s="1">
        <v>73.099999999999994</v>
      </c>
    </row>
    <row r="702" spans="1:35" x14ac:dyDescent="0.25">
      <c r="A702" s="1">
        <v>701</v>
      </c>
      <c r="B702" s="1">
        <v>26</v>
      </c>
      <c r="C702" s="23">
        <v>1E-3</v>
      </c>
      <c r="D702" s="1">
        <v>19.7</v>
      </c>
      <c r="E702" s="1">
        <v>1.9E-2</v>
      </c>
      <c r="F702" s="29">
        <v>5.0000000000000001E-4</v>
      </c>
      <c r="G702" s="1">
        <v>150.6</v>
      </c>
      <c r="H702" s="1">
        <v>166.8</v>
      </c>
      <c r="I702" s="1">
        <v>193.9</v>
      </c>
      <c r="J702" s="1">
        <v>235.5</v>
      </c>
      <c r="K702" s="1">
        <v>263</v>
      </c>
      <c r="L702" s="1">
        <v>40</v>
      </c>
      <c r="M702" s="1">
        <v>796.9</v>
      </c>
      <c r="N702" s="1">
        <v>-53.9</v>
      </c>
      <c r="O702" s="1">
        <v>3.65</v>
      </c>
      <c r="P702" s="1">
        <v>25</v>
      </c>
      <c r="Q702" s="1"/>
      <c r="R702" s="1">
        <v>43.25</v>
      </c>
      <c r="S702" s="21">
        <v>1</v>
      </c>
      <c r="T702" s="1">
        <v>97</v>
      </c>
      <c r="U702" s="1"/>
      <c r="V702" s="1"/>
      <c r="W702" s="1"/>
      <c r="X702" s="1"/>
      <c r="Y702" s="1"/>
      <c r="Z702" s="1"/>
      <c r="AA702" s="1"/>
      <c r="AB702" s="1"/>
      <c r="AC702" s="1"/>
      <c r="AD702" s="1"/>
      <c r="AE702" s="1"/>
      <c r="AF702" s="1"/>
      <c r="AG702" s="1"/>
      <c r="AH702" s="1">
        <v>27.099999999999994</v>
      </c>
      <c r="AI702" s="1">
        <v>68.699999999999989</v>
      </c>
    </row>
    <row r="703" spans="1:35" x14ac:dyDescent="0.25">
      <c r="A703" s="1">
        <v>702</v>
      </c>
      <c r="B703" s="1">
        <v>22</v>
      </c>
      <c r="C703" s="23">
        <v>3.0000000000000001E-3</v>
      </c>
      <c r="D703" s="1">
        <v>19.3</v>
      </c>
      <c r="E703" s="1">
        <v>6.2E-2</v>
      </c>
      <c r="F703" s="29">
        <v>8.0000000000000004E-4</v>
      </c>
      <c r="G703" s="1">
        <v>147</v>
      </c>
      <c r="H703" s="1">
        <v>164.9</v>
      </c>
      <c r="I703" s="1">
        <v>194.9</v>
      </c>
      <c r="J703" s="1">
        <v>240</v>
      </c>
      <c r="K703" s="1">
        <v>263.39999999999998</v>
      </c>
      <c r="L703" s="1">
        <v>40.5</v>
      </c>
      <c r="M703" s="1">
        <v>796.9</v>
      </c>
      <c r="N703" s="1">
        <v>-49.3</v>
      </c>
      <c r="O703" s="1">
        <v>3.4220000000000002</v>
      </c>
      <c r="P703" s="1">
        <v>25</v>
      </c>
      <c r="Q703" s="1"/>
      <c r="R703" s="1">
        <v>43.249000000000002</v>
      </c>
      <c r="S703" s="21">
        <v>1</v>
      </c>
      <c r="T703" s="1">
        <v>88</v>
      </c>
      <c r="U703" s="1"/>
      <c r="V703" s="1"/>
      <c r="W703" s="1"/>
      <c r="X703" s="1"/>
      <c r="Y703" s="1"/>
      <c r="Z703" s="1"/>
      <c r="AA703" s="1"/>
      <c r="AB703" s="1"/>
      <c r="AC703" s="1"/>
      <c r="AD703" s="1"/>
      <c r="AE703" s="1"/>
      <c r="AF703" s="1"/>
      <c r="AG703" s="1"/>
      <c r="AH703" s="1">
        <v>30</v>
      </c>
      <c r="AI703" s="1">
        <v>75.099999999999994</v>
      </c>
    </row>
    <row r="704" spans="1:35" x14ac:dyDescent="0.25">
      <c r="A704" s="1">
        <v>703</v>
      </c>
      <c r="B704" s="1">
        <v>29</v>
      </c>
      <c r="C704" s="23">
        <v>2E-3</v>
      </c>
      <c r="D704" s="22">
        <v>18.899999999999999</v>
      </c>
      <c r="E704" s="22">
        <v>8.5999999999999993E-2</v>
      </c>
      <c r="F704" s="31">
        <v>6.9999999999999999E-4</v>
      </c>
      <c r="G704" s="26">
        <v>146.9</v>
      </c>
      <c r="H704" s="26">
        <v>160.69999999999999</v>
      </c>
      <c r="I704" s="26">
        <v>190.9</v>
      </c>
      <c r="J704" s="26">
        <v>243.1</v>
      </c>
      <c r="K704" s="26">
        <v>266.89999999999998</v>
      </c>
      <c r="L704" s="26">
        <v>39</v>
      </c>
      <c r="M704" s="26">
        <v>796.9</v>
      </c>
      <c r="N704" s="22">
        <v>-48.8</v>
      </c>
      <c r="O704" s="24">
        <v>3.6139999999999999</v>
      </c>
      <c r="P704" s="26">
        <v>25</v>
      </c>
      <c r="Q704" s="22"/>
      <c r="R704" s="22">
        <v>43.238999999999997</v>
      </c>
      <c r="S704" s="21">
        <v>1</v>
      </c>
      <c r="T704" s="22">
        <v>76</v>
      </c>
      <c r="U704" s="22"/>
      <c r="V704" s="22"/>
      <c r="W704" s="22"/>
      <c r="X704" s="1"/>
      <c r="Y704" s="1"/>
      <c r="Z704" s="1"/>
      <c r="AA704" s="1"/>
      <c r="AB704" s="26"/>
      <c r="AC704" s="26"/>
      <c r="AD704" s="26"/>
      <c r="AE704" s="26"/>
      <c r="AF704" s="26"/>
      <c r="AG704" s="26"/>
      <c r="AH704" s="1">
        <v>30.200000000000017</v>
      </c>
      <c r="AI704" s="1">
        <v>82.4</v>
      </c>
    </row>
    <row r="705" spans="1:35" x14ac:dyDescent="0.25">
      <c r="A705" s="1">
        <v>704</v>
      </c>
      <c r="B705" s="1">
        <v>23</v>
      </c>
      <c r="C705" s="1">
        <v>5.0000000000000001E-3</v>
      </c>
      <c r="D705" s="25">
        <v>15.6</v>
      </c>
      <c r="E705" s="27">
        <v>0.08</v>
      </c>
      <c r="F705" s="29">
        <v>6.9999999999999999E-4</v>
      </c>
      <c r="G705" s="25">
        <v>152.30000000000001</v>
      </c>
      <c r="H705" s="25">
        <v>167.5</v>
      </c>
      <c r="I705" s="25">
        <v>189.6</v>
      </c>
      <c r="J705" s="25">
        <v>227.4</v>
      </c>
      <c r="K705" s="25">
        <v>255.5</v>
      </c>
      <c r="L705" s="25">
        <v>42</v>
      </c>
      <c r="M705" s="25">
        <v>796.9</v>
      </c>
      <c r="N705" s="25">
        <v>-59.5</v>
      </c>
      <c r="O705" s="23">
        <v>3.2280000000000002</v>
      </c>
      <c r="P705" s="25">
        <v>25</v>
      </c>
      <c r="Q705" s="32"/>
      <c r="R705" s="27">
        <v>43.31</v>
      </c>
      <c r="S705" s="33">
        <v>1</v>
      </c>
      <c r="T705" s="1">
        <v>95</v>
      </c>
      <c r="U705" s="25">
        <v>0.4</v>
      </c>
      <c r="V705" s="25">
        <v>16</v>
      </c>
      <c r="W705" s="22">
        <v>13</v>
      </c>
      <c r="X705" s="1">
        <v>7</v>
      </c>
      <c r="Y705" s="1">
        <v>7</v>
      </c>
      <c r="Z705" s="1">
        <v>7</v>
      </c>
      <c r="AA705" s="1">
        <v>7</v>
      </c>
      <c r="AB705" s="26"/>
      <c r="AC705" s="26"/>
      <c r="AD705" s="26"/>
      <c r="AE705" s="26"/>
      <c r="AF705" s="26"/>
      <c r="AG705" s="26"/>
      <c r="AH705" s="1">
        <v>22.099999999999994</v>
      </c>
      <c r="AI705" s="1">
        <v>59.900000000000006</v>
      </c>
    </row>
    <row r="706" spans="1:35" x14ac:dyDescent="0.25">
      <c r="A706" s="1">
        <v>705</v>
      </c>
      <c r="B706" s="1">
        <v>30</v>
      </c>
      <c r="C706" s="1">
        <v>7.0000000000000001E-3</v>
      </c>
      <c r="D706" s="1">
        <v>16.7</v>
      </c>
      <c r="E706" s="1">
        <v>0.02</v>
      </c>
      <c r="F706" s="29"/>
      <c r="G706" s="1">
        <v>150.80000000000001</v>
      </c>
      <c r="H706" s="1">
        <v>162.30000000000001</v>
      </c>
      <c r="I706" s="1">
        <v>185.1</v>
      </c>
      <c r="J706" s="1">
        <v>229.5</v>
      </c>
      <c r="K706" s="1">
        <v>249.7</v>
      </c>
      <c r="L706" s="1">
        <v>40.5</v>
      </c>
      <c r="M706" s="1">
        <v>796.9</v>
      </c>
      <c r="N706" s="1">
        <v>-60.2</v>
      </c>
      <c r="O706" s="1">
        <v>3.3029999999999999</v>
      </c>
      <c r="P706" s="1">
        <v>23.5</v>
      </c>
      <c r="Q706" s="1">
        <v>1.29</v>
      </c>
      <c r="R706" s="1">
        <v>43.268000000000001</v>
      </c>
      <c r="S706" s="1">
        <v>1</v>
      </c>
      <c r="T706" s="1">
        <v>95</v>
      </c>
      <c r="U706" s="1">
        <v>0.06</v>
      </c>
      <c r="V706" s="1">
        <v>13</v>
      </c>
      <c r="W706" s="1">
        <v>12</v>
      </c>
      <c r="X706" s="1">
        <v>9</v>
      </c>
      <c r="Y706" s="1">
        <v>7</v>
      </c>
      <c r="Z706" s="1">
        <v>7</v>
      </c>
      <c r="AA706" s="1">
        <v>7</v>
      </c>
      <c r="AB706" s="20"/>
      <c r="AC706" s="20"/>
      <c r="AD706" s="20"/>
      <c r="AE706" s="20"/>
      <c r="AF706" s="20"/>
      <c r="AG706" s="20"/>
      <c r="AH706" s="1">
        <v>22.799999999999983</v>
      </c>
      <c r="AI706" s="1">
        <v>67.199999999999989</v>
      </c>
    </row>
    <row r="707" spans="1:35" x14ac:dyDescent="0.25">
      <c r="A707" s="1">
        <v>706</v>
      </c>
      <c r="B707" s="1">
        <v>26</v>
      </c>
      <c r="C707" s="1">
        <v>7.0000000000000001E-3</v>
      </c>
      <c r="D707" s="1">
        <v>15.8</v>
      </c>
      <c r="E707" s="1">
        <v>0.05</v>
      </c>
      <c r="F707" s="28"/>
      <c r="G707" s="1">
        <v>153.80000000000001</v>
      </c>
      <c r="H707" s="1">
        <v>171.7</v>
      </c>
      <c r="I707" s="1">
        <v>195</v>
      </c>
      <c r="J707" s="1">
        <v>233.4</v>
      </c>
      <c r="K707" s="1">
        <v>264.60000000000002</v>
      </c>
      <c r="L707" s="1">
        <v>45</v>
      </c>
      <c r="M707" s="1">
        <v>796.90000000000009</v>
      </c>
      <c r="N707" s="1">
        <v>-53.5</v>
      </c>
      <c r="O707" s="1">
        <v>3.7509999999999999</v>
      </c>
      <c r="P707" s="1">
        <v>22.7</v>
      </c>
      <c r="Q707" s="1">
        <v>0.47</v>
      </c>
      <c r="R707" s="1">
        <v>43.343000000000004</v>
      </c>
      <c r="S707" s="21">
        <v>1</v>
      </c>
      <c r="T707" s="1">
        <v>92</v>
      </c>
      <c r="U707" s="1">
        <v>0.17</v>
      </c>
      <c r="V707" s="1">
        <v>18</v>
      </c>
      <c r="W707" s="1">
        <v>16</v>
      </c>
      <c r="X707" s="1">
        <v>11</v>
      </c>
      <c r="Y707" s="1">
        <v>8</v>
      </c>
      <c r="Z707" s="1">
        <v>7</v>
      </c>
      <c r="AA707" s="1">
        <v>7</v>
      </c>
      <c r="AB707" s="1">
        <v>1672</v>
      </c>
      <c r="AC707" s="1">
        <v>407</v>
      </c>
      <c r="AD707" s="1">
        <v>12</v>
      </c>
      <c r="AE707" s="1">
        <v>2</v>
      </c>
      <c r="AF707" s="1">
        <v>1</v>
      </c>
      <c r="AG707" s="1">
        <v>1</v>
      </c>
      <c r="AH707" s="1">
        <v>23.300000000000011</v>
      </c>
      <c r="AI707" s="1">
        <v>61.700000000000017</v>
      </c>
    </row>
    <row r="708" spans="1:35" x14ac:dyDescent="0.25">
      <c r="A708" s="1">
        <v>707</v>
      </c>
      <c r="B708" s="1">
        <v>29</v>
      </c>
      <c r="C708" s="23">
        <v>2E-3</v>
      </c>
      <c r="D708" s="22">
        <v>19.5</v>
      </c>
      <c r="E708" s="22">
        <v>8.5000000000000006E-2</v>
      </c>
      <c r="F708" s="31">
        <v>1.2999999999999999E-3</v>
      </c>
      <c r="G708" s="26">
        <v>142.4</v>
      </c>
      <c r="H708" s="26">
        <v>160.1</v>
      </c>
      <c r="I708" s="26">
        <v>191.8</v>
      </c>
      <c r="J708" s="26">
        <v>244.3</v>
      </c>
      <c r="K708" s="26">
        <v>266.89999999999998</v>
      </c>
      <c r="L708" s="26">
        <v>38.5</v>
      </c>
      <c r="M708" s="26">
        <v>797</v>
      </c>
      <c r="N708" s="22">
        <v>-48.6</v>
      </c>
      <c r="O708" s="24">
        <v>3.5760000000000001</v>
      </c>
      <c r="P708" s="26">
        <v>25</v>
      </c>
      <c r="Q708" s="22"/>
      <c r="R708" s="22">
        <v>43.23</v>
      </c>
      <c r="S708" s="21">
        <v>1</v>
      </c>
      <c r="T708" s="22">
        <v>82</v>
      </c>
      <c r="U708" s="22"/>
      <c r="V708" s="22"/>
      <c r="W708" s="22"/>
      <c r="X708" s="1"/>
      <c r="Y708" s="1"/>
      <c r="Z708" s="1"/>
      <c r="AA708" s="1"/>
      <c r="AB708" s="26"/>
      <c r="AC708" s="26"/>
      <c r="AD708" s="26"/>
      <c r="AE708" s="26"/>
      <c r="AF708" s="26"/>
      <c r="AG708" s="26"/>
      <c r="AH708" s="1">
        <v>31.700000000000017</v>
      </c>
      <c r="AI708" s="1">
        <v>84.200000000000017</v>
      </c>
    </row>
    <row r="709" spans="1:35" x14ac:dyDescent="0.25">
      <c r="A709" s="1">
        <v>708</v>
      </c>
      <c r="B709" s="1">
        <v>25</v>
      </c>
      <c r="C709" s="1">
        <v>5.0000000000000001E-3</v>
      </c>
      <c r="D709" s="1">
        <v>14.8</v>
      </c>
      <c r="E709" s="27">
        <v>0.09</v>
      </c>
      <c r="F709" s="29">
        <v>8.0000000000000004E-4</v>
      </c>
      <c r="G709" s="1">
        <v>150.1</v>
      </c>
      <c r="H709" s="1">
        <v>169.8</v>
      </c>
      <c r="I709" s="1">
        <v>196.9</v>
      </c>
      <c r="J709" s="1">
        <v>242.8</v>
      </c>
      <c r="K709" s="1">
        <v>266.5</v>
      </c>
      <c r="L709" s="25">
        <v>42.5</v>
      </c>
      <c r="M709" s="1">
        <v>797</v>
      </c>
      <c r="N709" s="1">
        <v>-50.9</v>
      </c>
      <c r="O709" s="1">
        <v>3.907</v>
      </c>
      <c r="P709" s="25">
        <v>25</v>
      </c>
      <c r="Q709" s="32"/>
      <c r="R709" s="1">
        <v>43.33</v>
      </c>
      <c r="S709" s="1">
        <v>1</v>
      </c>
      <c r="T709" s="1">
        <v>98</v>
      </c>
      <c r="U709" s="1">
        <v>0.2</v>
      </c>
      <c r="V709" s="1">
        <v>17</v>
      </c>
      <c r="W709" s="22">
        <v>15</v>
      </c>
      <c r="X709" s="1">
        <v>7</v>
      </c>
      <c r="Y709" s="1">
        <v>7</v>
      </c>
      <c r="Z709" s="1">
        <v>7</v>
      </c>
      <c r="AA709" s="1">
        <v>7</v>
      </c>
      <c r="AB709" s="26"/>
      <c r="AC709" s="26"/>
      <c r="AD709" s="26"/>
      <c r="AE709" s="26"/>
      <c r="AF709" s="26"/>
      <c r="AG709" s="26"/>
      <c r="AH709" s="1">
        <v>27.099999999999994</v>
      </c>
      <c r="AI709" s="1">
        <v>73</v>
      </c>
    </row>
    <row r="710" spans="1:35" x14ac:dyDescent="0.25">
      <c r="A710" s="1">
        <v>709</v>
      </c>
      <c r="B710" s="1">
        <v>30</v>
      </c>
      <c r="C710" s="1">
        <v>3.0000000000000001E-3</v>
      </c>
      <c r="D710" s="25">
        <v>15.9</v>
      </c>
      <c r="E710" s="23">
        <v>9.2999999999999999E-2</v>
      </c>
      <c r="F710" s="29">
        <v>8.0000000000000004E-4</v>
      </c>
      <c r="G710" s="25">
        <v>148.4</v>
      </c>
      <c r="H710" s="25">
        <v>169.4</v>
      </c>
      <c r="I710" s="25">
        <v>202.2</v>
      </c>
      <c r="J710" s="25">
        <v>250.3</v>
      </c>
      <c r="K710" s="25">
        <v>274.5</v>
      </c>
      <c r="L710" s="25">
        <v>44</v>
      </c>
      <c r="M710" s="25">
        <v>797</v>
      </c>
      <c r="N710" s="25">
        <v>-52.8</v>
      </c>
      <c r="O710" s="23">
        <v>4.0469999999999997</v>
      </c>
      <c r="P710" s="25">
        <v>25</v>
      </c>
      <c r="Q710" s="20"/>
      <c r="R710" s="23">
        <v>43.360999999999997</v>
      </c>
      <c r="S710" s="33">
        <v>1</v>
      </c>
      <c r="T710" s="1">
        <v>98</v>
      </c>
      <c r="U710" s="25">
        <v>0.2</v>
      </c>
      <c r="V710" s="25">
        <v>17</v>
      </c>
      <c r="W710" s="20">
        <v>14</v>
      </c>
      <c r="X710" s="1">
        <v>7</v>
      </c>
      <c r="Y710" s="1">
        <v>7</v>
      </c>
      <c r="Z710" s="1">
        <v>7</v>
      </c>
      <c r="AA710" s="1">
        <v>7</v>
      </c>
      <c r="AB710" s="20"/>
      <c r="AC710" s="20"/>
      <c r="AD710" s="20"/>
      <c r="AE710" s="20"/>
      <c r="AF710" s="20"/>
      <c r="AG710" s="20"/>
      <c r="AH710" s="1">
        <v>32.799999999999983</v>
      </c>
      <c r="AI710" s="1">
        <v>80.900000000000006</v>
      </c>
    </row>
    <row r="711" spans="1:35" x14ac:dyDescent="0.25">
      <c r="A711" s="1">
        <v>710</v>
      </c>
      <c r="B711" s="20">
        <v>23</v>
      </c>
      <c r="C711" s="20">
        <v>4.0000000000000001E-3</v>
      </c>
      <c r="D711" s="20">
        <v>21</v>
      </c>
      <c r="E711" s="20">
        <v>0.1246</v>
      </c>
      <c r="F711" s="28">
        <v>1.1000000000000001E-3</v>
      </c>
      <c r="G711" s="20">
        <v>140.6</v>
      </c>
      <c r="H711" s="20">
        <v>169.4</v>
      </c>
      <c r="I711" s="20">
        <v>196.5</v>
      </c>
      <c r="J711" s="20">
        <v>232.3</v>
      </c>
      <c r="K711" s="20">
        <v>257.7</v>
      </c>
      <c r="L711" s="20">
        <v>39.799999999999997</v>
      </c>
      <c r="M711" s="20">
        <v>797</v>
      </c>
      <c r="N711" s="20">
        <v>-51.6</v>
      </c>
      <c r="O711" s="20">
        <v>3.637</v>
      </c>
      <c r="P711" s="20">
        <v>23</v>
      </c>
      <c r="Q711" s="20">
        <v>1.53</v>
      </c>
      <c r="R711" s="20">
        <v>43.2</v>
      </c>
      <c r="S711" s="20">
        <v>2</v>
      </c>
      <c r="T711" s="20">
        <v>99</v>
      </c>
      <c r="U711" s="20">
        <v>0.36</v>
      </c>
      <c r="V711" s="20">
        <v>18</v>
      </c>
      <c r="W711" s="20">
        <v>16</v>
      </c>
      <c r="X711" s="1">
        <v>10</v>
      </c>
      <c r="Y711" s="1">
        <v>7</v>
      </c>
      <c r="Z711" s="1">
        <v>7</v>
      </c>
      <c r="AA711" s="1">
        <v>7</v>
      </c>
      <c r="AB711" s="20">
        <v>1714.9</v>
      </c>
      <c r="AC711" s="20">
        <v>368.4</v>
      </c>
      <c r="AD711" s="20">
        <v>5.2</v>
      </c>
      <c r="AE711" s="20">
        <v>0.7</v>
      </c>
      <c r="AF711" s="20">
        <v>0.2</v>
      </c>
      <c r="AG711" s="20">
        <v>0</v>
      </c>
      <c r="AH711" s="1">
        <v>27.099999999999994</v>
      </c>
      <c r="AI711" s="1">
        <v>62.900000000000006</v>
      </c>
    </row>
    <row r="712" spans="1:35" x14ac:dyDescent="0.25">
      <c r="A712" s="1">
        <v>711</v>
      </c>
      <c r="B712" s="21">
        <v>21</v>
      </c>
      <c r="C712" s="21">
        <v>2E-3</v>
      </c>
      <c r="D712" s="25">
        <v>14.82513098802395</v>
      </c>
      <c r="E712" s="21">
        <v>0.04</v>
      </c>
      <c r="F712" s="30">
        <v>1.2999999999999999E-3</v>
      </c>
      <c r="G712" s="21">
        <v>155</v>
      </c>
      <c r="H712" s="21">
        <v>170.3</v>
      </c>
      <c r="I712" s="21">
        <v>192</v>
      </c>
      <c r="J712" s="21">
        <v>224.1</v>
      </c>
      <c r="K712" s="21">
        <v>240.1</v>
      </c>
      <c r="L712" s="21">
        <v>43</v>
      </c>
      <c r="M712" s="1">
        <v>797</v>
      </c>
      <c r="N712" s="21">
        <v>-56</v>
      </c>
      <c r="O712" s="21">
        <v>3.536</v>
      </c>
      <c r="P712" s="21">
        <v>26</v>
      </c>
      <c r="Q712" s="21"/>
      <c r="R712" s="21">
        <v>43.3</v>
      </c>
      <c r="S712" s="21">
        <v>1</v>
      </c>
      <c r="T712" s="21">
        <v>96</v>
      </c>
      <c r="U712" s="21">
        <v>0.02</v>
      </c>
      <c r="V712" s="21">
        <v>17</v>
      </c>
      <c r="W712" s="21">
        <v>15</v>
      </c>
      <c r="X712" s="1">
        <v>10</v>
      </c>
      <c r="Y712" s="1">
        <v>7</v>
      </c>
      <c r="Z712" s="1">
        <v>7</v>
      </c>
      <c r="AA712" s="1">
        <v>7</v>
      </c>
      <c r="AB712" s="21">
        <v>714.3</v>
      </c>
      <c r="AC712" s="21">
        <v>183.2</v>
      </c>
      <c r="AD712" s="21">
        <v>7.4</v>
      </c>
      <c r="AE712" s="21">
        <v>1.1000000000000001</v>
      </c>
      <c r="AF712" s="21">
        <v>0.4</v>
      </c>
      <c r="AG712" s="21">
        <v>0.1</v>
      </c>
      <c r="AH712" s="1">
        <v>21.699999999999989</v>
      </c>
      <c r="AI712" s="1">
        <v>53.799999999999983</v>
      </c>
    </row>
    <row r="713" spans="1:35" x14ac:dyDescent="0.25">
      <c r="A713" s="1">
        <v>712</v>
      </c>
      <c r="B713" s="1">
        <v>28</v>
      </c>
      <c r="C713" s="23">
        <v>3.0000000000000001E-3</v>
      </c>
      <c r="D713" s="22">
        <v>19.7</v>
      </c>
      <c r="E713" s="22">
        <v>9.4E-2</v>
      </c>
      <c r="F713" s="31">
        <v>6.9999999999999999E-4</v>
      </c>
      <c r="G713" s="26">
        <v>143.69999999999999</v>
      </c>
      <c r="H713" s="26">
        <v>160.19999999999999</v>
      </c>
      <c r="I713" s="26">
        <v>193.5</v>
      </c>
      <c r="J713" s="26">
        <v>245.5</v>
      </c>
      <c r="K713" s="26">
        <v>266.8</v>
      </c>
      <c r="L713" s="26">
        <v>38</v>
      </c>
      <c r="M713" s="26">
        <v>797.1</v>
      </c>
      <c r="N713" s="22">
        <v>-48</v>
      </c>
      <c r="O713" s="24">
        <v>3.7349999999999999</v>
      </c>
      <c r="P713" s="26">
        <v>25</v>
      </c>
      <c r="Q713" s="22"/>
      <c r="R713" s="22">
        <v>43.228000000000002</v>
      </c>
      <c r="S713" s="21">
        <v>1</v>
      </c>
      <c r="T713" s="22">
        <v>81</v>
      </c>
      <c r="U713" s="22"/>
      <c r="V713" s="22"/>
      <c r="W713" s="22"/>
      <c r="X713" s="1"/>
      <c r="Y713" s="1"/>
      <c r="Z713" s="1"/>
      <c r="AA713" s="1"/>
      <c r="AB713" s="26"/>
      <c r="AC713" s="26"/>
      <c r="AD713" s="26"/>
      <c r="AE713" s="26"/>
      <c r="AF713" s="26"/>
      <c r="AG713" s="26"/>
      <c r="AH713" s="1">
        <v>33.300000000000011</v>
      </c>
      <c r="AI713" s="1">
        <v>85.300000000000011</v>
      </c>
    </row>
    <row r="714" spans="1:35" x14ac:dyDescent="0.25">
      <c r="A714" s="1">
        <v>713</v>
      </c>
      <c r="B714" s="1">
        <v>30</v>
      </c>
      <c r="C714" s="23">
        <v>5.0000000000000001E-3</v>
      </c>
      <c r="D714" s="22">
        <v>20</v>
      </c>
      <c r="E714" s="22">
        <v>8.5000000000000006E-2</v>
      </c>
      <c r="F714" s="31">
        <v>6.9999999999999999E-4</v>
      </c>
      <c r="G714" s="26">
        <v>143</v>
      </c>
      <c r="H714" s="26">
        <v>159.69999999999999</v>
      </c>
      <c r="I714" s="26">
        <v>191.7</v>
      </c>
      <c r="J714" s="26">
        <v>244.5</v>
      </c>
      <c r="K714" s="26">
        <v>267.10000000000002</v>
      </c>
      <c r="L714" s="26">
        <v>38</v>
      </c>
      <c r="M714" s="26">
        <v>797.1</v>
      </c>
      <c r="N714" s="22">
        <v>-48.7</v>
      </c>
      <c r="O714" s="24">
        <v>3.738</v>
      </c>
      <c r="P714" s="26">
        <v>25</v>
      </c>
      <c r="Q714" s="22"/>
      <c r="R714" s="22">
        <v>43.22</v>
      </c>
      <c r="S714" s="21">
        <v>1</v>
      </c>
      <c r="T714" s="22">
        <v>81</v>
      </c>
      <c r="U714" s="32"/>
      <c r="V714" s="22"/>
      <c r="W714" s="22"/>
      <c r="X714" s="1"/>
      <c r="Y714" s="1"/>
      <c r="Z714" s="1"/>
      <c r="AA714" s="1"/>
      <c r="AB714" s="26"/>
      <c r="AC714" s="26"/>
      <c r="AD714" s="26"/>
      <c r="AE714" s="26"/>
      <c r="AF714" s="26"/>
      <c r="AG714" s="26"/>
      <c r="AH714" s="1">
        <v>32</v>
      </c>
      <c r="AI714" s="1">
        <v>84.800000000000011</v>
      </c>
    </row>
    <row r="715" spans="1:35" x14ac:dyDescent="0.25">
      <c r="A715" s="1">
        <v>714</v>
      </c>
      <c r="B715" s="1">
        <v>30</v>
      </c>
      <c r="C715" s="23">
        <v>6.0000000000000001E-3</v>
      </c>
      <c r="D715" s="22">
        <v>20.100000000000001</v>
      </c>
      <c r="E715" s="22">
        <v>8.5000000000000006E-2</v>
      </c>
      <c r="F715" s="31">
        <v>6.9999999999999999E-4</v>
      </c>
      <c r="G715" s="26">
        <v>143.4</v>
      </c>
      <c r="H715" s="26">
        <v>160.1</v>
      </c>
      <c r="I715" s="26">
        <v>192</v>
      </c>
      <c r="J715" s="26">
        <v>244.6</v>
      </c>
      <c r="K715" s="26">
        <v>267.7</v>
      </c>
      <c r="L715" s="26">
        <v>38</v>
      </c>
      <c r="M715" s="26">
        <v>797.1</v>
      </c>
      <c r="N715" s="22">
        <v>-48.6</v>
      </c>
      <c r="O715" s="24">
        <v>3.9340000000000002</v>
      </c>
      <c r="P715" s="26">
        <v>25</v>
      </c>
      <c r="Q715" s="22"/>
      <c r="R715" s="22">
        <v>43.22</v>
      </c>
      <c r="S715" s="21">
        <v>1</v>
      </c>
      <c r="T715" s="22">
        <v>83</v>
      </c>
      <c r="U715" s="32"/>
      <c r="V715" s="22"/>
      <c r="W715" s="22"/>
      <c r="X715" s="1"/>
      <c r="Y715" s="1"/>
      <c r="Z715" s="1"/>
      <c r="AA715" s="1"/>
      <c r="AB715" s="26"/>
      <c r="AC715" s="26"/>
      <c r="AD715" s="26"/>
      <c r="AE715" s="26"/>
      <c r="AF715" s="26"/>
      <c r="AG715" s="26"/>
      <c r="AH715" s="1">
        <v>31.900000000000006</v>
      </c>
      <c r="AI715" s="1">
        <v>84.5</v>
      </c>
    </row>
    <row r="716" spans="1:35" x14ac:dyDescent="0.25">
      <c r="A716" s="1">
        <v>715</v>
      </c>
      <c r="B716" s="1">
        <v>28</v>
      </c>
      <c r="C716" s="23">
        <v>3.0000000000000001E-3</v>
      </c>
      <c r="D716" s="22">
        <v>19.8</v>
      </c>
      <c r="E716" s="22">
        <v>8.2000000000000003E-2</v>
      </c>
      <c r="F716" s="31">
        <v>8.9999999999999998E-4</v>
      </c>
      <c r="G716" s="26">
        <v>146.6</v>
      </c>
      <c r="H716" s="26">
        <v>159.30000000000001</v>
      </c>
      <c r="I716" s="26">
        <v>191.1</v>
      </c>
      <c r="J716" s="26">
        <v>243.3</v>
      </c>
      <c r="K716" s="26">
        <v>266.89999999999998</v>
      </c>
      <c r="L716" s="26">
        <v>38.5</v>
      </c>
      <c r="M716" s="26">
        <v>797.1</v>
      </c>
      <c r="N716" s="22">
        <v>-48.6</v>
      </c>
      <c r="O716" s="24">
        <v>3.5920000000000001</v>
      </c>
      <c r="P716" s="26">
        <v>25</v>
      </c>
      <c r="Q716" s="22"/>
      <c r="R716" s="22">
        <v>43.220999999999997</v>
      </c>
      <c r="S716" s="21">
        <v>1</v>
      </c>
      <c r="T716" s="22">
        <v>78</v>
      </c>
      <c r="U716" s="22"/>
      <c r="V716" s="22"/>
      <c r="W716" s="22"/>
      <c r="X716" s="1"/>
      <c r="Y716" s="1"/>
      <c r="Z716" s="1"/>
      <c r="AA716" s="1"/>
      <c r="AB716" s="26"/>
      <c r="AC716" s="26"/>
      <c r="AD716" s="26"/>
      <c r="AE716" s="26"/>
      <c r="AF716" s="26"/>
      <c r="AG716" s="26"/>
      <c r="AH716" s="1">
        <v>31.799999999999983</v>
      </c>
      <c r="AI716" s="1">
        <v>84</v>
      </c>
    </row>
    <row r="717" spans="1:35" x14ac:dyDescent="0.25">
      <c r="A717" s="1">
        <v>716</v>
      </c>
      <c r="B717" s="1">
        <v>18</v>
      </c>
      <c r="C717" s="1">
        <v>3.0000000000000001E-3</v>
      </c>
      <c r="D717" s="25">
        <v>17.3</v>
      </c>
      <c r="E717" s="27">
        <v>0.14000000000000001</v>
      </c>
      <c r="F717" s="29">
        <v>1.5E-3</v>
      </c>
      <c r="G717" s="25">
        <v>149.1</v>
      </c>
      <c r="H717" s="25">
        <v>171.7</v>
      </c>
      <c r="I717" s="25">
        <v>193.1</v>
      </c>
      <c r="J717" s="25">
        <v>225.1</v>
      </c>
      <c r="K717" s="25">
        <v>251.7</v>
      </c>
      <c r="L717" s="25">
        <v>43.5</v>
      </c>
      <c r="M717" s="25">
        <v>797.1</v>
      </c>
      <c r="N717" s="25">
        <v>-58</v>
      </c>
      <c r="O717" s="23">
        <v>3.5070000000000001</v>
      </c>
      <c r="P717" s="25">
        <v>25</v>
      </c>
      <c r="Q717" s="32"/>
      <c r="R717" s="27">
        <v>43.28</v>
      </c>
      <c r="S717" s="33">
        <v>1</v>
      </c>
      <c r="T717" s="1">
        <v>99</v>
      </c>
      <c r="U717" s="25">
        <v>0.1</v>
      </c>
      <c r="V717" s="25">
        <v>15</v>
      </c>
      <c r="W717" s="22">
        <v>12</v>
      </c>
      <c r="X717" s="1">
        <v>7</v>
      </c>
      <c r="Y717" s="1">
        <v>7</v>
      </c>
      <c r="Z717" s="1">
        <v>7</v>
      </c>
      <c r="AA717" s="1">
        <v>7</v>
      </c>
      <c r="AB717" s="26"/>
      <c r="AC717" s="26"/>
      <c r="AD717" s="26"/>
      <c r="AE717" s="26"/>
      <c r="AF717" s="26"/>
      <c r="AG717" s="26"/>
      <c r="AH717" s="1">
        <v>21.400000000000006</v>
      </c>
      <c r="AI717" s="1">
        <v>53.400000000000006</v>
      </c>
    </row>
    <row r="718" spans="1:35" x14ac:dyDescent="0.25">
      <c r="A718" s="1">
        <v>717</v>
      </c>
      <c r="B718" s="1">
        <v>30</v>
      </c>
      <c r="C718" s="1">
        <v>2E-3</v>
      </c>
      <c r="D718" s="25">
        <v>16.899999999999999</v>
      </c>
      <c r="E718" s="27">
        <v>0.1</v>
      </c>
      <c r="F718" s="29">
        <v>5.0000000000000001E-4</v>
      </c>
      <c r="G718" s="25">
        <v>145.9</v>
      </c>
      <c r="H718" s="25">
        <v>171</v>
      </c>
      <c r="I718" s="25">
        <v>202.3</v>
      </c>
      <c r="J718" s="25">
        <v>246.7</v>
      </c>
      <c r="K718" s="25">
        <v>272</v>
      </c>
      <c r="L718" s="25">
        <v>43</v>
      </c>
      <c r="M718" s="25">
        <v>797.1</v>
      </c>
      <c r="N718" s="25">
        <v>-50.8</v>
      </c>
      <c r="O718" s="23">
        <v>4.1159999999999997</v>
      </c>
      <c r="P718" s="25">
        <v>25</v>
      </c>
      <c r="Q718" s="32"/>
      <c r="R718" s="27">
        <v>43.34</v>
      </c>
      <c r="S718" s="33">
        <v>1</v>
      </c>
      <c r="T718" s="1">
        <v>98</v>
      </c>
      <c r="U718" s="25">
        <v>0.2</v>
      </c>
      <c r="V718" s="25">
        <v>20</v>
      </c>
      <c r="W718" s="22">
        <v>18</v>
      </c>
      <c r="X718" s="1">
        <v>7</v>
      </c>
      <c r="Y718" s="1">
        <v>7</v>
      </c>
      <c r="Z718" s="1">
        <v>7</v>
      </c>
      <c r="AA718" s="1">
        <v>7</v>
      </c>
      <c r="AB718" s="26"/>
      <c r="AC718" s="26"/>
      <c r="AD718" s="26"/>
      <c r="AE718" s="26"/>
      <c r="AF718" s="26"/>
      <c r="AG718" s="26"/>
      <c r="AH718" s="1">
        <v>31.300000000000011</v>
      </c>
      <c r="AI718" s="1">
        <v>75.699999999999989</v>
      </c>
    </row>
    <row r="719" spans="1:35" x14ac:dyDescent="0.25">
      <c r="A719" s="1">
        <v>718</v>
      </c>
      <c r="B719" s="1">
        <v>26</v>
      </c>
      <c r="C719" s="23">
        <v>2E-3</v>
      </c>
      <c r="D719" s="26">
        <v>17.899999999999999</v>
      </c>
      <c r="E719" s="22">
        <v>0.16400000000000001</v>
      </c>
      <c r="F719" s="31">
        <v>8.9999999999999998E-4</v>
      </c>
      <c r="G719" s="26">
        <v>150.69999999999999</v>
      </c>
      <c r="H719" s="26">
        <v>165.7</v>
      </c>
      <c r="I719" s="26">
        <v>192.1</v>
      </c>
      <c r="J719" s="26">
        <v>239.2</v>
      </c>
      <c r="K719" s="26">
        <v>263.89999999999998</v>
      </c>
      <c r="L719" s="26">
        <v>40.5</v>
      </c>
      <c r="M719" s="26">
        <v>797.2</v>
      </c>
      <c r="N719" s="26">
        <v>-51.8</v>
      </c>
      <c r="O719" s="24">
        <v>3.66</v>
      </c>
      <c r="P719" s="26">
        <v>25</v>
      </c>
      <c r="Q719" s="22"/>
      <c r="R719" s="26">
        <v>43.23</v>
      </c>
      <c r="S719" s="21">
        <v>1</v>
      </c>
      <c r="T719" s="22">
        <v>78</v>
      </c>
      <c r="U719" s="32"/>
      <c r="V719" s="22"/>
      <c r="W719" s="22"/>
      <c r="X719" s="1"/>
      <c r="Y719" s="1"/>
      <c r="Z719" s="1"/>
      <c r="AA719" s="1"/>
      <c r="AB719" s="26"/>
      <c r="AC719" s="26"/>
      <c r="AD719" s="26"/>
      <c r="AE719" s="26"/>
      <c r="AF719" s="26"/>
      <c r="AG719" s="26"/>
      <c r="AH719" s="1">
        <v>26.400000000000006</v>
      </c>
      <c r="AI719" s="1">
        <v>73.5</v>
      </c>
    </row>
    <row r="720" spans="1:35" x14ac:dyDescent="0.25">
      <c r="A720" s="1">
        <v>719</v>
      </c>
      <c r="B720" s="1">
        <v>27</v>
      </c>
      <c r="C720" s="23">
        <v>4.0000000000000001E-3</v>
      </c>
      <c r="D720" s="26">
        <v>18.899999999999999</v>
      </c>
      <c r="E720" s="22">
        <v>0.16800000000000001</v>
      </c>
      <c r="F720" s="31">
        <v>8.0000000000000004E-4</v>
      </c>
      <c r="G720" s="26">
        <v>151.6</v>
      </c>
      <c r="H720" s="26">
        <v>165.5</v>
      </c>
      <c r="I720" s="26">
        <v>192.2</v>
      </c>
      <c r="J720" s="26">
        <v>239.5</v>
      </c>
      <c r="K720" s="26">
        <v>263.39999999999998</v>
      </c>
      <c r="L720" s="26">
        <v>40</v>
      </c>
      <c r="M720" s="26">
        <v>797.2</v>
      </c>
      <c r="N720" s="26">
        <v>-51.8</v>
      </c>
      <c r="O720" s="24">
        <v>3.5259999999999998</v>
      </c>
      <c r="P720" s="26">
        <v>25</v>
      </c>
      <c r="Q720" s="22"/>
      <c r="R720" s="26">
        <v>43.212000000000003</v>
      </c>
      <c r="S720" s="21">
        <v>1</v>
      </c>
      <c r="T720" s="22">
        <v>84</v>
      </c>
      <c r="U720" s="32"/>
      <c r="V720" s="22"/>
      <c r="W720" s="22"/>
      <c r="X720" s="1"/>
      <c r="Y720" s="1"/>
      <c r="Z720" s="1"/>
      <c r="AA720" s="1"/>
      <c r="AB720" s="26"/>
      <c r="AC720" s="26"/>
      <c r="AD720" s="26"/>
      <c r="AE720" s="26"/>
      <c r="AF720" s="26"/>
      <c r="AG720" s="26"/>
      <c r="AH720" s="1">
        <v>26.699999999999989</v>
      </c>
      <c r="AI720" s="1">
        <v>74</v>
      </c>
    </row>
    <row r="721" spans="1:35" x14ac:dyDescent="0.25">
      <c r="A721" s="1">
        <v>720</v>
      </c>
      <c r="B721" s="1">
        <v>26</v>
      </c>
      <c r="C721" s="1">
        <v>3.0000000000000001E-3</v>
      </c>
      <c r="D721" s="1">
        <v>14.6</v>
      </c>
      <c r="E721" s="27">
        <v>0.12</v>
      </c>
      <c r="F721" s="29">
        <v>6.9999999999999999E-4</v>
      </c>
      <c r="G721" s="1">
        <v>150.9</v>
      </c>
      <c r="H721" s="1">
        <v>172.6</v>
      </c>
      <c r="I721" s="1">
        <v>203.1</v>
      </c>
      <c r="J721" s="1">
        <v>245.6</v>
      </c>
      <c r="K721" s="1">
        <v>265.2</v>
      </c>
      <c r="L721" s="25">
        <v>45</v>
      </c>
      <c r="M721" s="1">
        <v>797.2</v>
      </c>
      <c r="N721" s="25">
        <v>-47</v>
      </c>
      <c r="O721" s="1">
        <v>4.1959999999999997</v>
      </c>
      <c r="P721" s="25">
        <v>26</v>
      </c>
      <c r="Q721" s="32"/>
      <c r="R721" s="1">
        <v>43.38</v>
      </c>
      <c r="S721" s="1">
        <v>1</v>
      </c>
      <c r="T721" s="1">
        <v>92</v>
      </c>
      <c r="U721" s="1">
        <v>0.1</v>
      </c>
      <c r="V721" s="1">
        <v>14</v>
      </c>
      <c r="W721" s="22">
        <v>11</v>
      </c>
      <c r="X721" s="1">
        <v>7</v>
      </c>
      <c r="Y721" s="1">
        <v>7</v>
      </c>
      <c r="Z721" s="1">
        <v>7</v>
      </c>
      <c r="AA721" s="1">
        <v>7</v>
      </c>
      <c r="AB721" s="26"/>
      <c r="AC721" s="26"/>
      <c r="AD721" s="26"/>
      <c r="AE721" s="26"/>
      <c r="AF721" s="26"/>
      <c r="AG721" s="26"/>
      <c r="AH721" s="1">
        <v>30.5</v>
      </c>
      <c r="AI721" s="1">
        <v>73</v>
      </c>
    </row>
    <row r="722" spans="1:35" x14ac:dyDescent="0.25">
      <c r="A722" s="1">
        <v>721</v>
      </c>
      <c r="B722" s="1">
        <v>21</v>
      </c>
      <c r="C722" s="1">
        <v>2E-3</v>
      </c>
      <c r="D722" s="25">
        <v>16.899999999999999</v>
      </c>
      <c r="E722" s="27">
        <v>0.15</v>
      </c>
      <c r="F722" s="29">
        <v>1E-3</v>
      </c>
      <c r="G722" s="25">
        <v>150.1</v>
      </c>
      <c r="H722" s="25">
        <v>171.7</v>
      </c>
      <c r="I722" s="25">
        <v>193.5</v>
      </c>
      <c r="J722" s="25">
        <v>226.4</v>
      </c>
      <c r="K722" s="25">
        <v>250.1</v>
      </c>
      <c r="L722" s="25">
        <v>43.5</v>
      </c>
      <c r="M722" s="25">
        <v>797.2</v>
      </c>
      <c r="N722" s="25">
        <v>-56.5</v>
      </c>
      <c r="O722" s="23">
        <v>3.593</v>
      </c>
      <c r="P722" s="25">
        <v>25</v>
      </c>
      <c r="Q722" s="32"/>
      <c r="R722" s="27">
        <v>43.29</v>
      </c>
      <c r="S722" s="33">
        <v>1</v>
      </c>
      <c r="T722" s="1">
        <v>98</v>
      </c>
      <c r="U722" s="25">
        <v>0.2</v>
      </c>
      <c r="V722" s="25">
        <v>16</v>
      </c>
      <c r="W722" s="22">
        <v>13</v>
      </c>
      <c r="X722" s="1">
        <v>7</v>
      </c>
      <c r="Y722" s="1">
        <v>7</v>
      </c>
      <c r="Z722" s="1">
        <v>7</v>
      </c>
      <c r="AA722" s="1">
        <v>7</v>
      </c>
      <c r="AB722" s="26"/>
      <c r="AC722" s="26"/>
      <c r="AD722" s="26"/>
      <c r="AE722" s="26"/>
      <c r="AF722" s="26"/>
      <c r="AG722" s="26"/>
      <c r="AH722" s="1">
        <v>21.800000000000011</v>
      </c>
      <c r="AI722" s="1">
        <v>54.700000000000017</v>
      </c>
    </row>
    <row r="723" spans="1:35" x14ac:dyDescent="0.25">
      <c r="A723" s="1">
        <v>722</v>
      </c>
      <c r="B723" s="1">
        <v>23</v>
      </c>
      <c r="C723" s="1">
        <v>6.0000000000000001E-3</v>
      </c>
      <c r="D723" s="25">
        <v>16.5</v>
      </c>
      <c r="E723" s="27">
        <v>0.08</v>
      </c>
      <c r="F723" s="29">
        <v>8.0000000000000004E-4</v>
      </c>
      <c r="G723" s="25">
        <v>148.19999999999999</v>
      </c>
      <c r="H723" s="25">
        <v>167</v>
      </c>
      <c r="I723" s="25">
        <v>188.8</v>
      </c>
      <c r="J723" s="25">
        <v>226</v>
      </c>
      <c r="K723" s="25">
        <v>254.2</v>
      </c>
      <c r="L723" s="25">
        <v>41</v>
      </c>
      <c r="M723" s="25">
        <v>797.2</v>
      </c>
      <c r="N723" s="25">
        <v>-60.1</v>
      </c>
      <c r="O723" s="23">
        <v>3.3439999999999999</v>
      </c>
      <c r="P723" s="25">
        <v>25</v>
      </c>
      <c r="Q723" s="32"/>
      <c r="R723" s="27">
        <v>43.28</v>
      </c>
      <c r="S723" s="33">
        <v>1</v>
      </c>
      <c r="T723" s="1">
        <v>93</v>
      </c>
      <c r="U723" s="25">
        <v>0.4</v>
      </c>
      <c r="V723" s="25">
        <v>15</v>
      </c>
      <c r="W723" s="22">
        <v>12</v>
      </c>
      <c r="X723" s="1">
        <v>7</v>
      </c>
      <c r="Y723" s="1">
        <v>7</v>
      </c>
      <c r="Z723" s="1">
        <v>7</v>
      </c>
      <c r="AA723" s="1">
        <v>7</v>
      </c>
      <c r="AB723" s="26"/>
      <c r="AC723" s="26"/>
      <c r="AD723" s="26"/>
      <c r="AE723" s="26"/>
      <c r="AF723" s="26"/>
      <c r="AG723" s="26"/>
      <c r="AH723" s="1">
        <v>21.800000000000011</v>
      </c>
      <c r="AI723" s="1">
        <v>59</v>
      </c>
    </row>
    <row r="724" spans="1:35" x14ac:dyDescent="0.25">
      <c r="A724" s="1">
        <v>723</v>
      </c>
      <c r="B724" s="1">
        <v>23</v>
      </c>
      <c r="C724" s="1">
        <v>5.0000000000000001E-3</v>
      </c>
      <c r="D724" s="25">
        <v>17</v>
      </c>
      <c r="E724" s="27">
        <v>7.0000000000000007E-2</v>
      </c>
      <c r="F724" s="29">
        <v>8.0000000000000004E-4</v>
      </c>
      <c r="G724" s="25">
        <v>147.9</v>
      </c>
      <c r="H724" s="25">
        <v>166.9</v>
      </c>
      <c r="I724" s="25">
        <v>189.3</v>
      </c>
      <c r="J724" s="25">
        <v>226.1</v>
      </c>
      <c r="K724" s="25">
        <v>252.1</v>
      </c>
      <c r="L724" s="25">
        <v>40.5</v>
      </c>
      <c r="M724" s="25">
        <v>797.2</v>
      </c>
      <c r="N724" s="25">
        <v>-59.7</v>
      </c>
      <c r="O724" s="23">
        <v>3.22</v>
      </c>
      <c r="P724" s="25">
        <v>26</v>
      </c>
      <c r="Q724" s="32"/>
      <c r="R724" s="27">
        <v>43.28</v>
      </c>
      <c r="S724" s="33">
        <v>1</v>
      </c>
      <c r="T724" s="1">
        <v>94</v>
      </c>
      <c r="U724" s="25">
        <v>0.3</v>
      </c>
      <c r="V724" s="25">
        <v>17</v>
      </c>
      <c r="W724" s="22">
        <v>14</v>
      </c>
      <c r="X724" s="1">
        <v>7</v>
      </c>
      <c r="Y724" s="1">
        <v>7</v>
      </c>
      <c r="Z724" s="1">
        <v>7</v>
      </c>
      <c r="AA724" s="1">
        <v>7</v>
      </c>
      <c r="AB724" s="26"/>
      <c r="AC724" s="26"/>
      <c r="AD724" s="26"/>
      <c r="AE724" s="26"/>
      <c r="AF724" s="26"/>
      <c r="AG724" s="26"/>
      <c r="AH724" s="1">
        <v>22.400000000000006</v>
      </c>
      <c r="AI724" s="1">
        <v>59.199999999999989</v>
      </c>
    </row>
    <row r="725" spans="1:35" x14ac:dyDescent="0.25">
      <c r="A725" s="1">
        <v>724</v>
      </c>
      <c r="B725" s="1">
        <v>30</v>
      </c>
      <c r="C725" s="1">
        <v>5.0000000000000001E-3</v>
      </c>
      <c r="D725" s="25">
        <v>16</v>
      </c>
      <c r="E725" s="23">
        <v>9.5000000000000001E-2</v>
      </c>
      <c r="F725" s="29">
        <v>1.2999999999999999E-3</v>
      </c>
      <c r="G725" s="25">
        <v>147.1</v>
      </c>
      <c r="H725" s="25">
        <v>168.8</v>
      </c>
      <c r="I725" s="25">
        <v>201.5</v>
      </c>
      <c r="J725" s="25">
        <v>249.2</v>
      </c>
      <c r="K725" s="25">
        <v>272.8</v>
      </c>
      <c r="L725" s="25">
        <v>44.5</v>
      </c>
      <c r="M725" s="25">
        <v>797.2</v>
      </c>
      <c r="N725" s="25">
        <v>-53.5</v>
      </c>
      <c r="O725" s="23">
        <v>4.0629999999999997</v>
      </c>
      <c r="P725" s="25">
        <v>25</v>
      </c>
      <c r="Q725" s="20"/>
      <c r="R725" s="23">
        <v>43.353000000000002</v>
      </c>
      <c r="S725" s="33">
        <v>1</v>
      </c>
      <c r="T725" s="1">
        <v>100</v>
      </c>
      <c r="U725" s="25">
        <v>0.1</v>
      </c>
      <c r="V725" s="25">
        <v>16</v>
      </c>
      <c r="W725" s="20">
        <v>14</v>
      </c>
      <c r="X725" s="1">
        <v>7</v>
      </c>
      <c r="Y725" s="1">
        <v>7</v>
      </c>
      <c r="Z725" s="1">
        <v>7</v>
      </c>
      <c r="AA725" s="1">
        <v>7</v>
      </c>
      <c r="AB725" s="20"/>
      <c r="AC725" s="20"/>
      <c r="AD725" s="20"/>
      <c r="AE725" s="20"/>
      <c r="AF725" s="20"/>
      <c r="AG725" s="20"/>
      <c r="AH725" s="1">
        <v>32.699999999999989</v>
      </c>
      <c r="AI725" s="1">
        <v>80.399999999999977</v>
      </c>
    </row>
    <row r="726" spans="1:35" x14ac:dyDescent="0.25">
      <c r="A726" s="1">
        <v>725</v>
      </c>
      <c r="B726" s="1">
        <v>30</v>
      </c>
      <c r="C726" s="1">
        <v>1.2E-2</v>
      </c>
      <c r="D726" s="1">
        <v>16.5</v>
      </c>
      <c r="E726" s="1">
        <v>0.03</v>
      </c>
      <c r="F726" s="29"/>
      <c r="G726" s="1">
        <v>148.1</v>
      </c>
      <c r="H726" s="1">
        <v>163.1</v>
      </c>
      <c r="I726" s="1">
        <v>189.8</v>
      </c>
      <c r="J726" s="1">
        <v>238.1</v>
      </c>
      <c r="K726" s="1">
        <v>259.10000000000002</v>
      </c>
      <c r="L726" s="1">
        <v>40.5</v>
      </c>
      <c r="M726" s="1">
        <v>797.2</v>
      </c>
      <c r="N726" s="1">
        <v>-55.2</v>
      </c>
      <c r="O726" s="1">
        <v>3.5630000000000002</v>
      </c>
      <c r="P726" s="1">
        <v>24.1</v>
      </c>
      <c r="Q726" s="1">
        <v>1.5</v>
      </c>
      <c r="R726" s="1">
        <v>43.287999999999997</v>
      </c>
      <c r="S726" s="1">
        <v>1</v>
      </c>
      <c r="T726" s="1">
        <v>95</v>
      </c>
      <c r="U726" s="1">
        <v>0.08</v>
      </c>
      <c r="V726" s="1">
        <v>13</v>
      </c>
      <c r="W726" s="1">
        <v>12</v>
      </c>
      <c r="X726" s="1">
        <v>8</v>
      </c>
      <c r="Y726" s="1">
        <v>7</v>
      </c>
      <c r="Z726" s="1">
        <v>7</v>
      </c>
      <c r="AA726" s="1">
        <v>7</v>
      </c>
      <c r="AB726" s="1"/>
      <c r="AC726" s="1"/>
      <c r="AD726" s="1"/>
      <c r="AE726" s="1"/>
      <c r="AF726" s="1"/>
      <c r="AG726" s="1"/>
      <c r="AH726" s="1">
        <v>26.700000000000017</v>
      </c>
      <c r="AI726" s="1">
        <v>75</v>
      </c>
    </row>
    <row r="727" spans="1:35" x14ac:dyDescent="0.25">
      <c r="A727" s="1">
        <v>726</v>
      </c>
      <c r="B727" s="20">
        <v>22</v>
      </c>
      <c r="C727" s="20">
        <v>1.4999999999999999E-2</v>
      </c>
      <c r="D727" s="20">
        <v>20.6</v>
      </c>
      <c r="E727" s="20">
        <v>0.1065</v>
      </c>
      <c r="F727" s="28">
        <v>8.9999999999999998E-4</v>
      </c>
      <c r="G727" s="20">
        <v>150.6</v>
      </c>
      <c r="H727" s="20">
        <v>169.4</v>
      </c>
      <c r="I727" s="20">
        <v>193.1</v>
      </c>
      <c r="J727" s="20">
        <v>232.5</v>
      </c>
      <c r="K727" s="20">
        <v>255.1</v>
      </c>
      <c r="L727" s="20">
        <v>43.6</v>
      </c>
      <c r="M727" s="20">
        <v>797.2</v>
      </c>
      <c r="N727" s="20">
        <v>-53.3</v>
      </c>
      <c r="O727" s="20">
        <v>3.5859999999999999</v>
      </c>
      <c r="P727" s="20">
        <v>23</v>
      </c>
      <c r="Q727" s="20">
        <v>1.59</v>
      </c>
      <c r="R727" s="20">
        <v>43.2</v>
      </c>
      <c r="S727" s="20">
        <v>1</v>
      </c>
      <c r="T727" s="20">
        <v>85</v>
      </c>
      <c r="U727" s="20">
        <v>0.46</v>
      </c>
      <c r="V727" s="20">
        <v>20</v>
      </c>
      <c r="W727" s="20">
        <v>18</v>
      </c>
      <c r="X727" s="1">
        <v>11</v>
      </c>
      <c r="Y727" s="1">
        <v>9</v>
      </c>
      <c r="Z727" s="1">
        <v>8</v>
      </c>
      <c r="AA727" s="1">
        <v>7</v>
      </c>
      <c r="AB727" s="20">
        <v>7147.1</v>
      </c>
      <c r="AC727" s="20">
        <v>1584.4</v>
      </c>
      <c r="AD727" s="20">
        <v>19.2</v>
      </c>
      <c r="AE727" s="20">
        <v>3.8</v>
      </c>
      <c r="AF727" s="20">
        <v>1.3</v>
      </c>
      <c r="AG727" s="20">
        <v>0.2</v>
      </c>
      <c r="AH727" s="1">
        <v>23.699999999999989</v>
      </c>
      <c r="AI727" s="1">
        <v>63.099999999999994</v>
      </c>
    </row>
    <row r="728" spans="1:35" x14ac:dyDescent="0.25">
      <c r="A728" s="1">
        <v>727</v>
      </c>
      <c r="B728" s="21">
        <v>18</v>
      </c>
      <c r="C728" s="21">
        <v>1E-3</v>
      </c>
      <c r="D728" s="25">
        <v>16.322136976047904</v>
      </c>
      <c r="E728" s="21">
        <v>0.05</v>
      </c>
      <c r="F728" s="30">
        <v>5.9999999999999995E-4</v>
      </c>
      <c r="G728" s="21">
        <v>148.9</v>
      </c>
      <c r="H728" s="21">
        <v>166.7</v>
      </c>
      <c r="I728" s="21">
        <v>189.8</v>
      </c>
      <c r="J728" s="21">
        <v>234.5</v>
      </c>
      <c r="K728" s="21">
        <v>252.8</v>
      </c>
      <c r="L728" s="21">
        <v>41</v>
      </c>
      <c r="M728" s="1">
        <v>797.2</v>
      </c>
      <c r="N728" s="21">
        <v>-51.5</v>
      </c>
      <c r="O728" s="21">
        <v>3.5750000000000002</v>
      </c>
      <c r="P728" s="21">
        <v>27</v>
      </c>
      <c r="Q728" s="21"/>
      <c r="R728" s="21">
        <v>43.28</v>
      </c>
      <c r="S728" s="21">
        <v>1</v>
      </c>
      <c r="T728" s="21">
        <v>97</v>
      </c>
      <c r="U728" s="21">
        <v>0.12</v>
      </c>
      <c r="V728" s="21">
        <v>15</v>
      </c>
      <c r="W728" s="21">
        <v>13</v>
      </c>
      <c r="X728" s="1">
        <v>9</v>
      </c>
      <c r="Y728" s="1">
        <v>7</v>
      </c>
      <c r="Z728" s="1">
        <v>7</v>
      </c>
      <c r="AA728" s="1">
        <v>7</v>
      </c>
      <c r="AB728" s="21">
        <v>235.2</v>
      </c>
      <c r="AC728" s="21">
        <v>49.1</v>
      </c>
      <c r="AD728" s="21">
        <v>3.3</v>
      </c>
      <c r="AE728" s="21">
        <v>1</v>
      </c>
      <c r="AF728" s="21">
        <v>0.6</v>
      </c>
      <c r="AG728" s="21">
        <v>0.3</v>
      </c>
      <c r="AH728" s="1">
        <v>23.100000000000023</v>
      </c>
      <c r="AI728" s="1">
        <v>67.800000000000011</v>
      </c>
    </row>
    <row r="729" spans="1:35" x14ac:dyDescent="0.25">
      <c r="A729" s="1">
        <v>728</v>
      </c>
      <c r="B729" s="1">
        <v>26</v>
      </c>
      <c r="C729" s="23">
        <v>2E-3</v>
      </c>
      <c r="D729" s="26">
        <v>18.399999999999999</v>
      </c>
      <c r="E729" s="24">
        <v>0.16800000000000001</v>
      </c>
      <c r="F729" s="31">
        <v>8.9999999999999998E-4</v>
      </c>
      <c r="G729" s="26">
        <v>147.69999999999999</v>
      </c>
      <c r="H729" s="26">
        <v>165.4</v>
      </c>
      <c r="I729" s="26">
        <v>192.6</v>
      </c>
      <c r="J729" s="26">
        <v>239.4</v>
      </c>
      <c r="K729" s="26">
        <v>263.10000000000002</v>
      </c>
      <c r="L729" s="26">
        <v>40.5</v>
      </c>
      <c r="M729" s="26">
        <v>797.3</v>
      </c>
      <c r="N729" s="26">
        <v>-52.1</v>
      </c>
      <c r="O729" s="24">
        <v>3.8759999999999999</v>
      </c>
      <c r="P729" s="26">
        <v>25</v>
      </c>
      <c r="Q729" s="22"/>
      <c r="R729" s="26">
        <v>43.22</v>
      </c>
      <c r="S729" s="21">
        <v>1</v>
      </c>
      <c r="T729" s="22">
        <v>88</v>
      </c>
      <c r="U729" s="32"/>
      <c r="V729" s="22"/>
      <c r="W729" s="22"/>
      <c r="X729" s="1"/>
      <c r="Y729" s="1"/>
      <c r="Z729" s="1"/>
      <c r="AA729" s="1"/>
      <c r="AB729" s="26"/>
      <c r="AC729" s="26"/>
      <c r="AD729" s="26"/>
      <c r="AE729" s="26"/>
      <c r="AF729" s="26"/>
      <c r="AG729" s="26"/>
      <c r="AH729" s="1">
        <v>27.199999999999989</v>
      </c>
      <c r="AI729" s="1">
        <v>74</v>
      </c>
    </row>
    <row r="730" spans="1:35" x14ac:dyDescent="0.25">
      <c r="A730" s="1">
        <v>729</v>
      </c>
      <c r="B730" s="1">
        <v>26</v>
      </c>
      <c r="C730" s="23">
        <v>4.0000000000000001E-3</v>
      </c>
      <c r="D730" s="22">
        <v>19.5</v>
      </c>
      <c r="E730" s="22">
        <v>0.16300000000000001</v>
      </c>
      <c r="F730" s="31">
        <v>8.0000000000000004E-4</v>
      </c>
      <c r="G730" s="26">
        <v>148</v>
      </c>
      <c r="H730" s="26">
        <v>165.1</v>
      </c>
      <c r="I730" s="26">
        <v>192.4</v>
      </c>
      <c r="J730" s="26">
        <v>239.9</v>
      </c>
      <c r="K730" s="26">
        <v>264.10000000000002</v>
      </c>
      <c r="L730" s="26">
        <v>39.5</v>
      </c>
      <c r="M730" s="26">
        <v>797.3</v>
      </c>
      <c r="N730" s="22">
        <v>-51.6</v>
      </c>
      <c r="O730" s="22">
        <v>3.5209999999999999</v>
      </c>
      <c r="P730" s="22">
        <v>25</v>
      </c>
      <c r="Q730" s="22"/>
      <c r="R730" s="22">
        <v>43.203000000000003</v>
      </c>
      <c r="S730" s="21">
        <v>1</v>
      </c>
      <c r="T730" s="22">
        <v>71</v>
      </c>
      <c r="U730" s="26"/>
      <c r="V730" s="22"/>
      <c r="W730" s="22"/>
      <c r="X730" s="1"/>
      <c r="Y730" s="1"/>
      <c r="Z730" s="1"/>
      <c r="AA730" s="1"/>
      <c r="AB730" s="26"/>
      <c r="AC730" s="26"/>
      <c r="AD730" s="26"/>
      <c r="AE730" s="26"/>
      <c r="AF730" s="26"/>
      <c r="AG730" s="26"/>
      <c r="AH730" s="1">
        <v>27.300000000000011</v>
      </c>
      <c r="AI730" s="1">
        <v>74.800000000000011</v>
      </c>
    </row>
    <row r="731" spans="1:35" x14ac:dyDescent="0.25">
      <c r="A731" s="1">
        <v>730</v>
      </c>
      <c r="B731" s="1">
        <v>18</v>
      </c>
      <c r="C731" s="1">
        <v>5.0000000000000001E-3</v>
      </c>
      <c r="D731" s="25">
        <v>17.2</v>
      </c>
      <c r="E731" s="27">
        <v>0.15</v>
      </c>
      <c r="F731" s="29">
        <v>1.6999999999999999E-3</v>
      </c>
      <c r="G731" s="25">
        <v>149.80000000000001</v>
      </c>
      <c r="H731" s="25">
        <v>170.8</v>
      </c>
      <c r="I731" s="25">
        <v>192.8</v>
      </c>
      <c r="J731" s="25">
        <v>224.7</v>
      </c>
      <c r="K731" s="25">
        <v>250.4</v>
      </c>
      <c r="L731" s="25">
        <v>44.5</v>
      </c>
      <c r="M731" s="25">
        <v>797.3</v>
      </c>
      <c r="N731" s="25">
        <v>-57.9</v>
      </c>
      <c r="O731" s="23">
        <v>3.5169999999999999</v>
      </c>
      <c r="P731" s="25">
        <v>25</v>
      </c>
      <c r="Q731" s="32"/>
      <c r="R731" s="27">
        <v>43.28</v>
      </c>
      <c r="S731" s="33">
        <v>1</v>
      </c>
      <c r="T731" s="1">
        <v>100</v>
      </c>
      <c r="U731" s="25">
        <v>0.1</v>
      </c>
      <c r="V731" s="25">
        <v>17</v>
      </c>
      <c r="W731" s="22">
        <v>15</v>
      </c>
      <c r="X731" s="1">
        <v>7</v>
      </c>
      <c r="Y731" s="1">
        <v>7</v>
      </c>
      <c r="Z731" s="1">
        <v>7</v>
      </c>
      <c r="AA731" s="1">
        <v>7</v>
      </c>
      <c r="AB731" s="26"/>
      <c r="AC731" s="26"/>
      <c r="AD731" s="26"/>
      <c r="AE731" s="26"/>
      <c r="AF731" s="26"/>
      <c r="AG731" s="26"/>
      <c r="AH731" s="1">
        <v>22</v>
      </c>
      <c r="AI731" s="1">
        <v>53.899999999999977</v>
      </c>
    </row>
    <row r="732" spans="1:35" x14ac:dyDescent="0.25">
      <c r="A732" s="1">
        <v>731</v>
      </c>
      <c r="B732" s="1">
        <v>17</v>
      </c>
      <c r="C732" s="1">
        <v>4.0000000000000001E-3</v>
      </c>
      <c r="D732" s="25">
        <v>18.7</v>
      </c>
      <c r="E732" s="27">
        <v>0.14000000000000001</v>
      </c>
      <c r="F732" s="29">
        <v>1.9E-3</v>
      </c>
      <c r="G732" s="25">
        <v>152.80000000000001</v>
      </c>
      <c r="H732" s="25">
        <v>173</v>
      </c>
      <c r="I732" s="25">
        <v>193.4</v>
      </c>
      <c r="J732" s="25">
        <v>225.9</v>
      </c>
      <c r="K732" s="25">
        <v>250.4</v>
      </c>
      <c r="L732" s="25">
        <v>45</v>
      </c>
      <c r="M732" s="25">
        <v>797.3</v>
      </c>
      <c r="N732" s="25">
        <v>-57.3</v>
      </c>
      <c r="O732" s="23">
        <v>3.4929999999999999</v>
      </c>
      <c r="P732" s="25">
        <v>25</v>
      </c>
      <c r="Q732" s="32"/>
      <c r="R732" s="27">
        <v>43.26</v>
      </c>
      <c r="S732" s="33">
        <v>1</v>
      </c>
      <c r="T732" s="1">
        <v>100</v>
      </c>
      <c r="U732" s="25">
        <v>0.2</v>
      </c>
      <c r="V732" s="25">
        <v>15</v>
      </c>
      <c r="W732" s="22">
        <v>12</v>
      </c>
      <c r="X732" s="1">
        <v>7</v>
      </c>
      <c r="Y732" s="1">
        <v>7</v>
      </c>
      <c r="Z732" s="1">
        <v>7</v>
      </c>
      <c r="AA732" s="1">
        <v>7</v>
      </c>
      <c r="AB732" s="26"/>
      <c r="AC732" s="26"/>
      <c r="AD732" s="26"/>
      <c r="AE732" s="26"/>
      <c r="AF732" s="26"/>
      <c r="AG732" s="26"/>
      <c r="AH732" s="1">
        <v>20.400000000000006</v>
      </c>
      <c r="AI732" s="1">
        <v>52.900000000000006</v>
      </c>
    </row>
    <row r="733" spans="1:35" x14ac:dyDescent="0.25">
      <c r="A733" s="1">
        <v>732</v>
      </c>
      <c r="B733" s="1">
        <v>18</v>
      </c>
      <c r="C733" s="1">
        <v>3.0000000000000001E-3</v>
      </c>
      <c r="D733" s="25">
        <v>17.2</v>
      </c>
      <c r="E733" s="27">
        <v>0.14000000000000001</v>
      </c>
      <c r="F733" s="29">
        <v>1.4E-3</v>
      </c>
      <c r="G733" s="25">
        <v>149.30000000000001</v>
      </c>
      <c r="H733" s="25">
        <v>171</v>
      </c>
      <c r="I733" s="25">
        <v>192.8</v>
      </c>
      <c r="J733" s="25">
        <v>225</v>
      </c>
      <c r="K733" s="25">
        <v>250.2</v>
      </c>
      <c r="L733" s="25">
        <v>43</v>
      </c>
      <c r="M733" s="25">
        <v>797.3</v>
      </c>
      <c r="N733" s="25">
        <v>-57.4</v>
      </c>
      <c r="O733" s="23">
        <v>3.51</v>
      </c>
      <c r="P733" s="25">
        <v>25</v>
      </c>
      <c r="Q733" s="32"/>
      <c r="R733" s="27">
        <v>43.28</v>
      </c>
      <c r="S733" s="33">
        <v>2</v>
      </c>
      <c r="T733" s="1">
        <v>96</v>
      </c>
      <c r="U733" s="25">
        <v>0.1</v>
      </c>
      <c r="V733" s="25">
        <v>15</v>
      </c>
      <c r="W733" s="22">
        <v>12</v>
      </c>
      <c r="X733" s="1">
        <v>7</v>
      </c>
      <c r="Y733" s="1">
        <v>7</v>
      </c>
      <c r="Z733" s="1">
        <v>7</v>
      </c>
      <c r="AA733" s="1">
        <v>7</v>
      </c>
      <c r="AB733" s="26"/>
      <c r="AC733" s="26"/>
      <c r="AD733" s="26"/>
      <c r="AE733" s="26"/>
      <c r="AF733" s="26"/>
      <c r="AG733" s="26"/>
      <c r="AH733" s="1">
        <v>21.800000000000011</v>
      </c>
      <c r="AI733" s="1">
        <v>54</v>
      </c>
    </row>
    <row r="734" spans="1:35" x14ac:dyDescent="0.25">
      <c r="A734" s="1">
        <v>733</v>
      </c>
      <c r="B734" s="1">
        <v>30</v>
      </c>
      <c r="C734" s="1">
        <v>2E-3</v>
      </c>
      <c r="D734" s="25">
        <v>16.100000000000001</v>
      </c>
      <c r="E734" s="23">
        <v>9.6000000000000002E-2</v>
      </c>
      <c r="F734" s="29">
        <v>8.9999999999999998E-4</v>
      </c>
      <c r="G734" s="25">
        <v>148.19999999999999</v>
      </c>
      <c r="H734" s="25">
        <v>170.2</v>
      </c>
      <c r="I734" s="25">
        <v>202</v>
      </c>
      <c r="J734" s="25">
        <v>249.8</v>
      </c>
      <c r="K734" s="25">
        <v>273.5</v>
      </c>
      <c r="L734" s="25">
        <v>45</v>
      </c>
      <c r="M734" s="25">
        <v>797.3</v>
      </c>
      <c r="N734" s="25">
        <v>-53.1</v>
      </c>
      <c r="O734" s="23">
        <v>3.9279999999999999</v>
      </c>
      <c r="P734" s="25">
        <v>25</v>
      </c>
      <c r="Q734" s="20"/>
      <c r="R734" s="23">
        <v>43.354999999999997</v>
      </c>
      <c r="S734" s="33">
        <v>1</v>
      </c>
      <c r="T734" s="1">
        <v>99</v>
      </c>
      <c r="U734" s="25">
        <v>0.2</v>
      </c>
      <c r="V734" s="25">
        <v>16</v>
      </c>
      <c r="W734" s="20">
        <v>14</v>
      </c>
      <c r="X734" s="1">
        <v>7</v>
      </c>
      <c r="Y734" s="1">
        <v>7</v>
      </c>
      <c r="Z734" s="1">
        <v>7</v>
      </c>
      <c r="AA734" s="1">
        <v>7</v>
      </c>
      <c r="AB734" s="20"/>
      <c r="AC734" s="20"/>
      <c r="AD734" s="20"/>
      <c r="AE734" s="20"/>
      <c r="AF734" s="20"/>
      <c r="AG734" s="20"/>
      <c r="AH734" s="1">
        <v>31.800000000000011</v>
      </c>
      <c r="AI734" s="1">
        <v>79.600000000000023</v>
      </c>
    </row>
    <row r="735" spans="1:35" x14ac:dyDescent="0.25">
      <c r="A735" s="1">
        <v>734</v>
      </c>
      <c r="B735" s="1">
        <v>30</v>
      </c>
      <c r="C735" s="1">
        <v>0.01</v>
      </c>
      <c r="D735" s="1">
        <v>16.7</v>
      </c>
      <c r="E735" s="1">
        <v>2.1999999999999999E-2</v>
      </c>
      <c r="F735" s="29"/>
      <c r="G735" s="1">
        <v>151.4</v>
      </c>
      <c r="H735" s="1">
        <v>163.9</v>
      </c>
      <c r="I735" s="1">
        <v>189.9</v>
      </c>
      <c r="J735" s="1">
        <v>235.4</v>
      </c>
      <c r="K735" s="1">
        <v>255.7</v>
      </c>
      <c r="L735" s="1">
        <v>41</v>
      </c>
      <c r="M735" s="1">
        <v>797.3</v>
      </c>
      <c r="N735" s="1">
        <v>-56</v>
      </c>
      <c r="O735" s="1">
        <v>3.4969999999999999</v>
      </c>
      <c r="P735" s="1">
        <v>24.4</v>
      </c>
      <c r="Q735" s="1">
        <v>1.71</v>
      </c>
      <c r="R735" s="1">
        <v>43.283999999999999</v>
      </c>
      <c r="S735" s="1">
        <v>1</v>
      </c>
      <c r="T735" s="1">
        <v>98</v>
      </c>
      <c r="U735" s="1">
        <v>0.08</v>
      </c>
      <c r="V735" s="1">
        <v>15</v>
      </c>
      <c r="W735" s="1">
        <v>13</v>
      </c>
      <c r="X735" s="1">
        <v>10</v>
      </c>
      <c r="Y735" s="1">
        <v>8</v>
      </c>
      <c r="Z735" s="1">
        <v>7</v>
      </c>
      <c r="AA735" s="1">
        <v>7</v>
      </c>
      <c r="AB735" s="1"/>
      <c r="AC735" s="1"/>
      <c r="AD735" s="1"/>
      <c r="AE735" s="1"/>
      <c r="AF735" s="1"/>
      <c r="AG735" s="1"/>
      <c r="AH735" s="1">
        <v>26</v>
      </c>
      <c r="AI735" s="1">
        <v>71.5</v>
      </c>
    </row>
    <row r="736" spans="1:35" x14ac:dyDescent="0.25">
      <c r="A736" s="1">
        <v>735</v>
      </c>
      <c r="B736" s="1">
        <v>30</v>
      </c>
      <c r="C736" s="1">
        <v>7.0000000000000001E-3</v>
      </c>
      <c r="D736" s="1">
        <v>16.399999999999999</v>
      </c>
      <c r="E736" s="1">
        <v>0.02</v>
      </c>
      <c r="F736" s="29"/>
      <c r="G736" s="1">
        <v>153.19999999999999</v>
      </c>
      <c r="H736" s="1">
        <v>163.6</v>
      </c>
      <c r="I736" s="1">
        <v>186.4</v>
      </c>
      <c r="J736" s="1">
        <v>229.3</v>
      </c>
      <c r="K736" s="1">
        <v>250.2</v>
      </c>
      <c r="L736" s="1">
        <v>40.5</v>
      </c>
      <c r="M736" s="1">
        <v>797.3</v>
      </c>
      <c r="N736" s="1">
        <v>-60.9</v>
      </c>
      <c r="O736" s="1">
        <v>3.335</v>
      </c>
      <c r="P736" s="1">
        <v>24.6</v>
      </c>
      <c r="Q736" s="1">
        <v>1.34</v>
      </c>
      <c r="R736" s="1">
        <v>43.271999999999998</v>
      </c>
      <c r="S736" s="1">
        <v>1</v>
      </c>
      <c r="T736" s="1">
        <v>99</v>
      </c>
      <c r="U736" s="1">
        <v>0.13</v>
      </c>
      <c r="V736" s="1">
        <v>12</v>
      </c>
      <c r="W736" s="1">
        <v>10</v>
      </c>
      <c r="X736" s="1">
        <v>7</v>
      </c>
      <c r="Y736" s="1">
        <v>7</v>
      </c>
      <c r="Z736" s="1">
        <v>7</v>
      </c>
      <c r="AA736" s="1">
        <v>7</v>
      </c>
      <c r="AB736" s="1"/>
      <c r="AC736" s="1"/>
      <c r="AD736" s="1"/>
      <c r="AE736" s="1"/>
      <c r="AF736" s="1"/>
      <c r="AG736" s="1"/>
      <c r="AH736" s="1">
        <v>22.800000000000011</v>
      </c>
      <c r="AI736" s="1">
        <v>65.700000000000017</v>
      </c>
    </row>
    <row r="737" spans="1:35" x14ac:dyDescent="0.25">
      <c r="A737" s="1">
        <v>736</v>
      </c>
      <c r="B737" s="21">
        <v>20</v>
      </c>
      <c r="C737" s="21">
        <v>1E-3</v>
      </c>
      <c r="D737" s="25">
        <v>17.070639970059883</v>
      </c>
      <c r="E737" s="21">
        <v>0.08</v>
      </c>
      <c r="F737" s="30">
        <v>2E-3</v>
      </c>
      <c r="G737" s="21">
        <v>147.19999999999999</v>
      </c>
      <c r="H737" s="21">
        <v>164.2</v>
      </c>
      <c r="I737" s="21">
        <v>187.8</v>
      </c>
      <c r="J737" s="21">
        <v>233.2</v>
      </c>
      <c r="K737" s="21">
        <v>253.1</v>
      </c>
      <c r="L737" s="21">
        <v>41.5</v>
      </c>
      <c r="M737" s="1">
        <v>797.3</v>
      </c>
      <c r="N737" s="21">
        <v>-52.5</v>
      </c>
      <c r="O737" s="21">
        <v>3.4729999999999999</v>
      </c>
      <c r="P737" s="21">
        <v>26</v>
      </c>
      <c r="Q737" s="21"/>
      <c r="R737" s="21">
        <v>43.25</v>
      </c>
      <c r="S737" s="21">
        <v>1</v>
      </c>
      <c r="T737" s="21">
        <v>95</v>
      </c>
      <c r="U737" s="21">
        <v>0.01</v>
      </c>
      <c r="V737" s="21">
        <v>17</v>
      </c>
      <c r="W737" s="21">
        <v>15</v>
      </c>
      <c r="X737" s="1">
        <v>11</v>
      </c>
      <c r="Y737" s="1">
        <v>9</v>
      </c>
      <c r="Z737" s="1">
        <v>8</v>
      </c>
      <c r="AA737" s="1">
        <v>7</v>
      </c>
      <c r="AB737" s="21">
        <v>815</v>
      </c>
      <c r="AC737" s="21">
        <v>200</v>
      </c>
      <c r="AD737" s="21">
        <v>17</v>
      </c>
      <c r="AE737" s="21">
        <v>3.5</v>
      </c>
      <c r="AF737" s="21">
        <v>1.6</v>
      </c>
      <c r="AG737" s="21">
        <v>0.5</v>
      </c>
      <c r="AH737" s="1">
        <v>23.600000000000023</v>
      </c>
      <c r="AI737" s="1">
        <v>69</v>
      </c>
    </row>
    <row r="738" spans="1:35" x14ac:dyDescent="0.25">
      <c r="A738" s="1">
        <v>737</v>
      </c>
      <c r="B738" s="1">
        <v>21</v>
      </c>
      <c r="C738" s="23">
        <v>3.0000000000000001E-3</v>
      </c>
      <c r="D738" s="1">
        <v>20.2</v>
      </c>
      <c r="E738" s="1">
        <v>6.9000000000000006E-2</v>
      </c>
      <c r="F738" s="29">
        <v>8.0000000000000004E-4</v>
      </c>
      <c r="G738" s="1">
        <v>147.69999999999999</v>
      </c>
      <c r="H738" s="1">
        <v>164.4</v>
      </c>
      <c r="I738" s="1">
        <v>194.9</v>
      </c>
      <c r="J738" s="1">
        <v>239.5</v>
      </c>
      <c r="K738" s="1">
        <v>261.2</v>
      </c>
      <c r="L738" s="1">
        <v>40.5</v>
      </c>
      <c r="M738" s="1">
        <v>797.4</v>
      </c>
      <c r="N738" s="1">
        <v>-49.5</v>
      </c>
      <c r="O738" s="1">
        <v>3.7120000000000002</v>
      </c>
      <c r="P738" s="1">
        <v>25</v>
      </c>
      <c r="Q738" s="1"/>
      <c r="R738" s="1">
        <v>43.223999999999997</v>
      </c>
      <c r="S738" s="21">
        <v>1</v>
      </c>
      <c r="T738" s="1">
        <v>82</v>
      </c>
      <c r="U738" s="1"/>
      <c r="V738" s="1"/>
      <c r="W738" s="1"/>
      <c r="X738" s="1"/>
      <c r="Y738" s="1"/>
      <c r="Z738" s="1"/>
      <c r="AA738" s="1"/>
      <c r="AB738" s="1"/>
      <c r="AC738" s="1"/>
      <c r="AD738" s="1"/>
      <c r="AE738" s="1"/>
      <c r="AF738" s="1"/>
      <c r="AG738" s="1"/>
      <c r="AH738" s="1">
        <v>30.5</v>
      </c>
      <c r="AI738" s="1">
        <v>75.099999999999994</v>
      </c>
    </row>
    <row r="739" spans="1:35" x14ac:dyDescent="0.25">
      <c r="A739" s="1">
        <v>738</v>
      </c>
      <c r="B739" s="1">
        <v>29</v>
      </c>
      <c r="C739" s="23">
        <v>2E-3</v>
      </c>
      <c r="D739" s="22">
        <v>20.100000000000001</v>
      </c>
      <c r="E739" s="22">
        <v>9.2999999999999999E-2</v>
      </c>
      <c r="F739" s="31">
        <v>8.0000000000000004E-4</v>
      </c>
      <c r="G739" s="26">
        <v>143.9</v>
      </c>
      <c r="H739" s="26">
        <v>159.4</v>
      </c>
      <c r="I739" s="26">
        <v>193.2</v>
      </c>
      <c r="J739" s="26">
        <v>245.6</v>
      </c>
      <c r="K739" s="26">
        <v>267.89999999999998</v>
      </c>
      <c r="L739" s="26">
        <v>38</v>
      </c>
      <c r="M739" s="26">
        <v>797.4</v>
      </c>
      <c r="N739" s="22">
        <v>-47.8</v>
      </c>
      <c r="O739" s="24">
        <v>3.6040000000000001</v>
      </c>
      <c r="P739" s="26">
        <v>25</v>
      </c>
      <c r="Q739" s="22"/>
      <c r="R739" s="22">
        <v>43.216999999999999</v>
      </c>
      <c r="S739" s="21">
        <v>1</v>
      </c>
      <c r="T739" s="22">
        <v>90</v>
      </c>
      <c r="U739" s="32"/>
      <c r="V739" s="22"/>
      <c r="W739" s="22"/>
      <c r="X739" s="1"/>
      <c r="Y739" s="1"/>
      <c r="Z739" s="1"/>
      <c r="AA739" s="1"/>
      <c r="AB739" s="26"/>
      <c r="AC739" s="26"/>
      <c r="AD739" s="26"/>
      <c r="AE739" s="26"/>
      <c r="AF739" s="26"/>
      <c r="AG739" s="26"/>
      <c r="AH739" s="1">
        <v>33.799999999999983</v>
      </c>
      <c r="AI739" s="1">
        <v>86.199999999999989</v>
      </c>
    </row>
    <row r="740" spans="1:35" x14ac:dyDescent="0.25">
      <c r="A740" s="1">
        <v>739</v>
      </c>
      <c r="B740" s="1">
        <v>26</v>
      </c>
      <c r="C740" s="23">
        <v>2E-3</v>
      </c>
      <c r="D740" s="26">
        <v>18.2</v>
      </c>
      <c r="E740" s="22">
        <v>0.16800000000000001</v>
      </c>
      <c r="F740" s="31">
        <v>1E-3</v>
      </c>
      <c r="G740" s="26">
        <v>148.5</v>
      </c>
      <c r="H740" s="26">
        <v>165.8</v>
      </c>
      <c r="I740" s="26">
        <v>192.4</v>
      </c>
      <c r="J740" s="26">
        <v>239.1</v>
      </c>
      <c r="K740" s="26">
        <v>263.2</v>
      </c>
      <c r="L740" s="26">
        <v>40</v>
      </c>
      <c r="M740" s="26">
        <v>797.4</v>
      </c>
      <c r="N740" s="26">
        <v>-52</v>
      </c>
      <c r="O740" s="24">
        <v>3.722</v>
      </c>
      <c r="P740" s="26">
        <v>25</v>
      </c>
      <c r="Q740" s="22"/>
      <c r="R740" s="26">
        <v>43.222000000000001</v>
      </c>
      <c r="S740" s="21">
        <v>1</v>
      </c>
      <c r="T740" s="22">
        <v>71</v>
      </c>
      <c r="U740" s="32"/>
      <c r="V740" s="22"/>
      <c r="W740" s="22"/>
      <c r="X740" s="1"/>
      <c r="Y740" s="1"/>
      <c r="Z740" s="1"/>
      <c r="AA740" s="1"/>
      <c r="AB740" s="26"/>
      <c r="AC740" s="26"/>
      <c r="AD740" s="26"/>
      <c r="AE740" s="26"/>
      <c r="AF740" s="26"/>
      <c r="AG740" s="26"/>
      <c r="AH740" s="1">
        <v>26.599999999999994</v>
      </c>
      <c r="AI740" s="1">
        <v>73.299999999999983</v>
      </c>
    </row>
    <row r="741" spans="1:35" x14ac:dyDescent="0.25">
      <c r="A741" s="1">
        <v>740</v>
      </c>
      <c r="B741" s="1">
        <v>22</v>
      </c>
      <c r="C741" s="1">
        <v>4.0000000000000001E-3</v>
      </c>
      <c r="D741" s="25">
        <v>17.600000000000001</v>
      </c>
      <c r="E741" s="27">
        <v>7.0000000000000007E-2</v>
      </c>
      <c r="F741" s="29">
        <v>6.9999999999999999E-4</v>
      </c>
      <c r="G741" s="25">
        <v>149.5</v>
      </c>
      <c r="H741" s="25">
        <v>167.8</v>
      </c>
      <c r="I741" s="25">
        <v>190.6</v>
      </c>
      <c r="J741" s="25">
        <v>227.8</v>
      </c>
      <c r="K741" s="25">
        <v>253.2</v>
      </c>
      <c r="L741" s="25">
        <v>41.5</v>
      </c>
      <c r="M741" s="25">
        <v>797.4</v>
      </c>
      <c r="N741" s="25">
        <v>-58.4</v>
      </c>
      <c r="O741" s="23">
        <v>3.4260000000000002</v>
      </c>
      <c r="P741" s="25">
        <v>25</v>
      </c>
      <c r="Q741" s="32"/>
      <c r="R741" s="27">
        <v>43.27</v>
      </c>
      <c r="S741" s="33">
        <v>1</v>
      </c>
      <c r="T741" s="1">
        <v>98</v>
      </c>
      <c r="U741" s="25">
        <v>0.3</v>
      </c>
      <c r="V741" s="25">
        <v>18</v>
      </c>
      <c r="W741" s="22">
        <v>15</v>
      </c>
      <c r="X741" s="1">
        <v>7</v>
      </c>
      <c r="Y741" s="1">
        <v>7</v>
      </c>
      <c r="Z741" s="1">
        <v>7</v>
      </c>
      <c r="AA741" s="1">
        <v>7</v>
      </c>
      <c r="AB741" s="26"/>
      <c r="AC741" s="26"/>
      <c r="AD741" s="26"/>
      <c r="AE741" s="26"/>
      <c r="AF741" s="26"/>
      <c r="AG741" s="26"/>
      <c r="AH741" s="1">
        <v>22.799999999999983</v>
      </c>
      <c r="AI741" s="1">
        <v>60</v>
      </c>
    </row>
    <row r="742" spans="1:35" x14ac:dyDescent="0.25">
      <c r="A742" s="1">
        <v>741</v>
      </c>
      <c r="B742" s="1">
        <v>30</v>
      </c>
      <c r="C742" s="1">
        <v>4.0000000000000001E-3</v>
      </c>
      <c r="D742" s="1">
        <v>17.3</v>
      </c>
      <c r="E742" s="1">
        <v>0.02</v>
      </c>
      <c r="F742" s="29">
        <v>2E-3</v>
      </c>
      <c r="G742" s="1">
        <v>152.1</v>
      </c>
      <c r="H742" s="1">
        <v>164.1</v>
      </c>
      <c r="I742" s="1">
        <v>187.6</v>
      </c>
      <c r="J742" s="1">
        <v>230.8</v>
      </c>
      <c r="K742" s="1">
        <v>250.8</v>
      </c>
      <c r="L742" s="1">
        <v>40</v>
      </c>
      <c r="M742" s="1">
        <v>797.4</v>
      </c>
      <c r="N742" s="1">
        <v>-57.8</v>
      </c>
      <c r="O742" s="1">
        <v>3.31</v>
      </c>
      <c r="P742" s="1">
        <v>23.4</v>
      </c>
      <c r="Q742" s="1">
        <v>1.95</v>
      </c>
      <c r="R742" s="1">
        <v>43.262</v>
      </c>
      <c r="S742" s="1">
        <v>1</v>
      </c>
      <c r="T742" s="1">
        <v>88</v>
      </c>
      <c r="U742" s="1">
        <v>0.12</v>
      </c>
      <c r="V742" s="1">
        <v>14</v>
      </c>
      <c r="W742" s="1">
        <v>12</v>
      </c>
      <c r="X742" s="1">
        <v>9</v>
      </c>
      <c r="Y742" s="1">
        <v>7</v>
      </c>
      <c r="Z742" s="1">
        <v>7</v>
      </c>
      <c r="AA742" s="1">
        <v>7</v>
      </c>
      <c r="AB742" s="1"/>
      <c r="AC742" s="1"/>
      <c r="AD742" s="1"/>
      <c r="AE742" s="1"/>
      <c r="AF742" s="1"/>
      <c r="AG742" s="1"/>
      <c r="AH742" s="1">
        <v>23.5</v>
      </c>
      <c r="AI742" s="1">
        <v>66.700000000000017</v>
      </c>
    </row>
    <row r="743" spans="1:35" x14ac:dyDescent="0.25">
      <c r="A743" s="1">
        <v>742</v>
      </c>
      <c r="B743" s="20">
        <v>22</v>
      </c>
      <c r="C743" s="20">
        <v>5.0000000000000001E-3</v>
      </c>
      <c r="D743" s="20">
        <v>17.8</v>
      </c>
      <c r="E743" s="20">
        <v>0.15429999999999999</v>
      </c>
      <c r="F743" s="28">
        <v>1.1999999999999999E-3</v>
      </c>
      <c r="G743" s="20">
        <v>145.4</v>
      </c>
      <c r="H743" s="20">
        <v>167.2</v>
      </c>
      <c r="I743" s="20">
        <v>194.5</v>
      </c>
      <c r="J743" s="20">
        <v>235</v>
      </c>
      <c r="K743" s="20">
        <v>257.5</v>
      </c>
      <c r="L743" s="20">
        <v>40.1</v>
      </c>
      <c r="M743" s="20">
        <v>797.4</v>
      </c>
      <c r="N743" s="20">
        <v>-51.5</v>
      </c>
      <c r="O743" s="20">
        <v>3.6909999999999998</v>
      </c>
      <c r="P743" s="20">
        <v>22.5</v>
      </c>
      <c r="Q743" s="20">
        <v>1.74</v>
      </c>
      <c r="R743" s="20">
        <v>43.23</v>
      </c>
      <c r="S743" s="20">
        <v>1</v>
      </c>
      <c r="T743" s="20">
        <v>98</v>
      </c>
      <c r="U743" s="20">
        <v>0.66</v>
      </c>
      <c r="V743" s="20">
        <v>16</v>
      </c>
      <c r="W743" s="20">
        <v>14</v>
      </c>
      <c r="X743" s="1">
        <v>9</v>
      </c>
      <c r="Y743" s="1">
        <v>7</v>
      </c>
      <c r="Z743" s="1">
        <v>7</v>
      </c>
      <c r="AA743" s="1">
        <v>7</v>
      </c>
      <c r="AB743" s="20">
        <v>575.20000000000005</v>
      </c>
      <c r="AC743" s="20">
        <v>132.30000000000001</v>
      </c>
      <c r="AD743" s="20">
        <v>3.9</v>
      </c>
      <c r="AE743" s="20">
        <v>0.7</v>
      </c>
      <c r="AF743" s="20">
        <v>0.3</v>
      </c>
      <c r="AG743" s="20">
        <v>0.1</v>
      </c>
      <c r="AH743" s="1">
        <v>27.300000000000011</v>
      </c>
      <c r="AI743" s="1">
        <v>67.800000000000011</v>
      </c>
    </row>
    <row r="744" spans="1:35" x14ac:dyDescent="0.25">
      <c r="A744" s="1">
        <v>743</v>
      </c>
      <c r="B744" s="20">
        <v>20</v>
      </c>
      <c r="C744" s="20">
        <v>2E-3</v>
      </c>
      <c r="D744" s="20">
        <v>18.899999999999999</v>
      </c>
      <c r="E744" s="20">
        <v>0.16900000000000001</v>
      </c>
      <c r="F744" s="28">
        <v>1.2999999999999999E-3</v>
      </c>
      <c r="G744" s="20">
        <v>148.30000000000001</v>
      </c>
      <c r="H744" s="20">
        <v>166.9</v>
      </c>
      <c r="I744" s="20">
        <v>195</v>
      </c>
      <c r="J744" s="20">
        <v>239.6</v>
      </c>
      <c r="K744" s="20">
        <v>262.60000000000002</v>
      </c>
      <c r="L744" s="20">
        <v>42.2</v>
      </c>
      <c r="M744" s="20">
        <v>797.4</v>
      </c>
      <c r="N744" s="20">
        <v>-49.9</v>
      </c>
      <c r="O744" s="20">
        <v>3.718</v>
      </c>
      <c r="P744" s="20">
        <v>22</v>
      </c>
      <c r="Q744" s="20">
        <v>1.88</v>
      </c>
      <c r="R744" s="20">
        <v>43.22</v>
      </c>
      <c r="S744" s="20">
        <v>1</v>
      </c>
      <c r="T744" s="20">
        <v>99</v>
      </c>
      <c r="U744" s="20">
        <v>0.48</v>
      </c>
      <c r="V744" s="20">
        <v>19</v>
      </c>
      <c r="W744" s="20">
        <v>17</v>
      </c>
      <c r="X744" s="1">
        <v>12</v>
      </c>
      <c r="Y744" s="1">
        <v>10</v>
      </c>
      <c r="Z744" s="1">
        <v>8</v>
      </c>
      <c r="AA744" s="1">
        <v>7</v>
      </c>
      <c r="AB744" s="20">
        <v>2913.9</v>
      </c>
      <c r="AC744" s="20">
        <v>701.8</v>
      </c>
      <c r="AD744" s="20">
        <v>33.299999999999997</v>
      </c>
      <c r="AE744" s="20">
        <v>6.1</v>
      </c>
      <c r="AF744" s="20">
        <v>1.5</v>
      </c>
      <c r="AG744" s="20">
        <v>0.3</v>
      </c>
      <c r="AH744" s="1">
        <v>28.099999999999994</v>
      </c>
      <c r="AI744" s="1">
        <v>72.699999999999989</v>
      </c>
    </row>
    <row r="745" spans="1:35" x14ac:dyDescent="0.25">
      <c r="A745" s="1">
        <v>744</v>
      </c>
      <c r="B745" s="1">
        <v>19</v>
      </c>
      <c r="C745" s="23">
        <v>6.0000000000000001E-3</v>
      </c>
      <c r="D745" s="25">
        <v>19.2</v>
      </c>
      <c r="E745" s="1">
        <v>0.155</v>
      </c>
      <c r="F745" s="29">
        <v>1.4E-3</v>
      </c>
      <c r="G745" s="1">
        <v>151.19999999999999</v>
      </c>
      <c r="H745" s="1">
        <v>165.3</v>
      </c>
      <c r="I745" s="1">
        <v>193.4</v>
      </c>
      <c r="J745" s="1">
        <v>238.8</v>
      </c>
      <c r="K745" s="1">
        <v>259.60000000000002</v>
      </c>
      <c r="L745" s="1">
        <v>41</v>
      </c>
      <c r="M745" s="1">
        <v>797.5</v>
      </c>
      <c r="N745" s="1">
        <v>-49.9</v>
      </c>
      <c r="O745" s="1">
        <v>3.6949999999999998</v>
      </c>
      <c r="P745" s="1">
        <v>25</v>
      </c>
      <c r="Q745" s="1"/>
      <c r="R745" s="1">
        <v>43.209000000000003</v>
      </c>
      <c r="S745" s="21">
        <v>1</v>
      </c>
      <c r="T745" s="1">
        <v>74</v>
      </c>
      <c r="U745" s="1"/>
      <c r="V745" s="1"/>
      <c r="W745" s="1"/>
      <c r="X745" s="1"/>
      <c r="Y745" s="1"/>
      <c r="Z745" s="1"/>
      <c r="AA745" s="1"/>
      <c r="AB745" s="1"/>
      <c r="AC745" s="1"/>
      <c r="AD745" s="1"/>
      <c r="AE745" s="1"/>
      <c r="AF745" s="1"/>
      <c r="AG745" s="1"/>
      <c r="AH745" s="1">
        <v>28.099999999999994</v>
      </c>
      <c r="AI745" s="1">
        <v>73.5</v>
      </c>
    </row>
    <row r="746" spans="1:35" x14ac:dyDescent="0.25">
      <c r="A746" s="1">
        <v>745</v>
      </c>
      <c r="B746" s="1">
        <v>23</v>
      </c>
      <c r="C746" s="23">
        <v>3.0000000000000001E-3</v>
      </c>
      <c r="D746" s="26">
        <v>18.600000000000001</v>
      </c>
      <c r="E746" s="22">
        <v>0.16800000000000001</v>
      </c>
      <c r="F746" s="31">
        <v>1E-3</v>
      </c>
      <c r="G746" s="26">
        <v>150.80000000000001</v>
      </c>
      <c r="H746" s="26">
        <v>165.8</v>
      </c>
      <c r="I746" s="26">
        <v>192.2</v>
      </c>
      <c r="J746" s="26">
        <v>238.5</v>
      </c>
      <c r="K746" s="26">
        <v>262.89999999999998</v>
      </c>
      <c r="L746" s="26">
        <v>40</v>
      </c>
      <c r="M746" s="26">
        <v>797.5</v>
      </c>
      <c r="N746" s="26">
        <v>-51.9</v>
      </c>
      <c r="O746" s="24">
        <v>3.6</v>
      </c>
      <c r="P746" s="26">
        <v>25</v>
      </c>
      <c r="Q746" s="22"/>
      <c r="R746" s="26">
        <v>43.213000000000001</v>
      </c>
      <c r="S746" s="21">
        <v>1</v>
      </c>
      <c r="T746" s="22">
        <v>93</v>
      </c>
      <c r="U746" s="32"/>
      <c r="V746" s="22"/>
      <c r="W746" s="22"/>
      <c r="X746" s="1"/>
      <c r="Y746" s="1"/>
      <c r="Z746" s="1"/>
      <c r="AA746" s="1"/>
      <c r="AB746" s="26"/>
      <c r="AC746" s="26"/>
      <c r="AD746" s="26"/>
      <c r="AE746" s="26"/>
      <c r="AF746" s="26"/>
      <c r="AG746" s="26"/>
      <c r="AH746" s="1">
        <v>26.399999999999977</v>
      </c>
      <c r="AI746" s="1">
        <v>72.699999999999989</v>
      </c>
    </row>
    <row r="747" spans="1:35" x14ac:dyDescent="0.25">
      <c r="A747" s="1">
        <v>746</v>
      </c>
      <c r="B747" s="1">
        <v>26</v>
      </c>
      <c r="C747" s="23">
        <v>2E-3</v>
      </c>
      <c r="D747" s="22">
        <v>18.8</v>
      </c>
      <c r="E747" s="22">
        <v>0.16700000000000001</v>
      </c>
      <c r="F747" s="31">
        <v>1E-3</v>
      </c>
      <c r="G747" s="26">
        <v>151.6</v>
      </c>
      <c r="H747" s="26">
        <v>165.8</v>
      </c>
      <c r="I747" s="26">
        <v>192.3</v>
      </c>
      <c r="J747" s="26">
        <v>238.7</v>
      </c>
      <c r="K747" s="26">
        <v>262.10000000000002</v>
      </c>
      <c r="L747" s="26">
        <v>39.5</v>
      </c>
      <c r="M747" s="26">
        <v>797.5</v>
      </c>
      <c r="N747" s="26">
        <v>-51.9</v>
      </c>
      <c r="O747" s="24">
        <v>3.7429999999999999</v>
      </c>
      <c r="P747" s="22">
        <v>25</v>
      </c>
      <c r="Q747" s="22"/>
      <c r="R747" s="22">
        <v>43.21</v>
      </c>
      <c r="S747" s="21">
        <v>1</v>
      </c>
      <c r="T747" s="22">
        <v>71</v>
      </c>
      <c r="U747" s="26"/>
      <c r="V747" s="22"/>
      <c r="W747" s="22"/>
      <c r="X747" s="1"/>
      <c r="Y747" s="1"/>
      <c r="Z747" s="1"/>
      <c r="AA747" s="1"/>
      <c r="AB747" s="26"/>
      <c r="AC747" s="26"/>
      <c r="AD747" s="26"/>
      <c r="AE747" s="26"/>
      <c r="AF747" s="26"/>
      <c r="AG747" s="26"/>
      <c r="AH747" s="1">
        <v>26.5</v>
      </c>
      <c r="AI747" s="1">
        <v>72.899999999999977</v>
      </c>
    </row>
    <row r="748" spans="1:35" x14ac:dyDescent="0.25">
      <c r="A748" s="1">
        <v>747</v>
      </c>
      <c r="B748" s="1">
        <v>26</v>
      </c>
      <c r="C748" s="23">
        <v>2E-3</v>
      </c>
      <c r="D748" s="26">
        <v>20.100000000000001</v>
      </c>
      <c r="E748" s="24">
        <v>0.16700000000000001</v>
      </c>
      <c r="F748" s="31">
        <v>1E-3</v>
      </c>
      <c r="G748" s="26">
        <v>148.19999999999999</v>
      </c>
      <c r="H748" s="26">
        <v>165.7</v>
      </c>
      <c r="I748" s="26">
        <v>192.5</v>
      </c>
      <c r="J748" s="26">
        <v>239.5</v>
      </c>
      <c r="K748" s="26">
        <v>263.8</v>
      </c>
      <c r="L748" s="26">
        <v>40.5</v>
      </c>
      <c r="M748" s="26">
        <v>797.5</v>
      </c>
      <c r="N748" s="22">
        <v>-51.8</v>
      </c>
      <c r="O748" s="24">
        <v>3.6840000000000002</v>
      </c>
      <c r="P748" s="26">
        <v>25</v>
      </c>
      <c r="Q748" s="32"/>
      <c r="R748" s="26">
        <v>43.19</v>
      </c>
      <c r="S748" s="21">
        <v>1</v>
      </c>
      <c r="T748" s="22">
        <v>79</v>
      </c>
      <c r="U748" s="32"/>
      <c r="V748" s="22"/>
      <c r="W748" s="22"/>
      <c r="X748" s="1"/>
      <c r="Y748" s="1"/>
      <c r="Z748" s="1"/>
      <c r="AA748" s="1"/>
      <c r="AB748" s="26"/>
      <c r="AC748" s="26"/>
      <c r="AD748" s="26"/>
      <c r="AE748" s="26"/>
      <c r="AF748" s="26"/>
      <c r="AG748" s="26"/>
      <c r="AH748" s="1">
        <v>26.800000000000011</v>
      </c>
      <c r="AI748" s="1">
        <v>73.800000000000011</v>
      </c>
    </row>
    <row r="749" spans="1:35" x14ac:dyDescent="0.25">
      <c r="A749" s="1">
        <v>748</v>
      </c>
      <c r="B749" s="1">
        <v>30</v>
      </c>
      <c r="C749" s="1">
        <v>4.0000000000000001E-3</v>
      </c>
      <c r="D749" s="25">
        <v>17.5</v>
      </c>
      <c r="E749" s="27">
        <v>0.08</v>
      </c>
      <c r="F749" s="29">
        <v>8.0000000000000004E-4</v>
      </c>
      <c r="G749" s="25">
        <v>149.30000000000001</v>
      </c>
      <c r="H749" s="25">
        <v>167.1</v>
      </c>
      <c r="I749" s="25">
        <v>189.5</v>
      </c>
      <c r="J749" s="25">
        <v>226.3</v>
      </c>
      <c r="K749" s="25">
        <v>255.2</v>
      </c>
      <c r="L749" s="25">
        <v>40.5</v>
      </c>
      <c r="M749" s="25">
        <v>797.5</v>
      </c>
      <c r="N749" s="25">
        <v>-59.8</v>
      </c>
      <c r="O749" s="23">
        <v>3.3639999999999999</v>
      </c>
      <c r="P749" s="25">
        <v>25.5</v>
      </c>
      <c r="Q749" s="32"/>
      <c r="R749" s="27">
        <v>43.26</v>
      </c>
      <c r="S749" s="33">
        <v>1</v>
      </c>
      <c r="T749" s="1">
        <v>98</v>
      </c>
      <c r="U749" s="25">
        <v>0.2</v>
      </c>
      <c r="V749" s="25">
        <v>16</v>
      </c>
      <c r="W749" s="22">
        <v>13</v>
      </c>
      <c r="X749" s="1">
        <v>7</v>
      </c>
      <c r="Y749" s="1">
        <v>7</v>
      </c>
      <c r="Z749" s="1">
        <v>7</v>
      </c>
      <c r="AA749" s="1">
        <v>7</v>
      </c>
      <c r="AB749" s="26"/>
      <c r="AC749" s="26"/>
      <c r="AD749" s="26"/>
      <c r="AE749" s="26"/>
      <c r="AF749" s="26"/>
      <c r="AG749" s="26"/>
      <c r="AH749" s="1">
        <v>22.400000000000006</v>
      </c>
      <c r="AI749" s="1">
        <v>59.200000000000017</v>
      </c>
    </row>
    <row r="750" spans="1:35" x14ac:dyDescent="0.25">
      <c r="A750" s="1">
        <v>749</v>
      </c>
      <c r="B750" s="1">
        <v>19</v>
      </c>
      <c r="C750" s="1">
        <v>3.0000000000000001E-3</v>
      </c>
      <c r="D750" s="25">
        <v>16.899999999999999</v>
      </c>
      <c r="E750" s="27">
        <v>0.15</v>
      </c>
      <c r="F750" s="29">
        <v>1.1999999999999999E-3</v>
      </c>
      <c r="G750" s="25">
        <v>153.80000000000001</v>
      </c>
      <c r="H750" s="25">
        <v>171.6</v>
      </c>
      <c r="I750" s="25">
        <v>193.4</v>
      </c>
      <c r="J750" s="25">
        <v>226.1</v>
      </c>
      <c r="K750" s="25">
        <v>246.9</v>
      </c>
      <c r="L750" s="25">
        <v>44</v>
      </c>
      <c r="M750" s="25">
        <v>797.6</v>
      </c>
      <c r="N750" s="25">
        <v>-56.4</v>
      </c>
      <c r="O750" s="23">
        <v>3.5680000000000001</v>
      </c>
      <c r="P750" s="25">
        <v>25</v>
      </c>
      <c r="Q750" s="32"/>
      <c r="R750" s="27">
        <v>43.29</v>
      </c>
      <c r="S750" s="33">
        <v>1</v>
      </c>
      <c r="T750" s="1">
        <v>99</v>
      </c>
      <c r="U750" s="25">
        <v>0.1</v>
      </c>
      <c r="V750" s="25">
        <v>15</v>
      </c>
      <c r="W750" s="22">
        <v>12</v>
      </c>
      <c r="X750" s="1">
        <v>7</v>
      </c>
      <c r="Y750" s="1">
        <v>7</v>
      </c>
      <c r="Z750" s="1">
        <v>7</v>
      </c>
      <c r="AA750" s="1">
        <v>7</v>
      </c>
      <c r="AB750" s="26"/>
      <c r="AC750" s="26"/>
      <c r="AD750" s="26"/>
      <c r="AE750" s="26"/>
      <c r="AF750" s="26"/>
      <c r="AG750" s="26"/>
      <c r="AH750" s="1">
        <v>21.800000000000011</v>
      </c>
      <c r="AI750" s="1">
        <v>54.5</v>
      </c>
    </row>
    <row r="751" spans="1:35" x14ac:dyDescent="0.25">
      <c r="A751" s="1">
        <v>750</v>
      </c>
      <c r="B751" s="1">
        <v>20</v>
      </c>
      <c r="C751" s="1">
        <v>1E-3</v>
      </c>
      <c r="D751" s="25">
        <v>17.5</v>
      </c>
      <c r="E751" s="27">
        <v>0.15</v>
      </c>
      <c r="F751" s="29">
        <v>1.1000000000000001E-3</v>
      </c>
      <c r="G751" s="25">
        <v>150.6</v>
      </c>
      <c r="H751" s="25">
        <v>172.3</v>
      </c>
      <c r="I751" s="25">
        <v>193.9</v>
      </c>
      <c r="J751" s="25">
        <v>226.7</v>
      </c>
      <c r="K751" s="25">
        <v>248.4</v>
      </c>
      <c r="L751" s="25">
        <v>44</v>
      </c>
      <c r="M751" s="25">
        <v>797.6</v>
      </c>
      <c r="N751" s="25">
        <v>-55.9</v>
      </c>
      <c r="O751" s="23">
        <v>3.8490000000000002</v>
      </c>
      <c r="P751" s="25">
        <v>25</v>
      </c>
      <c r="Q751" s="32"/>
      <c r="R751" s="27">
        <v>43.28</v>
      </c>
      <c r="S751" s="33">
        <v>1</v>
      </c>
      <c r="T751" s="1">
        <v>99</v>
      </c>
      <c r="U751" s="25">
        <v>0.2</v>
      </c>
      <c r="V751" s="25">
        <v>17</v>
      </c>
      <c r="W751" s="22">
        <v>14</v>
      </c>
      <c r="X751" s="1">
        <v>7</v>
      </c>
      <c r="Y751" s="1">
        <v>7</v>
      </c>
      <c r="Z751" s="1">
        <v>7</v>
      </c>
      <c r="AA751" s="1">
        <v>7</v>
      </c>
      <c r="AB751" s="26"/>
      <c r="AC751" s="26"/>
      <c r="AD751" s="26"/>
      <c r="AE751" s="26"/>
      <c r="AF751" s="26"/>
      <c r="AG751" s="26"/>
      <c r="AH751" s="1">
        <v>21.599999999999994</v>
      </c>
      <c r="AI751" s="1">
        <v>54.399999999999977</v>
      </c>
    </row>
    <row r="752" spans="1:35" x14ac:dyDescent="0.25">
      <c r="A752" s="1">
        <v>751</v>
      </c>
      <c r="B752" s="1">
        <v>30</v>
      </c>
      <c r="C752" s="1">
        <v>7.0000000000000001E-3</v>
      </c>
      <c r="D752" s="1">
        <v>18.100000000000001</v>
      </c>
      <c r="E752" s="1">
        <v>0.02</v>
      </c>
      <c r="F752" s="29"/>
      <c r="G752" s="1">
        <v>148.30000000000001</v>
      </c>
      <c r="H752" s="1">
        <v>161.5</v>
      </c>
      <c r="I752" s="1">
        <v>183.1</v>
      </c>
      <c r="J752" s="1">
        <v>228.4</v>
      </c>
      <c r="K752" s="1">
        <v>249.3</v>
      </c>
      <c r="L752" s="1">
        <v>39</v>
      </c>
      <c r="M752" s="1">
        <v>797.6</v>
      </c>
      <c r="N752" s="1">
        <v>-61.8</v>
      </c>
      <c r="O752" s="1">
        <v>3.1739999999999999</v>
      </c>
      <c r="P752" s="1">
        <v>23.1</v>
      </c>
      <c r="Q752" s="1">
        <v>1.32</v>
      </c>
      <c r="R752" s="1">
        <v>43.228999999999999</v>
      </c>
      <c r="S752" s="1">
        <v>1</v>
      </c>
      <c r="T752" s="1">
        <v>98</v>
      </c>
      <c r="U752" s="1">
        <v>0.08</v>
      </c>
      <c r="V752" s="1">
        <v>12</v>
      </c>
      <c r="W752" s="1">
        <v>10</v>
      </c>
      <c r="X752" s="1">
        <v>7</v>
      </c>
      <c r="Y752" s="1">
        <v>7</v>
      </c>
      <c r="Z752" s="1">
        <v>7</v>
      </c>
      <c r="AA752" s="1">
        <v>7</v>
      </c>
      <c r="AB752" s="1"/>
      <c r="AC752" s="1"/>
      <c r="AD752" s="1"/>
      <c r="AE752" s="1"/>
      <c r="AF752" s="1"/>
      <c r="AG752" s="1"/>
      <c r="AH752" s="1">
        <v>21.599999999999994</v>
      </c>
      <c r="AI752" s="1">
        <v>66.900000000000006</v>
      </c>
    </row>
    <row r="753" spans="1:35" x14ac:dyDescent="0.25">
      <c r="A753" s="1">
        <v>752</v>
      </c>
      <c r="B753" s="21">
        <v>19</v>
      </c>
      <c r="C753" s="21">
        <v>8.0000000000000002E-3</v>
      </c>
      <c r="D753" s="25">
        <v>18.848334580838323</v>
      </c>
      <c r="E753" s="21">
        <v>0.01</v>
      </c>
      <c r="F753" s="30">
        <v>2.3E-3</v>
      </c>
      <c r="G753" s="21">
        <v>155.6</v>
      </c>
      <c r="H753" s="21">
        <v>172.9</v>
      </c>
      <c r="I753" s="21">
        <v>189.9</v>
      </c>
      <c r="J753" s="21">
        <v>214.1</v>
      </c>
      <c r="K753" s="21">
        <v>235.4</v>
      </c>
      <c r="L753" s="21">
        <v>45.5</v>
      </c>
      <c r="M753" s="1">
        <v>797.69999999999993</v>
      </c>
      <c r="N753" s="21">
        <v>-70</v>
      </c>
      <c r="O753" s="21">
        <v>3.4380000000000002</v>
      </c>
      <c r="P753" s="21">
        <v>25</v>
      </c>
      <c r="Q753" s="21"/>
      <c r="R753" s="21">
        <v>43.22</v>
      </c>
      <c r="S753" s="21">
        <v>1</v>
      </c>
      <c r="T753" s="21">
        <v>90</v>
      </c>
      <c r="U753" s="21">
        <v>0.12</v>
      </c>
      <c r="V753" s="21">
        <v>15</v>
      </c>
      <c r="W753" s="21">
        <v>13</v>
      </c>
      <c r="X753" s="1">
        <v>9</v>
      </c>
      <c r="Y753" s="1">
        <v>7</v>
      </c>
      <c r="Z753" s="1">
        <v>7</v>
      </c>
      <c r="AA753" s="1">
        <v>7</v>
      </c>
      <c r="AB753" s="21">
        <v>253.1</v>
      </c>
      <c r="AC753" s="21">
        <v>67.5</v>
      </c>
      <c r="AD753" s="21">
        <v>2.9</v>
      </c>
      <c r="AE753" s="21">
        <v>0.3</v>
      </c>
      <c r="AF753" s="21">
        <v>0.1</v>
      </c>
      <c r="AG753" s="21">
        <v>0.1</v>
      </c>
      <c r="AH753" s="1">
        <v>17</v>
      </c>
      <c r="AI753" s="1">
        <v>41.199999999999989</v>
      </c>
    </row>
    <row r="754" spans="1:35" x14ac:dyDescent="0.25">
      <c r="A754" s="1">
        <v>753</v>
      </c>
      <c r="B754" s="1">
        <v>20</v>
      </c>
      <c r="C754" s="1">
        <v>4.0000000000000001E-3</v>
      </c>
      <c r="D754" s="25">
        <v>16.5</v>
      </c>
      <c r="E754" s="27">
        <v>0.15</v>
      </c>
      <c r="F754" s="29">
        <v>1.1999999999999999E-3</v>
      </c>
      <c r="G754" s="25">
        <v>150.30000000000001</v>
      </c>
      <c r="H754" s="25">
        <v>172.3</v>
      </c>
      <c r="I754" s="25">
        <v>193.6</v>
      </c>
      <c r="J754" s="25">
        <v>226.6</v>
      </c>
      <c r="K754" s="25">
        <v>248.8</v>
      </c>
      <c r="L754" s="25">
        <v>44</v>
      </c>
      <c r="M754" s="25">
        <v>797.7</v>
      </c>
      <c r="N754" s="25">
        <v>-56.1</v>
      </c>
      <c r="O754" s="23">
        <v>3.617</v>
      </c>
      <c r="P754" s="25">
        <v>25</v>
      </c>
      <c r="Q754" s="32"/>
      <c r="R754" s="27">
        <v>43.3</v>
      </c>
      <c r="S754" s="33">
        <v>1</v>
      </c>
      <c r="T754" s="1">
        <v>99</v>
      </c>
      <c r="U754" s="25">
        <v>0.1</v>
      </c>
      <c r="V754" s="25">
        <v>16</v>
      </c>
      <c r="W754" s="22">
        <v>14</v>
      </c>
      <c r="X754" s="1">
        <v>7</v>
      </c>
      <c r="Y754" s="1">
        <v>7</v>
      </c>
      <c r="Z754" s="1">
        <v>7</v>
      </c>
      <c r="AA754" s="1">
        <v>7</v>
      </c>
      <c r="AB754" s="26"/>
      <c r="AC754" s="26"/>
      <c r="AD754" s="26"/>
      <c r="AE754" s="26"/>
      <c r="AF754" s="26"/>
      <c r="AG754" s="26"/>
      <c r="AH754" s="1">
        <v>21.299999999999983</v>
      </c>
      <c r="AI754" s="1">
        <v>54.299999999999983</v>
      </c>
    </row>
    <row r="755" spans="1:35" x14ac:dyDescent="0.25">
      <c r="A755" s="1">
        <v>754</v>
      </c>
      <c r="B755" s="1">
        <v>19</v>
      </c>
      <c r="C755" s="1">
        <v>2E-3</v>
      </c>
      <c r="D755" s="25">
        <v>17.100000000000001</v>
      </c>
      <c r="E755" s="27">
        <v>0.12</v>
      </c>
      <c r="F755" s="29">
        <v>1.1000000000000001E-3</v>
      </c>
      <c r="G755" s="25">
        <v>150.1</v>
      </c>
      <c r="H755" s="25">
        <v>170</v>
      </c>
      <c r="I755" s="25">
        <v>190.1</v>
      </c>
      <c r="J755" s="25">
        <v>225.2</v>
      </c>
      <c r="K755" s="25">
        <v>252.6</v>
      </c>
      <c r="L755" s="25">
        <v>43</v>
      </c>
      <c r="M755" s="25">
        <v>797.7</v>
      </c>
      <c r="N755" s="25">
        <v>-59.7</v>
      </c>
      <c r="O755" s="23">
        <v>3.4140000000000001</v>
      </c>
      <c r="P755" s="25">
        <v>26</v>
      </c>
      <c r="Q755" s="32"/>
      <c r="R755" s="27">
        <v>43.27</v>
      </c>
      <c r="S755" s="33">
        <v>1</v>
      </c>
      <c r="T755" s="1">
        <v>98</v>
      </c>
      <c r="U755" s="25">
        <v>0.1</v>
      </c>
      <c r="V755" s="25">
        <v>17</v>
      </c>
      <c r="W755" s="22">
        <v>15</v>
      </c>
      <c r="X755" s="1">
        <v>7</v>
      </c>
      <c r="Y755" s="1">
        <v>7</v>
      </c>
      <c r="Z755" s="1">
        <v>7</v>
      </c>
      <c r="AA755" s="1">
        <v>7</v>
      </c>
      <c r="AB755" s="26"/>
      <c r="AC755" s="26"/>
      <c r="AD755" s="26"/>
      <c r="AE755" s="26"/>
      <c r="AF755" s="26"/>
      <c r="AG755" s="26"/>
      <c r="AH755" s="1">
        <v>20.099999999999994</v>
      </c>
      <c r="AI755" s="1">
        <v>55.199999999999989</v>
      </c>
    </row>
    <row r="756" spans="1:35" x14ac:dyDescent="0.25">
      <c r="A756" s="1">
        <v>755</v>
      </c>
      <c r="B756" s="1">
        <v>30</v>
      </c>
      <c r="C756" s="1">
        <v>1.0999999999999999E-2</v>
      </c>
      <c r="D756" s="1">
        <v>16.5</v>
      </c>
      <c r="E756" s="1">
        <v>0.02</v>
      </c>
      <c r="F756" s="29"/>
      <c r="G756" s="1">
        <v>149.1</v>
      </c>
      <c r="H756" s="1">
        <v>163</v>
      </c>
      <c r="I756" s="1">
        <v>188.5</v>
      </c>
      <c r="J756" s="1">
        <v>235.5</v>
      </c>
      <c r="K756" s="1">
        <v>256.3</v>
      </c>
      <c r="L756" s="1">
        <v>40.5</v>
      </c>
      <c r="M756" s="1">
        <v>797.7</v>
      </c>
      <c r="N756" s="1">
        <v>-56.8</v>
      </c>
      <c r="O756" s="1">
        <v>3.5840000000000001</v>
      </c>
      <c r="P756" s="1">
        <v>24.1</v>
      </c>
      <c r="Q756" s="1">
        <v>1.03</v>
      </c>
      <c r="R756" s="1">
        <v>43.280999999999999</v>
      </c>
      <c r="S756" s="1">
        <v>1</v>
      </c>
      <c r="T756" s="1">
        <v>97</v>
      </c>
      <c r="U756" s="1">
        <v>0.1</v>
      </c>
      <c r="V756" s="1">
        <v>12</v>
      </c>
      <c r="W756" s="1">
        <v>11</v>
      </c>
      <c r="X756" s="1">
        <v>9</v>
      </c>
      <c r="Y756" s="1">
        <v>8</v>
      </c>
      <c r="Z756" s="1">
        <v>7</v>
      </c>
      <c r="AA756" s="1">
        <v>7</v>
      </c>
      <c r="AB756" s="1"/>
      <c r="AC756" s="1"/>
      <c r="AD756" s="1"/>
      <c r="AE756" s="1"/>
      <c r="AF756" s="1"/>
      <c r="AG756" s="1"/>
      <c r="AH756" s="1">
        <v>25.5</v>
      </c>
      <c r="AI756" s="1">
        <v>72.5</v>
      </c>
    </row>
    <row r="757" spans="1:35" x14ac:dyDescent="0.25">
      <c r="A757" s="1">
        <v>756</v>
      </c>
      <c r="B757" s="1">
        <v>30</v>
      </c>
      <c r="C757" s="1">
        <v>6.0000000000000001E-3</v>
      </c>
      <c r="D757" s="1">
        <v>18.5</v>
      </c>
      <c r="E757" s="1">
        <v>0.02</v>
      </c>
      <c r="F757" s="29"/>
      <c r="G757" s="1">
        <v>148.80000000000001</v>
      </c>
      <c r="H757" s="1">
        <v>162.80000000000001</v>
      </c>
      <c r="I757" s="1">
        <v>184.4</v>
      </c>
      <c r="J757" s="1">
        <v>226.8</v>
      </c>
      <c r="K757" s="1">
        <v>247.8</v>
      </c>
      <c r="L757" s="1">
        <v>39.5</v>
      </c>
      <c r="M757" s="1">
        <v>797.7</v>
      </c>
      <c r="N757" s="1">
        <v>-61.7</v>
      </c>
      <c r="O757" s="1">
        <v>3.3050000000000002</v>
      </c>
      <c r="P757" s="1">
        <v>23.4</v>
      </c>
      <c r="Q757" s="1">
        <v>1.21</v>
      </c>
      <c r="R757" s="1">
        <v>43.222000000000001</v>
      </c>
      <c r="S757" s="1">
        <v>1</v>
      </c>
      <c r="T757" s="1">
        <v>98</v>
      </c>
      <c r="U757" s="1">
        <v>0.15</v>
      </c>
      <c r="V757" s="1">
        <v>12</v>
      </c>
      <c r="W757" s="1">
        <v>11</v>
      </c>
      <c r="X757" s="1">
        <v>9</v>
      </c>
      <c r="Y757" s="1">
        <v>8</v>
      </c>
      <c r="Z757" s="1">
        <v>8</v>
      </c>
      <c r="AA757" s="1">
        <v>7</v>
      </c>
      <c r="AB757" s="1"/>
      <c r="AC757" s="1"/>
      <c r="AD757" s="1"/>
      <c r="AE757" s="1"/>
      <c r="AF757" s="1"/>
      <c r="AG757" s="1"/>
      <c r="AH757" s="1">
        <v>21.599999999999994</v>
      </c>
      <c r="AI757" s="1">
        <v>64</v>
      </c>
    </row>
    <row r="758" spans="1:35" x14ac:dyDescent="0.25">
      <c r="A758" s="1">
        <v>757</v>
      </c>
      <c r="B758" s="20">
        <v>23</v>
      </c>
      <c r="C758" s="20">
        <v>2E-3</v>
      </c>
      <c r="D758" s="20">
        <v>19.3</v>
      </c>
      <c r="E758" s="20">
        <v>0.11890000000000001</v>
      </c>
      <c r="F758" s="28">
        <v>1E-3</v>
      </c>
      <c r="G758" s="20">
        <v>142.69999999999999</v>
      </c>
      <c r="H758" s="20">
        <v>169.6</v>
      </c>
      <c r="I758" s="20">
        <v>197.1</v>
      </c>
      <c r="J758" s="20">
        <v>232.4</v>
      </c>
      <c r="K758" s="20">
        <v>255.2</v>
      </c>
      <c r="L758" s="20">
        <v>40.700000000000003</v>
      </c>
      <c r="M758" s="20">
        <v>797.7</v>
      </c>
      <c r="N758" s="20">
        <v>-51.5</v>
      </c>
      <c r="O758" s="20">
        <v>3.6760000000000002</v>
      </c>
      <c r="P758" s="20">
        <v>22</v>
      </c>
      <c r="Q758" s="20">
        <v>1.61</v>
      </c>
      <c r="R758" s="20">
        <v>43.22</v>
      </c>
      <c r="S758" s="20">
        <v>2</v>
      </c>
      <c r="T758" s="20">
        <v>100</v>
      </c>
      <c r="U758" s="20">
        <v>0.36</v>
      </c>
      <c r="V758" s="20">
        <v>17</v>
      </c>
      <c r="W758" s="20">
        <v>14</v>
      </c>
      <c r="X758" s="1">
        <v>8</v>
      </c>
      <c r="Y758" s="1">
        <v>7</v>
      </c>
      <c r="Z758" s="1">
        <v>7</v>
      </c>
      <c r="AA758" s="1">
        <v>7</v>
      </c>
      <c r="AB758" s="20">
        <v>993.6</v>
      </c>
      <c r="AC758" s="20">
        <v>134.69999999999999</v>
      </c>
      <c r="AD758" s="20">
        <v>1.5</v>
      </c>
      <c r="AE758" s="20">
        <v>0.2</v>
      </c>
      <c r="AF758" s="20">
        <v>0</v>
      </c>
      <c r="AG758" s="20">
        <v>0</v>
      </c>
      <c r="AH758" s="1">
        <v>27.5</v>
      </c>
      <c r="AI758" s="1">
        <v>62.800000000000011</v>
      </c>
    </row>
    <row r="759" spans="1:35" x14ac:dyDescent="0.25">
      <c r="A759" s="1">
        <v>758</v>
      </c>
      <c r="B759" s="20">
        <v>21</v>
      </c>
      <c r="C759" s="20">
        <v>2E-3</v>
      </c>
      <c r="D759" s="20">
        <v>19.8</v>
      </c>
      <c r="E759" s="20">
        <v>0.17100000000000001</v>
      </c>
      <c r="F759" s="28">
        <v>1.1999999999999999E-3</v>
      </c>
      <c r="G759" s="20">
        <v>148.69999999999999</v>
      </c>
      <c r="H759" s="20">
        <v>167.2</v>
      </c>
      <c r="I759" s="20">
        <v>195.9</v>
      </c>
      <c r="J759" s="20">
        <v>239.4</v>
      </c>
      <c r="K759" s="20">
        <v>260.39999999999998</v>
      </c>
      <c r="L759" s="20">
        <v>42</v>
      </c>
      <c r="M759" s="20">
        <v>797.7</v>
      </c>
      <c r="N759" s="20">
        <v>-49.5</v>
      </c>
      <c r="O759" s="20">
        <v>3.7269999999999999</v>
      </c>
      <c r="P759" s="20">
        <v>23.5</v>
      </c>
      <c r="Q759" s="20">
        <v>1.89</v>
      </c>
      <c r="R759" s="20">
        <v>43.2</v>
      </c>
      <c r="S759" s="20">
        <v>1</v>
      </c>
      <c r="T759" s="20">
        <v>97</v>
      </c>
      <c r="U759" s="20">
        <v>0.34</v>
      </c>
      <c r="V759" s="20">
        <v>19</v>
      </c>
      <c r="W759" s="20">
        <v>17</v>
      </c>
      <c r="X759" s="1">
        <v>12</v>
      </c>
      <c r="Y759" s="1">
        <v>9</v>
      </c>
      <c r="Z759" s="1">
        <v>8</v>
      </c>
      <c r="AA759" s="1">
        <v>7</v>
      </c>
      <c r="AB759" s="20">
        <v>3106.2</v>
      </c>
      <c r="AC759" s="20">
        <v>863.5</v>
      </c>
      <c r="AD759" s="20">
        <v>29.5</v>
      </c>
      <c r="AE759" s="20">
        <v>4.9000000000000004</v>
      </c>
      <c r="AF759" s="20">
        <v>1.5</v>
      </c>
      <c r="AG759" s="20">
        <v>0.3</v>
      </c>
      <c r="AH759" s="1">
        <v>28.700000000000017</v>
      </c>
      <c r="AI759" s="1">
        <v>72.200000000000017</v>
      </c>
    </row>
    <row r="760" spans="1:35" x14ac:dyDescent="0.25">
      <c r="A760" s="1">
        <v>759</v>
      </c>
      <c r="B760" s="1">
        <v>20</v>
      </c>
      <c r="C760" s="1">
        <v>2E-3</v>
      </c>
      <c r="D760" s="25">
        <v>18</v>
      </c>
      <c r="E760" s="27">
        <v>0.15</v>
      </c>
      <c r="F760" s="29">
        <v>1.4E-3</v>
      </c>
      <c r="G760" s="25">
        <v>150.5</v>
      </c>
      <c r="H760" s="25">
        <v>172.1</v>
      </c>
      <c r="I760" s="25">
        <v>193.8</v>
      </c>
      <c r="J760" s="25">
        <v>226.5</v>
      </c>
      <c r="K760" s="25">
        <v>248</v>
      </c>
      <c r="L760" s="25">
        <v>44.5</v>
      </c>
      <c r="M760" s="25">
        <v>797.8</v>
      </c>
      <c r="N760" s="25">
        <v>-56.1</v>
      </c>
      <c r="O760" s="23">
        <v>3.569</v>
      </c>
      <c r="P760" s="25">
        <v>25</v>
      </c>
      <c r="Q760" s="32"/>
      <c r="R760" s="27">
        <v>43.27</v>
      </c>
      <c r="S760" s="33">
        <v>1</v>
      </c>
      <c r="T760" s="1">
        <v>99</v>
      </c>
      <c r="U760" s="25">
        <v>0.1</v>
      </c>
      <c r="V760" s="25">
        <v>17</v>
      </c>
      <c r="W760" s="22">
        <v>14</v>
      </c>
      <c r="X760" s="1">
        <v>7</v>
      </c>
      <c r="Y760" s="1">
        <v>7</v>
      </c>
      <c r="Z760" s="1">
        <v>7</v>
      </c>
      <c r="AA760" s="1">
        <v>7</v>
      </c>
      <c r="AB760" s="26"/>
      <c r="AC760" s="26"/>
      <c r="AD760" s="26"/>
      <c r="AE760" s="26"/>
      <c r="AF760" s="26"/>
      <c r="AG760" s="26"/>
      <c r="AH760" s="1">
        <v>21.700000000000017</v>
      </c>
      <c r="AI760" s="1">
        <v>54.400000000000006</v>
      </c>
    </row>
    <row r="761" spans="1:35" x14ac:dyDescent="0.25">
      <c r="A761" s="1">
        <v>760</v>
      </c>
      <c r="B761" s="1">
        <v>19</v>
      </c>
      <c r="C761" s="1">
        <v>2E-3</v>
      </c>
      <c r="D761" s="25">
        <v>16.8</v>
      </c>
      <c r="E761" s="27">
        <v>0.12</v>
      </c>
      <c r="F761" s="29">
        <v>1.1999999999999999E-3</v>
      </c>
      <c r="G761" s="25">
        <v>149.80000000000001</v>
      </c>
      <c r="H761" s="25">
        <v>169.3</v>
      </c>
      <c r="I761" s="25">
        <v>189.4</v>
      </c>
      <c r="J761" s="25">
        <v>222.4</v>
      </c>
      <c r="K761" s="25">
        <v>252.4</v>
      </c>
      <c r="L761" s="25">
        <v>44</v>
      </c>
      <c r="M761" s="25">
        <v>797.8</v>
      </c>
      <c r="N761" s="25">
        <v>-59.3</v>
      </c>
      <c r="O761" s="23">
        <v>3.242</v>
      </c>
      <c r="P761" s="25">
        <v>25</v>
      </c>
      <c r="Q761" s="32"/>
      <c r="R761" s="27">
        <v>43.27</v>
      </c>
      <c r="S761" s="33">
        <v>1</v>
      </c>
      <c r="T761" s="1">
        <v>99</v>
      </c>
      <c r="U761" s="25">
        <v>0.1</v>
      </c>
      <c r="V761" s="25">
        <v>17</v>
      </c>
      <c r="W761" s="22">
        <v>15</v>
      </c>
      <c r="X761" s="1">
        <v>7</v>
      </c>
      <c r="Y761" s="1">
        <v>7</v>
      </c>
      <c r="Z761" s="1">
        <v>7</v>
      </c>
      <c r="AA761" s="1">
        <v>7</v>
      </c>
      <c r="AB761" s="26"/>
      <c r="AC761" s="26"/>
      <c r="AD761" s="26"/>
      <c r="AE761" s="26"/>
      <c r="AF761" s="26"/>
      <c r="AG761" s="26"/>
      <c r="AH761" s="1">
        <v>20.099999999999994</v>
      </c>
      <c r="AI761" s="1">
        <v>53.099999999999994</v>
      </c>
    </row>
    <row r="762" spans="1:35" x14ac:dyDescent="0.25">
      <c r="A762" s="1">
        <v>761</v>
      </c>
      <c r="B762" s="20">
        <v>30</v>
      </c>
      <c r="C762" s="20">
        <v>2E-3</v>
      </c>
      <c r="D762" s="20">
        <v>17</v>
      </c>
      <c r="E762" s="20">
        <v>5.0000000000000001E-4</v>
      </c>
      <c r="F762" s="28">
        <v>2.9999999999999997E-4</v>
      </c>
      <c r="G762" s="20">
        <v>154.80000000000001</v>
      </c>
      <c r="H762" s="20">
        <v>173.1</v>
      </c>
      <c r="I762" s="20">
        <v>196.9</v>
      </c>
      <c r="J762" s="20">
        <v>233.8</v>
      </c>
      <c r="K762" s="20">
        <v>256.2</v>
      </c>
      <c r="L762" s="20">
        <v>47.1</v>
      </c>
      <c r="M762" s="20">
        <v>797.8</v>
      </c>
      <c r="N762" s="20">
        <v>-55.3</v>
      </c>
      <c r="O762" s="20">
        <v>3.8420000000000001</v>
      </c>
      <c r="P762" s="20">
        <v>23.5</v>
      </c>
      <c r="Q762" s="20">
        <v>0.4</v>
      </c>
      <c r="R762" s="20">
        <v>43.3</v>
      </c>
      <c r="S762" s="20">
        <v>1</v>
      </c>
      <c r="T762" s="20">
        <v>81</v>
      </c>
      <c r="U762" s="20">
        <v>0.21</v>
      </c>
      <c r="V762" s="20">
        <v>15</v>
      </c>
      <c r="W762" s="20">
        <v>13</v>
      </c>
      <c r="X762" s="1">
        <v>10</v>
      </c>
      <c r="Y762" s="1">
        <v>8</v>
      </c>
      <c r="Z762" s="1">
        <v>7</v>
      </c>
      <c r="AA762" s="1">
        <v>7</v>
      </c>
      <c r="AB762" s="20">
        <v>291.10000000000002</v>
      </c>
      <c r="AC762" s="20">
        <v>78.3</v>
      </c>
      <c r="AD762" s="20">
        <v>6.4</v>
      </c>
      <c r="AE762" s="20">
        <v>1.4</v>
      </c>
      <c r="AF762" s="20">
        <v>0.6</v>
      </c>
      <c r="AG762" s="20">
        <v>0.1</v>
      </c>
      <c r="AH762" s="1">
        <v>23.800000000000011</v>
      </c>
      <c r="AI762" s="1">
        <v>60.700000000000017</v>
      </c>
    </row>
    <row r="763" spans="1:35" x14ac:dyDescent="0.25">
      <c r="A763" s="1">
        <v>762</v>
      </c>
      <c r="B763" s="1">
        <v>20</v>
      </c>
      <c r="C763" s="23">
        <v>1.2999999999999999E-2</v>
      </c>
      <c r="D763" s="1">
        <v>19.899999999999999</v>
      </c>
      <c r="E763" s="1">
        <v>7.3999999999999996E-2</v>
      </c>
      <c r="F763" s="29">
        <v>8.0000000000000004E-4</v>
      </c>
      <c r="G763" s="1">
        <v>150</v>
      </c>
      <c r="H763" s="1">
        <v>165.9</v>
      </c>
      <c r="I763" s="1">
        <v>195.4</v>
      </c>
      <c r="J763" s="1">
        <v>239</v>
      </c>
      <c r="K763" s="1">
        <v>263.39999999999998</v>
      </c>
      <c r="L763" s="1">
        <v>40.5</v>
      </c>
      <c r="M763" s="1">
        <v>797.9</v>
      </c>
      <c r="N763" s="1">
        <v>-49.6</v>
      </c>
      <c r="O763" s="1">
        <v>3.5459999999999998</v>
      </c>
      <c r="P763" s="1">
        <v>25</v>
      </c>
      <c r="Q763" s="1"/>
      <c r="R763" s="1">
        <v>43.225000000000001</v>
      </c>
      <c r="S763" s="21">
        <v>1</v>
      </c>
      <c r="T763" s="1">
        <v>81</v>
      </c>
      <c r="U763" s="1"/>
      <c r="V763" s="1"/>
      <c r="W763" s="1"/>
      <c r="X763" s="1"/>
      <c r="Y763" s="1"/>
      <c r="Z763" s="1"/>
      <c r="AA763" s="1"/>
      <c r="AB763" s="1"/>
      <c r="AC763" s="1"/>
      <c r="AD763" s="1"/>
      <c r="AE763" s="1"/>
      <c r="AF763" s="1"/>
      <c r="AG763" s="1"/>
      <c r="AH763" s="1">
        <v>29.5</v>
      </c>
      <c r="AI763" s="1">
        <v>73.099999999999994</v>
      </c>
    </row>
    <row r="764" spans="1:35" x14ac:dyDescent="0.25">
      <c r="A764" s="1">
        <v>763</v>
      </c>
      <c r="B764" s="1">
        <v>30</v>
      </c>
      <c r="C764" s="1">
        <v>3.0000000000000001E-3</v>
      </c>
      <c r="D764" s="1">
        <v>18.399999999999999</v>
      </c>
      <c r="E764" s="1">
        <v>0.02</v>
      </c>
      <c r="F764" s="29"/>
      <c r="G764" s="1">
        <v>149.9</v>
      </c>
      <c r="H764" s="1">
        <v>162.5</v>
      </c>
      <c r="I764" s="1">
        <v>183.8</v>
      </c>
      <c r="J764" s="1">
        <v>224.6</v>
      </c>
      <c r="K764" s="1">
        <v>246.5</v>
      </c>
      <c r="L764" s="1">
        <v>39.5</v>
      </c>
      <c r="M764" s="1">
        <v>797.9</v>
      </c>
      <c r="N764" s="1">
        <v>-61.2</v>
      </c>
      <c r="O764" s="1">
        <v>3.5230000000000001</v>
      </c>
      <c r="P764" s="1">
        <v>23</v>
      </c>
      <c r="Q764" s="1">
        <v>1.49</v>
      </c>
      <c r="R764" s="1">
        <v>43.219000000000001</v>
      </c>
      <c r="S764" s="1">
        <v>1</v>
      </c>
      <c r="T764" s="1">
        <v>97</v>
      </c>
      <c r="U764" s="1">
        <v>0.02</v>
      </c>
      <c r="V764" s="1">
        <v>14</v>
      </c>
      <c r="W764" s="1">
        <v>12</v>
      </c>
      <c r="X764" s="1">
        <v>9</v>
      </c>
      <c r="Y764" s="1">
        <v>8</v>
      </c>
      <c r="Z764" s="1">
        <v>7</v>
      </c>
      <c r="AA764" s="1">
        <v>7</v>
      </c>
      <c r="AB764" s="20"/>
      <c r="AC764" s="20"/>
      <c r="AD764" s="20"/>
      <c r="AE764" s="20"/>
      <c r="AF764" s="20"/>
      <c r="AG764" s="20"/>
      <c r="AH764" s="1">
        <v>21.300000000000011</v>
      </c>
      <c r="AI764" s="1">
        <v>62.099999999999994</v>
      </c>
    </row>
    <row r="765" spans="1:35" x14ac:dyDescent="0.25">
      <c r="A765" s="1">
        <v>764</v>
      </c>
      <c r="B765" s="1">
        <v>30</v>
      </c>
      <c r="C765" s="1">
        <v>5.0000000000000001E-3</v>
      </c>
      <c r="D765" s="1">
        <v>18.2</v>
      </c>
      <c r="E765" s="1">
        <v>0.03</v>
      </c>
      <c r="F765" s="29">
        <v>1E-3</v>
      </c>
      <c r="G765" s="1">
        <v>148.19999999999999</v>
      </c>
      <c r="H765" s="1">
        <v>163.4</v>
      </c>
      <c r="I765" s="1">
        <v>189.1</v>
      </c>
      <c r="J765" s="1">
        <v>232.7</v>
      </c>
      <c r="K765" s="1">
        <v>254.8</v>
      </c>
      <c r="L765" s="1">
        <v>39</v>
      </c>
      <c r="M765" s="1">
        <v>798</v>
      </c>
      <c r="N765" s="1">
        <v>-57.8</v>
      </c>
      <c r="O765" s="1">
        <v>3.5230000000000001</v>
      </c>
      <c r="P765" s="1">
        <v>24.4</v>
      </c>
      <c r="Q765" s="1">
        <v>1.64</v>
      </c>
      <c r="R765" s="1">
        <v>43.24</v>
      </c>
      <c r="S765" s="1">
        <v>1</v>
      </c>
      <c r="T765" s="1">
        <v>95</v>
      </c>
      <c r="U765" s="1">
        <v>0.09</v>
      </c>
      <c r="V765" s="1">
        <v>14</v>
      </c>
      <c r="W765" s="1">
        <v>10</v>
      </c>
      <c r="X765" s="1">
        <v>7</v>
      </c>
      <c r="Y765" s="1">
        <v>7</v>
      </c>
      <c r="Z765" s="1">
        <v>7</v>
      </c>
      <c r="AA765" s="1">
        <v>7</v>
      </c>
      <c r="AB765" s="1"/>
      <c r="AC765" s="1"/>
      <c r="AD765" s="1"/>
      <c r="AE765" s="1"/>
      <c r="AF765" s="1"/>
      <c r="AG765" s="1"/>
      <c r="AH765" s="1">
        <v>25.699999999999989</v>
      </c>
      <c r="AI765" s="1">
        <v>69.299999999999983</v>
      </c>
    </row>
    <row r="766" spans="1:35" x14ac:dyDescent="0.25">
      <c r="A766" s="1">
        <v>765</v>
      </c>
      <c r="B766" s="21">
        <v>19</v>
      </c>
      <c r="C766" s="21">
        <v>1E-3</v>
      </c>
      <c r="D766" s="25">
        <v>15.760759730538922</v>
      </c>
      <c r="E766" s="21">
        <v>0.06</v>
      </c>
      <c r="F766" s="30">
        <v>1.6999999999999999E-3</v>
      </c>
      <c r="G766" s="21">
        <v>153.5</v>
      </c>
      <c r="H766" s="21">
        <v>174.4</v>
      </c>
      <c r="I766" s="21">
        <v>195.2</v>
      </c>
      <c r="J766" s="21">
        <v>225.1</v>
      </c>
      <c r="K766" s="21">
        <v>242.9</v>
      </c>
      <c r="L766" s="21">
        <v>45.5</v>
      </c>
      <c r="M766" s="1">
        <v>798</v>
      </c>
      <c r="N766" s="21">
        <v>-51</v>
      </c>
      <c r="O766" s="21">
        <v>3.8039999999999998</v>
      </c>
      <c r="P766" s="21">
        <v>26</v>
      </c>
      <c r="Q766" s="21"/>
      <c r="R766" s="21">
        <v>43.28</v>
      </c>
      <c r="S766" s="21">
        <v>1</v>
      </c>
      <c r="T766" s="21">
        <v>92</v>
      </c>
      <c r="U766" s="21">
        <v>0.04</v>
      </c>
      <c r="V766" s="21">
        <v>15</v>
      </c>
      <c r="W766" s="21">
        <v>13</v>
      </c>
      <c r="X766" s="1">
        <v>9</v>
      </c>
      <c r="Y766" s="1">
        <v>7</v>
      </c>
      <c r="Z766" s="1">
        <v>7</v>
      </c>
      <c r="AA766" s="1">
        <v>7</v>
      </c>
      <c r="AB766" s="21">
        <v>302.60000000000002</v>
      </c>
      <c r="AC766" s="21">
        <v>58.8</v>
      </c>
      <c r="AD766" s="21">
        <v>3.1</v>
      </c>
      <c r="AE766" s="21">
        <v>0.5</v>
      </c>
      <c r="AF766" s="21">
        <v>0.4</v>
      </c>
      <c r="AG766" s="21">
        <v>0.1</v>
      </c>
      <c r="AH766" s="1">
        <v>20.799999999999983</v>
      </c>
      <c r="AI766" s="1">
        <v>50.699999999999989</v>
      </c>
    </row>
    <row r="767" spans="1:35" x14ac:dyDescent="0.25">
      <c r="A767" s="1">
        <v>766</v>
      </c>
      <c r="B767" s="21">
        <v>16</v>
      </c>
      <c r="C767" s="21">
        <v>2E-3</v>
      </c>
      <c r="D767" s="25">
        <v>16.135011227544911</v>
      </c>
      <c r="E767" s="21">
        <v>0.06</v>
      </c>
      <c r="F767" s="30">
        <v>1.8E-3</v>
      </c>
      <c r="G767" s="21">
        <v>151.6</v>
      </c>
      <c r="H767" s="21">
        <v>172.1</v>
      </c>
      <c r="I767" s="21">
        <v>194.6</v>
      </c>
      <c r="J767" s="21">
        <v>225.7</v>
      </c>
      <c r="K767" s="21">
        <v>245.4</v>
      </c>
      <c r="L767" s="21">
        <v>42</v>
      </c>
      <c r="M767" s="1">
        <v>798</v>
      </c>
      <c r="N767" s="21">
        <v>-53</v>
      </c>
      <c r="O767" s="21">
        <v>3.7320000000000002</v>
      </c>
      <c r="P767" s="21">
        <v>25</v>
      </c>
      <c r="Q767" s="21"/>
      <c r="R767" s="21">
        <v>43.27</v>
      </c>
      <c r="S767" s="21">
        <v>1</v>
      </c>
      <c r="T767" s="21">
        <v>90</v>
      </c>
      <c r="U767" s="21">
        <v>0.02</v>
      </c>
      <c r="V767" s="21">
        <v>15</v>
      </c>
      <c r="W767" s="21">
        <v>13</v>
      </c>
      <c r="X767" s="1">
        <v>9</v>
      </c>
      <c r="Y767" s="1">
        <v>7</v>
      </c>
      <c r="Z767" s="1">
        <v>7</v>
      </c>
      <c r="AA767" s="1">
        <v>7</v>
      </c>
      <c r="AB767" s="21">
        <v>316.5</v>
      </c>
      <c r="AC767" s="21">
        <v>76.099999999999994</v>
      </c>
      <c r="AD767" s="21">
        <v>4</v>
      </c>
      <c r="AE767" s="21">
        <v>0.9</v>
      </c>
      <c r="AF767" s="21">
        <v>0.6</v>
      </c>
      <c r="AG767" s="21">
        <v>0.2</v>
      </c>
      <c r="AH767" s="1">
        <v>22.5</v>
      </c>
      <c r="AI767" s="1">
        <v>53.599999999999994</v>
      </c>
    </row>
    <row r="768" spans="1:35" x14ac:dyDescent="0.25">
      <c r="A768" s="1">
        <v>767</v>
      </c>
      <c r="B768" s="21">
        <v>19</v>
      </c>
      <c r="C768" s="21">
        <v>1E-3</v>
      </c>
      <c r="D768" s="25">
        <v>15.947885479041915</v>
      </c>
      <c r="E768" s="21">
        <v>0.06</v>
      </c>
      <c r="F768" s="30">
        <v>1E-3</v>
      </c>
      <c r="G768" s="21">
        <v>146.9</v>
      </c>
      <c r="H768" s="21">
        <v>167.7</v>
      </c>
      <c r="I768" s="21">
        <v>191</v>
      </c>
      <c r="J768" s="21">
        <v>228.6</v>
      </c>
      <c r="K768" s="21">
        <v>254.4</v>
      </c>
      <c r="L768" s="21">
        <v>41</v>
      </c>
      <c r="M768" s="1">
        <v>798.1</v>
      </c>
      <c r="N768" s="21">
        <v>-55</v>
      </c>
      <c r="O768" s="21">
        <v>3.45</v>
      </c>
      <c r="P768" s="21">
        <v>26</v>
      </c>
      <c r="Q768" s="21"/>
      <c r="R768" s="21">
        <v>43.27</v>
      </c>
      <c r="S768" s="21">
        <v>1</v>
      </c>
      <c r="T768" s="21">
        <v>86</v>
      </c>
      <c r="U768" s="21">
        <v>0.16</v>
      </c>
      <c r="V768" s="21">
        <v>17</v>
      </c>
      <c r="W768" s="21">
        <v>14</v>
      </c>
      <c r="X768" s="1">
        <v>9</v>
      </c>
      <c r="Y768" s="1">
        <v>7</v>
      </c>
      <c r="Z768" s="1">
        <v>7</v>
      </c>
      <c r="AA768" s="1">
        <v>7</v>
      </c>
      <c r="AB768" s="21">
        <v>788.4</v>
      </c>
      <c r="AC768" s="21">
        <v>159.1</v>
      </c>
      <c r="AD768" s="21">
        <v>4.4000000000000004</v>
      </c>
      <c r="AE768" s="21">
        <v>0.3</v>
      </c>
      <c r="AF768" s="21">
        <v>0.2</v>
      </c>
      <c r="AG768" s="21">
        <v>0.1</v>
      </c>
      <c r="AH768" s="1">
        <v>23.300000000000011</v>
      </c>
      <c r="AI768" s="1">
        <v>60.900000000000006</v>
      </c>
    </row>
    <row r="769" spans="1:35" x14ac:dyDescent="0.25">
      <c r="A769" s="1">
        <v>768</v>
      </c>
      <c r="B769" s="1">
        <v>30</v>
      </c>
      <c r="C769" s="1">
        <v>8.0000000000000002E-3</v>
      </c>
      <c r="D769" s="1">
        <v>17</v>
      </c>
      <c r="E769" s="1">
        <v>0.02</v>
      </c>
      <c r="F769" s="29">
        <v>1E-3</v>
      </c>
      <c r="G769" s="1">
        <v>151.4</v>
      </c>
      <c r="H769" s="1">
        <v>164.8</v>
      </c>
      <c r="I769" s="1">
        <v>189.6</v>
      </c>
      <c r="J769" s="1">
        <v>234.5</v>
      </c>
      <c r="K769" s="1">
        <v>253.7</v>
      </c>
      <c r="L769" s="1">
        <v>42</v>
      </c>
      <c r="M769" s="1">
        <v>798.2</v>
      </c>
      <c r="N769" s="1">
        <v>-56.6</v>
      </c>
      <c r="O769" s="1">
        <v>3.5630000000000002</v>
      </c>
      <c r="P769" s="1">
        <v>23.6</v>
      </c>
      <c r="Q769" s="1">
        <v>1.59</v>
      </c>
      <c r="R769" s="1">
        <v>43.27</v>
      </c>
      <c r="S769" s="1">
        <v>1</v>
      </c>
      <c r="T769" s="1">
        <v>98</v>
      </c>
      <c r="U769" s="1">
        <v>0.12</v>
      </c>
      <c r="V769" s="1">
        <v>16</v>
      </c>
      <c r="W769" s="1">
        <v>14</v>
      </c>
      <c r="X769" s="1">
        <v>10</v>
      </c>
      <c r="Y769" s="1">
        <v>9</v>
      </c>
      <c r="Z769" s="1">
        <v>8</v>
      </c>
      <c r="AA769" s="1">
        <v>7</v>
      </c>
      <c r="AB769" s="1"/>
      <c r="AC769" s="1"/>
      <c r="AD769" s="1"/>
      <c r="AE769" s="1"/>
      <c r="AF769" s="1"/>
      <c r="AG769" s="1"/>
      <c r="AH769" s="1">
        <v>24.799999999999983</v>
      </c>
      <c r="AI769" s="1">
        <v>69.699999999999989</v>
      </c>
    </row>
    <row r="770" spans="1:35" x14ac:dyDescent="0.25">
      <c r="A770" s="1">
        <v>769</v>
      </c>
      <c r="B770" s="21">
        <v>19</v>
      </c>
      <c r="C770" s="21">
        <v>1E-3</v>
      </c>
      <c r="D770" s="25">
        <v>16.509262724550897</v>
      </c>
      <c r="E770" s="21">
        <v>0.03</v>
      </c>
      <c r="F770" s="30">
        <v>8.0000000000000004E-4</v>
      </c>
      <c r="G770" s="21">
        <v>149.69999999999999</v>
      </c>
      <c r="H770" s="21">
        <v>167.3</v>
      </c>
      <c r="I770" s="21">
        <v>188.1</v>
      </c>
      <c r="J770" s="21">
        <v>223.8</v>
      </c>
      <c r="K770" s="21">
        <v>240.9</v>
      </c>
      <c r="L770" s="21">
        <v>39.5</v>
      </c>
      <c r="M770" s="1">
        <v>798.2</v>
      </c>
      <c r="N770" s="21">
        <v>-57</v>
      </c>
      <c r="O770" s="21">
        <v>3.3730000000000002</v>
      </c>
      <c r="P770" s="21">
        <v>25</v>
      </c>
      <c r="Q770" s="21"/>
      <c r="R770" s="21">
        <v>43.25</v>
      </c>
      <c r="S770" s="21">
        <v>1</v>
      </c>
      <c r="T770" s="21">
        <v>89</v>
      </c>
      <c r="U770" s="21">
        <v>0.04</v>
      </c>
      <c r="V770" s="21">
        <v>18</v>
      </c>
      <c r="W770" s="21">
        <v>18</v>
      </c>
      <c r="X770" s="1">
        <v>16</v>
      </c>
      <c r="Y770" s="1">
        <v>13</v>
      </c>
      <c r="Z770" s="1">
        <v>11</v>
      </c>
      <c r="AA770" s="1">
        <v>8</v>
      </c>
      <c r="AB770" s="21">
        <v>1795.4</v>
      </c>
      <c r="AC770" s="21">
        <v>1377.6</v>
      </c>
      <c r="AD770" s="21">
        <v>326.39999999999998</v>
      </c>
      <c r="AE770" s="21">
        <v>62.4</v>
      </c>
      <c r="AF770" s="21">
        <v>19.899999999999999</v>
      </c>
      <c r="AG770" s="21">
        <v>2.4</v>
      </c>
      <c r="AH770" s="1">
        <v>20.799999999999983</v>
      </c>
      <c r="AI770" s="1">
        <v>56.5</v>
      </c>
    </row>
    <row r="771" spans="1:35" x14ac:dyDescent="0.25">
      <c r="A771" s="1">
        <v>770</v>
      </c>
      <c r="B771" s="1">
        <v>30</v>
      </c>
      <c r="C771" s="1">
        <v>7.0000000000000001E-3</v>
      </c>
      <c r="D771" s="1">
        <v>16.5</v>
      </c>
      <c r="E771" s="1">
        <v>0.02</v>
      </c>
      <c r="F771" s="29"/>
      <c r="G771" s="1">
        <v>152.19999999999999</v>
      </c>
      <c r="H771" s="1">
        <v>163.19999999999999</v>
      </c>
      <c r="I771" s="1">
        <v>186.9</v>
      </c>
      <c r="J771" s="1">
        <v>227.9</v>
      </c>
      <c r="K771" s="1">
        <v>247.6</v>
      </c>
      <c r="L771" s="1">
        <v>39.5</v>
      </c>
      <c r="M771" s="1">
        <v>798.3</v>
      </c>
      <c r="N771" s="1">
        <v>-60.3</v>
      </c>
      <c r="O771" s="1">
        <v>3.3140000000000001</v>
      </c>
      <c r="P771" s="1">
        <v>23.5</v>
      </c>
      <c r="Q771" s="1">
        <v>1.64</v>
      </c>
      <c r="R771" s="1">
        <v>43.258000000000003</v>
      </c>
      <c r="S771" s="1">
        <v>1</v>
      </c>
      <c r="T771" s="1">
        <v>98</v>
      </c>
      <c r="U771" s="1">
        <v>0.08</v>
      </c>
      <c r="V771" s="1">
        <v>14</v>
      </c>
      <c r="W771" s="1">
        <v>12</v>
      </c>
      <c r="X771" s="1">
        <v>8</v>
      </c>
      <c r="Y771" s="1">
        <v>7</v>
      </c>
      <c r="Z771" s="1">
        <v>7</v>
      </c>
      <c r="AA771" s="1">
        <v>7</v>
      </c>
      <c r="AB771" s="20"/>
      <c r="AC771" s="20"/>
      <c r="AD771" s="20"/>
      <c r="AE771" s="20"/>
      <c r="AF771" s="20"/>
      <c r="AG771" s="20"/>
      <c r="AH771" s="1">
        <v>23.700000000000017</v>
      </c>
      <c r="AI771" s="1">
        <v>64.700000000000017</v>
      </c>
    </row>
    <row r="772" spans="1:35" x14ac:dyDescent="0.25">
      <c r="A772" s="1">
        <v>771</v>
      </c>
      <c r="B772" s="21">
        <v>19</v>
      </c>
      <c r="C772" s="21">
        <v>1E-3</v>
      </c>
      <c r="D772" s="25">
        <v>18.474083083832337</v>
      </c>
      <c r="E772" s="21">
        <v>0.04</v>
      </c>
      <c r="F772" s="30">
        <v>1.1999999999999999E-3</v>
      </c>
      <c r="G772" s="21">
        <v>143.19999999999999</v>
      </c>
      <c r="H772" s="21">
        <v>163.9</v>
      </c>
      <c r="I772" s="21">
        <v>186.5</v>
      </c>
      <c r="J772" s="21">
        <v>223.7</v>
      </c>
      <c r="K772" s="21">
        <v>242</v>
      </c>
      <c r="L772" s="21">
        <v>39.5</v>
      </c>
      <c r="M772" s="1">
        <v>798.3</v>
      </c>
      <c r="N772" s="21">
        <v>-57</v>
      </c>
      <c r="O772" s="21">
        <v>3.3439999999999999</v>
      </c>
      <c r="P772" s="21">
        <v>25</v>
      </c>
      <c r="Q772" s="21"/>
      <c r="R772" s="21">
        <v>43.21</v>
      </c>
      <c r="S772" s="21">
        <v>1</v>
      </c>
      <c r="T772" s="21">
        <v>90</v>
      </c>
      <c r="U772" s="21">
        <v>0.4</v>
      </c>
      <c r="V772" s="21">
        <v>17</v>
      </c>
      <c r="W772" s="21">
        <v>15</v>
      </c>
      <c r="X772" s="1">
        <v>11</v>
      </c>
      <c r="Y772" s="1">
        <v>9</v>
      </c>
      <c r="Z772" s="1">
        <v>9</v>
      </c>
      <c r="AA772" s="1">
        <v>8</v>
      </c>
      <c r="AB772" s="21">
        <v>817.1</v>
      </c>
      <c r="AC772" s="21">
        <v>224.1</v>
      </c>
      <c r="AD772" s="21">
        <v>16.399999999999999</v>
      </c>
      <c r="AE772" s="21">
        <v>4</v>
      </c>
      <c r="AF772" s="21">
        <v>2.9</v>
      </c>
      <c r="AG772" s="21">
        <v>2.1</v>
      </c>
      <c r="AH772" s="1">
        <v>22.599999999999994</v>
      </c>
      <c r="AI772" s="1">
        <v>59.799999999999983</v>
      </c>
    </row>
    <row r="773" spans="1:35" x14ac:dyDescent="0.25">
      <c r="A773" s="1">
        <v>772</v>
      </c>
      <c r="B773" s="21">
        <v>19</v>
      </c>
      <c r="C773" s="21">
        <v>1E-3</v>
      </c>
      <c r="D773" s="25">
        <v>16.602825598802397</v>
      </c>
      <c r="E773" s="21">
        <v>0.04</v>
      </c>
      <c r="F773" s="30">
        <v>8.0000000000000004E-4</v>
      </c>
      <c r="G773" s="21">
        <v>144.6</v>
      </c>
      <c r="H773" s="21">
        <v>166.1</v>
      </c>
      <c r="I773" s="21">
        <v>187.8</v>
      </c>
      <c r="J773" s="21">
        <v>225.3</v>
      </c>
      <c r="K773" s="21">
        <v>241.8</v>
      </c>
      <c r="L773" s="21">
        <v>39</v>
      </c>
      <c r="M773" s="1">
        <v>798.4</v>
      </c>
      <c r="N773" s="21">
        <v>-56</v>
      </c>
      <c r="O773" s="21">
        <v>3.992</v>
      </c>
      <c r="P773" s="21">
        <v>25</v>
      </c>
      <c r="Q773" s="21"/>
      <c r="R773" s="21">
        <v>43.25</v>
      </c>
      <c r="S773" s="21">
        <v>1</v>
      </c>
      <c r="T773" s="21">
        <v>98</v>
      </c>
      <c r="U773" s="21">
        <v>0.04</v>
      </c>
      <c r="V773" s="21">
        <v>14</v>
      </c>
      <c r="W773" s="21">
        <v>12</v>
      </c>
      <c r="X773" s="1">
        <v>7</v>
      </c>
      <c r="Y773" s="1">
        <v>7</v>
      </c>
      <c r="Z773" s="1">
        <v>7</v>
      </c>
      <c r="AA773" s="1">
        <v>7</v>
      </c>
      <c r="AB773" s="21">
        <v>120.3</v>
      </c>
      <c r="AC773" s="21">
        <v>29.1</v>
      </c>
      <c r="AD773" s="21">
        <v>1</v>
      </c>
      <c r="AE773" s="21">
        <v>0.3</v>
      </c>
      <c r="AF773" s="21">
        <v>0.1</v>
      </c>
      <c r="AG773" s="21">
        <v>0.1</v>
      </c>
      <c r="AH773" s="1">
        <v>21.700000000000017</v>
      </c>
      <c r="AI773" s="1">
        <v>59.200000000000017</v>
      </c>
    </row>
    <row r="774" spans="1:35" x14ac:dyDescent="0.25">
      <c r="A774" s="1">
        <v>773</v>
      </c>
      <c r="B774" s="1">
        <v>19</v>
      </c>
      <c r="C774" s="23">
        <v>2E-3</v>
      </c>
      <c r="D774" s="25">
        <v>18.8</v>
      </c>
      <c r="E774" s="1">
        <v>0.16700000000000001</v>
      </c>
      <c r="F774" s="29">
        <v>1.4E-3</v>
      </c>
      <c r="G774" s="1">
        <v>149.69999999999999</v>
      </c>
      <c r="H774" s="1">
        <v>166.1</v>
      </c>
      <c r="I774" s="1">
        <v>194.8</v>
      </c>
      <c r="J774" s="1">
        <v>239.8</v>
      </c>
      <c r="K774" s="1">
        <v>260.39999999999998</v>
      </c>
      <c r="L774" s="1">
        <v>41</v>
      </c>
      <c r="M774" s="1">
        <v>798.5</v>
      </c>
      <c r="N774" s="1">
        <v>-49.5</v>
      </c>
      <c r="O774" s="1">
        <v>3.794</v>
      </c>
      <c r="P774" s="1">
        <v>25</v>
      </c>
      <c r="Q774" s="1"/>
      <c r="R774" s="1">
        <v>43.206000000000003</v>
      </c>
      <c r="S774" s="21">
        <v>1</v>
      </c>
      <c r="T774" s="1">
        <v>74</v>
      </c>
      <c r="U774" s="1"/>
      <c r="V774" s="1"/>
      <c r="W774" s="1"/>
      <c r="X774" s="1"/>
      <c r="Y774" s="1"/>
      <c r="Z774" s="1"/>
      <c r="AA774" s="1"/>
      <c r="AB774" s="1"/>
      <c r="AC774" s="1"/>
      <c r="AD774" s="1"/>
      <c r="AE774" s="1"/>
      <c r="AF774" s="1"/>
      <c r="AG774" s="1"/>
      <c r="AH774" s="1">
        <v>28.700000000000017</v>
      </c>
      <c r="AI774" s="1">
        <v>73.700000000000017</v>
      </c>
    </row>
    <row r="775" spans="1:35" x14ac:dyDescent="0.25">
      <c r="A775" s="1">
        <v>774</v>
      </c>
      <c r="B775" s="1">
        <v>22</v>
      </c>
      <c r="C775" s="1">
        <v>1E-3</v>
      </c>
      <c r="D775" s="25">
        <v>17</v>
      </c>
      <c r="E775" s="23">
        <v>0.08</v>
      </c>
      <c r="F775" s="29">
        <v>1E-4</v>
      </c>
      <c r="G775" s="25">
        <v>147.30000000000001</v>
      </c>
      <c r="H775" s="25">
        <v>171.5</v>
      </c>
      <c r="I775" s="25">
        <v>200.7</v>
      </c>
      <c r="J775" s="25">
        <v>241.9</v>
      </c>
      <c r="K775" s="25">
        <v>265.5</v>
      </c>
      <c r="L775" s="25">
        <v>42</v>
      </c>
      <c r="M775" s="25">
        <v>798.5</v>
      </c>
      <c r="N775" s="25">
        <v>-51.9</v>
      </c>
      <c r="O775" s="23">
        <v>4.0250000000000004</v>
      </c>
      <c r="P775" s="25">
        <v>25</v>
      </c>
      <c r="Q775" s="20"/>
      <c r="R775" s="23">
        <v>43.31</v>
      </c>
      <c r="S775" s="33">
        <v>1</v>
      </c>
      <c r="T775" s="1">
        <v>100</v>
      </c>
      <c r="U775" s="25">
        <v>0.2</v>
      </c>
      <c r="V775" s="25">
        <v>17</v>
      </c>
      <c r="W775" s="20">
        <v>15</v>
      </c>
      <c r="X775" s="1">
        <v>7</v>
      </c>
      <c r="Y775" s="1">
        <v>7</v>
      </c>
      <c r="Z775" s="1">
        <v>7</v>
      </c>
      <c r="AA775" s="1">
        <v>7</v>
      </c>
      <c r="AB775" s="20"/>
      <c r="AC775" s="20"/>
      <c r="AD775" s="20"/>
      <c r="AE775" s="20"/>
      <c r="AF775" s="20"/>
      <c r="AG775" s="20"/>
      <c r="AH775" s="1">
        <v>29.199999999999989</v>
      </c>
      <c r="AI775" s="1">
        <v>70.400000000000006</v>
      </c>
    </row>
    <row r="776" spans="1:35" x14ac:dyDescent="0.25">
      <c r="A776" s="1">
        <v>775</v>
      </c>
      <c r="B776" s="21">
        <v>17</v>
      </c>
      <c r="C776" s="21">
        <v>2E-3</v>
      </c>
      <c r="D776" s="25">
        <v>16.602825598802397</v>
      </c>
      <c r="E776" s="21">
        <v>0.06</v>
      </c>
      <c r="F776" s="30">
        <v>8.9999999999999998E-4</v>
      </c>
      <c r="G776" s="21">
        <v>146</v>
      </c>
      <c r="H776" s="21">
        <v>165</v>
      </c>
      <c r="I776" s="21">
        <v>187.2</v>
      </c>
      <c r="J776" s="21">
        <v>227.1</v>
      </c>
      <c r="K776" s="21">
        <v>246.4</v>
      </c>
      <c r="L776" s="21">
        <v>40.5</v>
      </c>
      <c r="M776" s="1">
        <v>798.5</v>
      </c>
      <c r="N776" s="21">
        <v>-56.5</v>
      </c>
      <c r="O776" s="21">
        <v>3.4620000000000002</v>
      </c>
      <c r="P776" s="21">
        <v>25</v>
      </c>
      <c r="Q776" s="21"/>
      <c r="R776" s="21">
        <v>43.24</v>
      </c>
      <c r="S776" s="21">
        <v>1</v>
      </c>
      <c r="T776" s="21">
        <v>93</v>
      </c>
      <c r="U776" s="21">
        <v>0.4</v>
      </c>
      <c r="V776" s="21">
        <v>15</v>
      </c>
      <c r="W776" s="21">
        <v>12</v>
      </c>
      <c r="X776" s="1">
        <v>8</v>
      </c>
      <c r="Y776" s="1">
        <v>7</v>
      </c>
      <c r="Z776" s="1">
        <v>7</v>
      </c>
      <c r="AA776" s="1">
        <v>7</v>
      </c>
      <c r="AB776" s="21">
        <v>167.7</v>
      </c>
      <c r="AC776" s="21">
        <v>36.6</v>
      </c>
      <c r="AD776" s="21">
        <v>2.4</v>
      </c>
      <c r="AE776" s="21">
        <v>0.1</v>
      </c>
      <c r="AF776" s="21">
        <v>0.1</v>
      </c>
      <c r="AG776" s="21">
        <v>0</v>
      </c>
      <c r="AH776" s="1">
        <v>22.199999999999989</v>
      </c>
      <c r="AI776" s="1">
        <v>62.099999999999994</v>
      </c>
    </row>
    <row r="777" spans="1:35" x14ac:dyDescent="0.25">
      <c r="A777" s="1">
        <v>776</v>
      </c>
      <c r="B777" s="1">
        <v>19</v>
      </c>
      <c r="C777" s="23">
        <v>4.0000000000000001E-3</v>
      </c>
      <c r="D777" s="25">
        <v>18.2</v>
      </c>
      <c r="E777" s="1">
        <v>0.16600000000000001</v>
      </c>
      <c r="F777" s="29">
        <v>1.4E-3</v>
      </c>
      <c r="G777" s="1">
        <v>149.4</v>
      </c>
      <c r="H777" s="1">
        <v>166</v>
      </c>
      <c r="I777" s="1">
        <v>195.1</v>
      </c>
      <c r="J777" s="1">
        <v>239.3</v>
      </c>
      <c r="K777" s="1">
        <v>259.8</v>
      </c>
      <c r="L777" s="1">
        <v>41</v>
      </c>
      <c r="M777" s="1">
        <v>798.6</v>
      </c>
      <c r="N777" s="1">
        <v>-49.5</v>
      </c>
      <c r="O777" s="1">
        <v>3.4660000000000002</v>
      </c>
      <c r="P777" s="1">
        <v>25</v>
      </c>
      <c r="Q777" s="1"/>
      <c r="R777" s="1">
        <v>43.215000000000003</v>
      </c>
      <c r="S777" s="21">
        <v>1</v>
      </c>
      <c r="T777" s="1">
        <v>70</v>
      </c>
      <c r="U777" s="1"/>
      <c r="V777" s="1"/>
      <c r="W777" s="1"/>
      <c r="X777" s="1"/>
      <c r="Y777" s="1"/>
      <c r="Z777" s="1"/>
      <c r="AA777" s="1"/>
      <c r="AB777" s="1"/>
      <c r="AC777" s="1"/>
      <c r="AD777" s="1"/>
      <c r="AE777" s="1"/>
      <c r="AF777" s="1"/>
      <c r="AG777" s="1"/>
      <c r="AH777" s="1">
        <v>29.099999999999994</v>
      </c>
      <c r="AI777" s="1">
        <v>73.300000000000011</v>
      </c>
    </row>
    <row r="778" spans="1:35" x14ac:dyDescent="0.25">
      <c r="A778" s="1">
        <v>777</v>
      </c>
      <c r="B778" s="1">
        <v>19</v>
      </c>
      <c r="C778" s="23">
        <v>4.0000000000000001E-3</v>
      </c>
      <c r="D778" s="25">
        <v>18.100000000000001</v>
      </c>
      <c r="E778" s="1">
        <v>0.16800000000000001</v>
      </c>
      <c r="F778" s="29">
        <v>1.4E-3</v>
      </c>
      <c r="G778" s="1">
        <v>149.5</v>
      </c>
      <c r="H778" s="1">
        <v>166.1</v>
      </c>
      <c r="I778" s="1">
        <v>195.1</v>
      </c>
      <c r="J778" s="1">
        <v>239</v>
      </c>
      <c r="K778" s="1">
        <v>260.2</v>
      </c>
      <c r="L778" s="1">
        <v>41</v>
      </c>
      <c r="M778" s="1">
        <v>798.6</v>
      </c>
      <c r="N778" s="1">
        <v>-49.6</v>
      </c>
      <c r="O778" s="1">
        <v>3.7090000000000001</v>
      </c>
      <c r="P778" s="1">
        <v>25</v>
      </c>
      <c r="Q778" s="1"/>
      <c r="R778" s="1">
        <v>43.216000000000001</v>
      </c>
      <c r="S778" s="21">
        <v>1</v>
      </c>
      <c r="T778" s="1">
        <v>67</v>
      </c>
      <c r="U778" s="1"/>
      <c r="V778" s="1"/>
      <c r="W778" s="1"/>
      <c r="X778" s="1"/>
      <c r="Y778" s="1"/>
      <c r="Z778" s="1"/>
      <c r="AA778" s="1"/>
      <c r="AB778" s="1"/>
      <c r="AC778" s="1"/>
      <c r="AD778" s="1"/>
      <c r="AE778" s="1"/>
      <c r="AF778" s="1"/>
      <c r="AG778" s="1"/>
      <c r="AH778" s="1">
        <v>29</v>
      </c>
      <c r="AI778" s="1">
        <v>72.900000000000006</v>
      </c>
    </row>
    <row r="779" spans="1:35" x14ac:dyDescent="0.25">
      <c r="A779" s="1">
        <v>778</v>
      </c>
      <c r="B779" s="1">
        <v>30</v>
      </c>
      <c r="C779" s="1">
        <v>4.0000000000000001E-3</v>
      </c>
      <c r="D779" s="1">
        <v>18.899999999999999</v>
      </c>
      <c r="E779" s="1">
        <v>0.02</v>
      </c>
      <c r="F779" s="29">
        <v>2E-3</v>
      </c>
      <c r="G779" s="1">
        <v>151.6</v>
      </c>
      <c r="H779" s="1">
        <v>162.1</v>
      </c>
      <c r="I779" s="1">
        <v>186.6</v>
      </c>
      <c r="J779" s="1">
        <v>231.2</v>
      </c>
      <c r="K779" s="1">
        <v>250.4</v>
      </c>
      <c r="L779" s="1">
        <v>40</v>
      </c>
      <c r="M779" s="1">
        <v>798.6</v>
      </c>
      <c r="N779" s="1">
        <v>-57.8</v>
      </c>
      <c r="O779" s="1">
        <v>3.3210000000000002</v>
      </c>
      <c r="P779" s="1">
        <v>23.2</v>
      </c>
      <c r="Q779" s="1">
        <v>1.61</v>
      </c>
      <c r="R779" s="1">
        <v>43.216000000000001</v>
      </c>
      <c r="S779" s="1">
        <v>1</v>
      </c>
      <c r="T779" s="1">
        <v>95</v>
      </c>
      <c r="U779" s="1">
        <v>7.0000000000000007E-2</v>
      </c>
      <c r="V779" s="1">
        <v>16</v>
      </c>
      <c r="W779" s="1">
        <v>13</v>
      </c>
      <c r="X779" s="1">
        <v>9</v>
      </c>
      <c r="Y779" s="1">
        <v>8</v>
      </c>
      <c r="Z779" s="1">
        <v>7</v>
      </c>
      <c r="AA779" s="1">
        <v>7</v>
      </c>
      <c r="AB779" s="1"/>
      <c r="AC779" s="1"/>
      <c r="AD779" s="1"/>
      <c r="AE779" s="1"/>
      <c r="AF779" s="1"/>
      <c r="AG779" s="1"/>
      <c r="AH779" s="1">
        <v>24.5</v>
      </c>
      <c r="AI779" s="1">
        <v>69.099999999999994</v>
      </c>
    </row>
    <row r="780" spans="1:35" x14ac:dyDescent="0.25">
      <c r="A780" s="1">
        <v>779</v>
      </c>
      <c r="B780" s="1">
        <v>18</v>
      </c>
      <c r="C780" s="1">
        <v>1.2E-2</v>
      </c>
      <c r="D780" s="1">
        <v>16.3</v>
      </c>
      <c r="E780" s="1">
        <v>0.02</v>
      </c>
      <c r="F780" s="29">
        <v>1E-3</v>
      </c>
      <c r="G780" s="1">
        <v>148.69999999999999</v>
      </c>
      <c r="H780" s="1">
        <v>162.9</v>
      </c>
      <c r="I780" s="1">
        <v>188.9</v>
      </c>
      <c r="J780" s="1">
        <v>235.7</v>
      </c>
      <c r="K780" s="1">
        <v>254.5</v>
      </c>
      <c r="L780" s="1">
        <v>40.5</v>
      </c>
      <c r="M780" s="1">
        <v>798.6</v>
      </c>
      <c r="N780" s="1">
        <v>-54.8</v>
      </c>
      <c r="O780" s="1">
        <v>3.556</v>
      </c>
      <c r="P780" s="1">
        <v>23.9</v>
      </c>
      <c r="Q780" s="1">
        <v>1.48</v>
      </c>
      <c r="R780" s="1">
        <v>43.274000000000001</v>
      </c>
      <c r="S780" s="1">
        <v>1</v>
      </c>
      <c r="T780" s="1">
        <v>99</v>
      </c>
      <c r="U780" s="1">
        <v>0.1</v>
      </c>
      <c r="V780" s="1">
        <v>16</v>
      </c>
      <c r="W780" s="1">
        <v>15</v>
      </c>
      <c r="X780" s="1">
        <v>9</v>
      </c>
      <c r="Y780" s="1">
        <v>7</v>
      </c>
      <c r="Z780" s="1">
        <v>7</v>
      </c>
      <c r="AA780" s="1">
        <v>7</v>
      </c>
      <c r="AB780" s="1"/>
      <c r="AC780" s="1"/>
      <c r="AD780" s="1"/>
      <c r="AE780" s="1"/>
      <c r="AF780" s="1"/>
      <c r="AG780" s="1"/>
      <c r="AH780" s="1">
        <v>26</v>
      </c>
      <c r="AI780" s="1">
        <v>72.799999999999983</v>
      </c>
    </row>
    <row r="781" spans="1:35" x14ac:dyDescent="0.25">
      <c r="A781" s="1">
        <v>780</v>
      </c>
      <c r="B781" s="1">
        <v>26</v>
      </c>
      <c r="C781" s="1">
        <v>8.9999999999999993E-3</v>
      </c>
      <c r="D781" s="1">
        <v>15.2</v>
      </c>
      <c r="E781" s="21">
        <v>0.01</v>
      </c>
      <c r="F781" s="28"/>
      <c r="G781" s="1">
        <v>149.1</v>
      </c>
      <c r="H781" s="1">
        <v>164.9</v>
      </c>
      <c r="I781" s="1">
        <v>192.7</v>
      </c>
      <c r="J781" s="1">
        <v>238.4</v>
      </c>
      <c r="K781" s="1">
        <v>265.5</v>
      </c>
      <c r="L781" s="1">
        <v>41.5</v>
      </c>
      <c r="M781" s="1">
        <v>798.69999999999993</v>
      </c>
      <c r="N781" s="1">
        <v>-51.5</v>
      </c>
      <c r="O781" s="1">
        <v>3.589</v>
      </c>
      <c r="P781" s="1">
        <v>22.9</v>
      </c>
      <c r="Q781" s="1">
        <v>1.29</v>
      </c>
      <c r="R781" s="1">
        <v>43.326000000000001</v>
      </c>
      <c r="S781" s="21">
        <v>1</v>
      </c>
      <c r="T781" s="1">
        <v>86</v>
      </c>
      <c r="U781" s="1">
        <v>0.1</v>
      </c>
      <c r="V781" s="1">
        <v>16</v>
      </c>
      <c r="W781" s="1">
        <v>13</v>
      </c>
      <c r="X781" s="1">
        <v>9</v>
      </c>
      <c r="Y781" s="1">
        <v>7</v>
      </c>
      <c r="Z781" s="1">
        <v>7</v>
      </c>
      <c r="AA781" s="1">
        <v>7</v>
      </c>
      <c r="AB781" s="1">
        <v>404</v>
      </c>
      <c r="AC781" s="1">
        <v>67</v>
      </c>
      <c r="AD781" s="1">
        <v>3</v>
      </c>
      <c r="AE781" s="1">
        <v>1</v>
      </c>
      <c r="AF781" s="1">
        <v>1</v>
      </c>
      <c r="AG781" s="1" t="s">
        <v>66</v>
      </c>
      <c r="AH781" s="1">
        <v>27.799999999999983</v>
      </c>
      <c r="AI781" s="1">
        <v>73.5</v>
      </c>
    </row>
    <row r="782" spans="1:35" x14ac:dyDescent="0.25">
      <c r="A782" s="1">
        <v>781</v>
      </c>
      <c r="B782" s="1">
        <v>30</v>
      </c>
      <c r="C782" s="1">
        <v>8.9999999999999993E-3</v>
      </c>
      <c r="D782" s="1">
        <v>16.399999999999999</v>
      </c>
      <c r="E782" s="1">
        <v>0.02</v>
      </c>
      <c r="F782" s="29"/>
      <c r="G782" s="1">
        <v>152.1</v>
      </c>
      <c r="H782" s="1">
        <v>163.9</v>
      </c>
      <c r="I782" s="1">
        <v>188</v>
      </c>
      <c r="J782" s="1">
        <v>234.4</v>
      </c>
      <c r="K782" s="1">
        <v>256.10000000000002</v>
      </c>
      <c r="L782" s="1">
        <v>41</v>
      </c>
      <c r="M782" s="1">
        <v>798.7</v>
      </c>
      <c r="N782" s="1">
        <v>-59.2</v>
      </c>
      <c r="O782" s="1">
        <v>3.4209999999999998</v>
      </c>
      <c r="P782" s="1">
        <v>24.2</v>
      </c>
      <c r="Q782" s="1">
        <v>1.49</v>
      </c>
      <c r="R782" s="1">
        <v>43.268000000000001</v>
      </c>
      <c r="S782" s="1">
        <v>1</v>
      </c>
      <c r="T782" s="1">
        <v>97</v>
      </c>
      <c r="U782" s="1">
        <v>0.19</v>
      </c>
      <c r="V782" s="1">
        <v>11</v>
      </c>
      <c r="W782" s="1">
        <v>9</v>
      </c>
      <c r="X782" s="1">
        <v>7</v>
      </c>
      <c r="Y782" s="1">
        <v>7</v>
      </c>
      <c r="Z782" s="1">
        <v>7</v>
      </c>
      <c r="AA782" s="1">
        <v>7</v>
      </c>
      <c r="AB782" s="1"/>
      <c r="AC782" s="1"/>
      <c r="AD782" s="1"/>
      <c r="AE782" s="1"/>
      <c r="AF782" s="1"/>
      <c r="AG782" s="1"/>
      <c r="AH782" s="1">
        <v>24.099999999999994</v>
      </c>
      <c r="AI782" s="1">
        <v>70.5</v>
      </c>
    </row>
    <row r="783" spans="1:35" x14ac:dyDescent="0.25">
      <c r="A783" s="1">
        <v>782</v>
      </c>
      <c r="B783" s="20">
        <v>26</v>
      </c>
      <c r="C783" s="20">
        <v>2E-3</v>
      </c>
      <c r="D783" s="20">
        <v>20.9</v>
      </c>
      <c r="E783" s="20">
        <v>2.06E-2</v>
      </c>
      <c r="F783" s="28">
        <v>5.0000000000000001E-4</v>
      </c>
      <c r="G783" s="20">
        <v>143.30000000000001</v>
      </c>
      <c r="H783" s="20">
        <v>166.1</v>
      </c>
      <c r="I783" s="20">
        <v>194.1</v>
      </c>
      <c r="J783" s="20">
        <v>234.7</v>
      </c>
      <c r="K783" s="20">
        <v>264.10000000000002</v>
      </c>
      <c r="L783" s="20">
        <v>40.6</v>
      </c>
      <c r="M783" s="20">
        <v>798.7</v>
      </c>
      <c r="N783" s="20">
        <v>-54.3</v>
      </c>
      <c r="O783" s="20">
        <v>3.4769999999999999</v>
      </c>
      <c r="P783" s="20">
        <v>26</v>
      </c>
      <c r="Q783" s="20">
        <v>1.39</v>
      </c>
      <c r="R783" s="20">
        <v>43.21</v>
      </c>
      <c r="S783" s="20">
        <v>1</v>
      </c>
      <c r="T783" s="20">
        <v>99</v>
      </c>
      <c r="U783" s="20">
        <v>0.27</v>
      </c>
      <c r="V783" s="20">
        <v>15</v>
      </c>
      <c r="W783" s="20">
        <v>13</v>
      </c>
      <c r="X783" s="1">
        <v>9</v>
      </c>
      <c r="Y783" s="1">
        <v>7</v>
      </c>
      <c r="Z783" s="1">
        <v>7</v>
      </c>
      <c r="AA783" s="1">
        <v>7</v>
      </c>
      <c r="AB783" s="20">
        <v>246</v>
      </c>
      <c r="AC783" s="20">
        <v>70.599999999999994</v>
      </c>
      <c r="AD783" s="20">
        <v>4.4000000000000004</v>
      </c>
      <c r="AE783" s="20">
        <v>0.9</v>
      </c>
      <c r="AF783" s="20">
        <v>0.3</v>
      </c>
      <c r="AG783" s="20">
        <v>0.1</v>
      </c>
      <c r="AH783" s="1">
        <v>28</v>
      </c>
      <c r="AI783" s="1">
        <v>68.599999999999994</v>
      </c>
    </row>
    <row r="784" spans="1:35" x14ac:dyDescent="0.25">
      <c r="A784" s="1">
        <v>783</v>
      </c>
      <c r="B784" s="1">
        <v>19</v>
      </c>
      <c r="C784" s="23">
        <v>5.0000000000000001E-3</v>
      </c>
      <c r="D784" s="25">
        <v>19</v>
      </c>
      <c r="E784" s="1">
        <v>0.16800000000000001</v>
      </c>
      <c r="F784" s="29">
        <v>1.4E-3</v>
      </c>
      <c r="G784" s="1">
        <v>153</v>
      </c>
      <c r="H784" s="1">
        <v>165.8</v>
      </c>
      <c r="I784" s="1">
        <v>194.3</v>
      </c>
      <c r="J784" s="1">
        <v>239</v>
      </c>
      <c r="K784" s="1">
        <v>259.5</v>
      </c>
      <c r="L784" s="1">
        <v>41</v>
      </c>
      <c r="M784" s="1">
        <v>798.8</v>
      </c>
      <c r="N784" s="1">
        <v>-49.5</v>
      </c>
      <c r="O784" s="1">
        <v>3.3540000000000001</v>
      </c>
      <c r="P784" s="1">
        <v>25</v>
      </c>
      <c r="Q784" s="1"/>
      <c r="R784" s="1">
        <v>43.195999999999998</v>
      </c>
      <c r="S784" s="21">
        <v>1</v>
      </c>
      <c r="T784" s="1">
        <v>70</v>
      </c>
      <c r="U784" s="1"/>
      <c r="V784" s="1"/>
      <c r="W784" s="1"/>
      <c r="X784" s="1"/>
      <c r="Y784" s="1"/>
      <c r="Z784" s="1"/>
      <c r="AA784" s="1"/>
      <c r="AB784" s="1"/>
      <c r="AC784" s="1"/>
      <c r="AD784" s="1"/>
      <c r="AE784" s="1"/>
      <c r="AF784" s="1"/>
      <c r="AG784" s="1"/>
      <c r="AH784" s="1">
        <v>28.5</v>
      </c>
      <c r="AI784" s="1">
        <v>73.199999999999989</v>
      </c>
    </row>
    <row r="785" spans="1:35" x14ac:dyDescent="0.25">
      <c r="A785" s="1">
        <v>784</v>
      </c>
      <c r="B785" s="1">
        <v>19</v>
      </c>
      <c r="C785" s="23">
        <v>4.0000000000000001E-3</v>
      </c>
      <c r="D785" s="25">
        <v>18.899999999999999</v>
      </c>
      <c r="E785" s="1">
        <v>0.16900000000000001</v>
      </c>
      <c r="F785" s="29">
        <v>1.5E-3</v>
      </c>
      <c r="G785" s="1">
        <v>152.80000000000001</v>
      </c>
      <c r="H785" s="1">
        <v>166.1</v>
      </c>
      <c r="I785" s="1">
        <v>195</v>
      </c>
      <c r="J785" s="1">
        <v>239.2</v>
      </c>
      <c r="K785" s="1">
        <v>260</v>
      </c>
      <c r="L785" s="1">
        <v>41</v>
      </c>
      <c r="M785" s="1">
        <v>798.8</v>
      </c>
      <c r="N785" s="1">
        <v>-49.5</v>
      </c>
      <c r="O785" s="1">
        <v>3.4969999999999999</v>
      </c>
      <c r="P785" s="1">
        <v>25</v>
      </c>
      <c r="Q785" s="1"/>
      <c r="R785" s="1">
        <v>43.2</v>
      </c>
      <c r="S785" s="21">
        <v>1</v>
      </c>
      <c r="T785" s="1">
        <v>62</v>
      </c>
      <c r="U785" s="1"/>
      <c r="V785" s="1"/>
      <c r="W785" s="1"/>
      <c r="X785" s="1"/>
      <c r="Y785" s="1"/>
      <c r="Z785" s="1"/>
      <c r="AA785" s="1"/>
      <c r="AB785" s="1"/>
      <c r="AC785" s="1"/>
      <c r="AD785" s="1"/>
      <c r="AE785" s="1"/>
      <c r="AF785" s="1"/>
      <c r="AG785" s="1"/>
      <c r="AH785" s="1">
        <v>28.900000000000006</v>
      </c>
      <c r="AI785" s="1">
        <v>73.099999999999994</v>
      </c>
    </row>
    <row r="786" spans="1:35" x14ac:dyDescent="0.25">
      <c r="A786" s="1">
        <v>785</v>
      </c>
      <c r="B786" s="1">
        <v>30</v>
      </c>
      <c r="C786" s="1">
        <v>7.0000000000000001E-3</v>
      </c>
      <c r="D786" s="1">
        <v>17</v>
      </c>
      <c r="E786" s="1">
        <v>0.02</v>
      </c>
      <c r="F786" s="29"/>
      <c r="G786" s="1">
        <v>155.6</v>
      </c>
      <c r="H786" s="1">
        <v>163.9</v>
      </c>
      <c r="I786" s="1">
        <v>177.6</v>
      </c>
      <c r="J786" s="1">
        <v>208.2</v>
      </c>
      <c r="K786" s="1">
        <v>230.8</v>
      </c>
      <c r="L786" s="1">
        <v>41.5</v>
      </c>
      <c r="M786" s="1">
        <v>798.9</v>
      </c>
      <c r="N786" s="1">
        <v>-71.599999999999994</v>
      </c>
      <c r="O786" s="1">
        <v>2.9369999999999998</v>
      </c>
      <c r="P786" s="1">
        <v>23</v>
      </c>
      <c r="Q786" s="1">
        <v>0.79</v>
      </c>
      <c r="R786" s="1">
        <v>43.195999999999998</v>
      </c>
      <c r="S786" s="1">
        <v>1</v>
      </c>
      <c r="T786" s="1">
        <v>96</v>
      </c>
      <c r="U786" s="1">
        <v>0.02</v>
      </c>
      <c r="V786" s="1">
        <v>15</v>
      </c>
      <c r="W786" s="1">
        <v>13</v>
      </c>
      <c r="X786" s="1">
        <v>9</v>
      </c>
      <c r="Y786" s="1">
        <v>7</v>
      </c>
      <c r="Z786" s="1">
        <v>7</v>
      </c>
      <c r="AA786" s="1">
        <v>7</v>
      </c>
      <c r="AB786" s="20"/>
      <c r="AC786" s="20"/>
      <c r="AD786" s="20"/>
      <c r="AE786" s="20"/>
      <c r="AF786" s="20"/>
      <c r="AG786" s="20"/>
      <c r="AH786" s="1">
        <v>13.699999999999989</v>
      </c>
      <c r="AI786" s="1">
        <v>44.299999999999983</v>
      </c>
    </row>
    <row r="787" spans="1:35" x14ac:dyDescent="0.25">
      <c r="A787" s="1">
        <v>786</v>
      </c>
      <c r="B787" s="1">
        <v>30</v>
      </c>
      <c r="C787" s="1">
        <v>7.0000000000000001E-3</v>
      </c>
      <c r="D787" s="1">
        <v>17.7</v>
      </c>
      <c r="E787" s="1">
        <v>0.03</v>
      </c>
      <c r="F787" s="29">
        <v>1E-3</v>
      </c>
      <c r="G787" s="1">
        <v>152</v>
      </c>
      <c r="H787" s="1">
        <v>164.8</v>
      </c>
      <c r="I787" s="1">
        <v>186</v>
      </c>
      <c r="J787" s="1">
        <v>226.7</v>
      </c>
      <c r="K787" s="1">
        <v>245.1</v>
      </c>
      <c r="L787" s="1">
        <v>41</v>
      </c>
      <c r="M787" s="1">
        <v>798.9</v>
      </c>
      <c r="N787" s="1">
        <v>-61.5</v>
      </c>
      <c r="O787" s="1">
        <v>3.2789999999999999</v>
      </c>
      <c r="P787" s="1">
        <v>22.8</v>
      </c>
      <c r="Q787" s="1">
        <v>1.21</v>
      </c>
      <c r="R787" s="1">
        <v>43.225999999999999</v>
      </c>
      <c r="S787" s="1">
        <v>1</v>
      </c>
      <c r="T787" s="1">
        <v>97</v>
      </c>
      <c r="U787" s="1">
        <v>0.09</v>
      </c>
      <c r="V787" s="1">
        <v>15</v>
      </c>
      <c r="W787" s="1">
        <v>13</v>
      </c>
      <c r="X787" s="1">
        <v>10</v>
      </c>
      <c r="Y787" s="1">
        <v>8</v>
      </c>
      <c r="Z787" s="1">
        <v>7</v>
      </c>
      <c r="AA787" s="1">
        <v>7</v>
      </c>
      <c r="AB787" s="1"/>
      <c r="AC787" s="1"/>
      <c r="AD787" s="1"/>
      <c r="AE787" s="1"/>
      <c r="AF787" s="1"/>
      <c r="AG787" s="1"/>
      <c r="AH787" s="1">
        <v>21.199999999999989</v>
      </c>
      <c r="AI787" s="1">
        <v>61.899999999999977</v>
      </c>
    </row>
    <row r="788" spans="1:35" x14ac:dyDescent="0.25">
      <c r="A788" s="1">
        <v>787</v>
      </c>
      <c r="B788" s="1">
        <v>18</v>
      </c>
      <c r="C788" s="23">
        <v>1.4E-2</v>
      </c>
      <c r="D788" s="25">
        <v>20.399999999999999</v>
      </c>
      <c r="E788" s="1">
        <v>0.17299999999999999</v>
      </c>
      <c r="F788" s="29">
        <v>1.4E-3</v>
      </c>
      <c r="G788" s="1">
        <v>152.5</v>
      </c>
      <c r="H788" s="1">
        <v>166.1</v>
      </c>
      <c r="I788" s="1">
        <v>194.7</v>
      </c>
      <c r="J788" s="1">
        <v>238.9</v>
      </c>
      <c r="K788" s="1">
        <v>260.5</v>
      </c>
      <c r="L788" s="1">
        <v>40.5</v>
      </c>
      <c r="M788" s="1">
        <v>799</v>
      </c>
      <c r="N788" s="1">
        <v>-49.4</v>
      </c>
      <c r="O788" s="1">
        <v>3.4609999999999999</v>
      </c>
      <c r="P788" s="1">
        <v>25</v>
      </c>
      <c r="Q788" s="1"/>
      <c r="R788" s="1">
        <v>43.170999999999999</v>
      </c>
      <c r="S788" s="21">
        <v>1</v>
      </c>
      <c r="T788" s="1">
        <v>61</v>
      </c>
      <c r="U788" s="1"/>
      <c r="V788" s="1"/>
      <c r="W788" s="1"/>
      <c r="X788" s="1"/>
      <c r="Y788" s="1"/>
      <c r="Z788" s="1"/>
      <c r="AA788" s="1"/>
      <c r="AB788" s="1"/>
      <c r="AC788" s="1"/>
      <c r="AD788" s="1"/>
      <c r="AE788" s="1"/>
      <c r="AF788" s="1"/>
      <c r="AG788" s="1"/>
      <c r="AH788" s="1">
        <v>28.599999999999994</v>
      </c>
      <c r="AI788" s="1">
        <v>72.800000000000011</v>
      </c>
    </row>
    <row r="789" spans="1:35" x14ac:dyDescent="0.25">
      <c r="A789" s="1">
        <v>788</v>
      </c>
      <c r="B789" s="1">
        <v>30</v>
      </c>
      <c r="C789" s="1">
        <v>8.9999999999999993E-3</v>
      </c>
      <c r="D789" s="1">
        <v>16.5</v>
      </c>
      <c r="E789" s="1">
        <v>0.03</v>
      </c>
      <c r="F789" s="29"/>
      <c r="G789" s="1">
        <v>149.30000000000001</v>
      </c>
      <c r="H789" s="1">
        <v>162.69999999999999</v>
      </c>
      <c r="I789" s="1">
        <v>188</v>
      </c>
      <c r="J789" s="1">
        <v>234.5</v>
      </c>
      <c r="K789" s="1">
        <v>254.5</v>
      </c>
      <c r="L789" s="1">
        <v>40</v>
      </c>
      <c r="M789" s="1">
        <v>799</v>
      </c>
      <c r="N789" s="1">
        <v>-57.8</v>
      </c>
      <c r="O789" s="1">
        <v>3.45</v>
      </c>
      <c r="P789" s="1">
        <v>24</v>
      </c>
      <c r="Q789" s="1">
        <v>1.47</v>
      </c>
      <c r="R789" s="1">
        <v>43.26</v>
      </c>
      <c r="S789" s="1">
        <v>1</v>
      </c>
      <c r="T789" s="1">
        <v>94</v>
      </c>
      <c r="U789" s="1">
        <v>0.06</v>
      </c>
      <c r="V789" s="1">
        <v>18</v>
      </c>
      <c r="W789" s="1">
        <v>16</v>
      </c>
      <c r="X789" s="1">
        <v>12</v>
      </c>
      <c r="Y789" s="1">
        <v>10</v>
      </c>
      <c r="Z789" s="1">
        <v>9</v>
      </c>
      <c r="AA789" s="1">
        <v>8</v>
      </c>
      <c r="AB789" s="1"/>
      <c r="AC789" s="1"/>
      <c r="AD789" s="1"/>
      <c r="AE789" s="1"/>
      <c r="AF789" s="1"/>
      <c r="AG789" s="1"/>
      <c r="AH789" s="1">
        <v>25.300000000000011</v>
      </c>
      <c r="AI789" s="1">
        <v>71.800000000000011</v>
      </c>
    </row>
    <row r="790" spans="1:35" x14ac:dyDescent="0.25">
      <c r="A790" s="1">
        <v>789</v>
      </c>
      <c r="B790" s="1">
        <v>18</v>
      </c>
      <c r="C790" s="23">
        <v>8.9999999999999993E-3</v>
      </c>
      <c r="D790" s="25">
        <v>19.399999999999999</v>
      </c>
      <c r="E790" s="1">
        <v>0.17499999999999999</v>
      </c>
      <c r="F790" s="29">
        <v>1.4E-3</v>
      </c>
      <c r="G790" s="1">
        <v>151.4</v>
      </c>
      <c r="H790" s="1">
        <v>166.7</v>
      </c>
      <c r="I790" s="1">
        <v>194.9</v>
      </c>
      <c r="J790" s="1">
        <v>239.2</v>
      </c>
      <c r="K790" s="1">
        <v>258.2</v>
      </c>
      <c r="L790" s="1">
        <v>41</v>
      </c>
      <c r="M790" s="1">
        <v>799.2</v>
      </c>
      <c r="N790" s="1">
        <v>-49.4</v>
      </c>
      <c r="O790" s="1">
        <v>3.49</v>
      </c>
      <c r="P790" s="1">
        <v>25</v>
      </c>
      <c r="Q790" s="1"/>
      <c r="R790" s="1">
        <v>43.186</v>
      </c>
      <c r="S790" s="21">
        <v>1</v>
      </c>
      <c r="T790" s="1">
        <v>72</v>
      </c>
      <c r="U790" s="1"/>
      <c r="V790" s="1"/>
      <c r="W790" s="1"/>
      <c r="X790" s="1"/>
      <c r="Y790" s="1"/>
      <c r="Z790" s="1"/>
      <c r="AA790" s="1"/>
      <c r="AB790" s="1"/>
      <c r="AC790" s="1"/>
      <c r="AD790" s="1"/>
      <c r="AE790" s="1"/>
      <c r="AF790" s="1"/>
      <c r="AG790" s="1"/>
      <c r="AH790" s="1">
        <v>28.200000000000017</v>
      </c>
      <c r="AI790" s="1">
        <v>72.5</v>
      </c>
    </row>
    <row r="791" spans="1:35" x14ac:dyDescent="0.25">
      <c r="A791" s="1">
        <v>790</v>
      </c>
      <c r="B791" s="1">
        <v>21</v>
      </c>
      <c r="C791" s="1">
        <v>1.0999999999999999E-2</v>
      </c>
      <c r="D791" s="1">
        <v>17.600000000000001</v>
      </c>
      <c r="E791" s="23">
        <v>0.11</v>
      </c>
      <c r="F791" s="29">
        <v>1.2999999999999999E-3</v>
      </c>
      <c r="G791" s="25">
        <v>151.6</v>
      </c>
      <c r="H791" s="1">
        <v>175.7</v>
      </c>
      <c r="I791" s="1">
        <v>203.1</v>
      </c>
      <c r="J791" s="1">
        <v>241.4</v>
      </c>
      <c r="K791" s="1">
        <v>266.5</v>
      </c>
      <c r="L791" s="25">
        <v>45</v>
      </c>
      <c r="M791" s="1">
        <v>799.2</v>
      </c>
      <c r="N791" s="1">
        <v>-49.3</v>
      </c>
      <c r="O791" s="1">
        <v>4.1619999999999999</v>
      </c>
      <c r="P791" s="25">
        <v>25</v>
      </c>
      <c r="Q791" s="20"/>
      <c r="R791" s="1">
        <v>43.305999999999997</v>
      </c>
      <c r="S791" s="1">
        <v>1</v>
      </c>
      <c r="T791" s="1">
        <v>99</v>
      </c>
      <c r="U791" s="1">
        <v>0.2</v>
      </c>
      <c r="V791" s="1">
        <v>18</v>
      </c>
      <c r="W791" s="20">
        <v>15</v>
      </c>
      <c r="X791" s="1">
        <v>7</v>
      </c>
      <c r="Y791" s="1">
        <v>7</v>
      </c>
      <c r="Z791" s="1">
        <v>7</v>
      </c>
      <c r="AA791" s="1">
        <v>7</v>
      </c>
      <c r="AB791" s="20"/>
      <c r="AC791" s="20"/>
      <c r="AD791" s="20"/>
      <c r="AE791" s="20"/>
      <c r="AF791" s="20"/>
      <c r="AG791" s="20"/>
      <c r="AH791" s="1">
        <v>27.400000000000006</v>
      </c>
      <c r="AI791" s="1">
        <v>65.700000000000017</v>
      </c>
    </row>
    <row r="792" spans="1:35" x14ac:dyDescent="0.25">
      <c r="A792" s="1">
        <v>791</v>
      </c>
      <c r="B792" s="20">
        <v>30</v>
      </c>
      <c r="C792" s="20">
        <v>1E-3</v>
      </c>
      <c r="D792" s="20">
        <v>20.6</v>
      </c>
      <c r="E792" s="20">
        <v>3.2399999999999998E-2</v>
      </c>
      <c r="F792" s="28">
        <v>4.0000000000000002E-4</v>
      </c>
      <c r="G792" s="20">
        <v>141.5</v>
      </c>
      <c r="H792" s="20">
        <v>168.8</v>
      </c>
      <c r="I792" s="20">
        <v>195.3</v>
      </c>
      <c r="J792" s="20">
        <v>232.2</v>
      </c>
      <c r="K792" s="20">
        <v>255.9</v>
      </c>
      <c r="L792" s="20">
        <v>38.799999999999997</v>
      </c>
      <c r="M792" s="20">
        <v>799.2</v>
      </c>
      <c r="N792" s="20">
        <v>-52.6</v>
      </c>
      <c r="O792" s="20">
        <v>3.5779999999999998</v>
      </c>
      <c r="P792" s="20">
        <v>22</v>
      </c>
      <c r="Q792" s="20">
        <v>1.48</v>
      </c>
      <c r="R792" s="20">
        <v>43.2</v>
      </c>
      <c r="S792" s="20">
        <v>1</v>
      </c>
      <c r="T792" s="20">
        <v>99</v>
      </c>
      <c r="U792" s="20">
        <v>0.6</v>
      </c>
      <c r="V792" s="20">
        <v>17</v>
      </c>
      <c r="W792" s="20">
        <v>15</v>
      </c>
      <c r="X792" s="1">
        <v>9</v>
      </c>
      <c r="Y792" s="1">
        <v>7</v>
      </c>
      <c r="Z792" s="1">
        <v>7</v>
      </c>
      <c r="AA792" s="1">
        <v>7</v>
      </c>
      <c r="AB792" s="20">
        <v>922.6</v>
      </c>
      <c r="AC792" s="20">
        <v>200.4</v>
      </c>
      <c r="AD792" s="20">
        <v>4.9000000000000004</v>
      </c>
      <c r="AE792" s="20">
        <v>0.5</v>
      </c>
      <c r="AF792" s="20">
        <v>0.1</v>
      </c>
      <c r="AG792" s="20">
        <v>0</v>
      </c>
      <c r="AH792" s="1">
        <v>26.5</v>
      </c>
      <c r="AI792" s="1">
        <v>63.399999999999977</v>
      </c>
    </row>
    <row r="793" spans="1:35" x14ac:dyDescent="0.25">
      <c r="A793" s="1">
        <v>792</v>
      </c>
      <c r="B793" s="1">
        <v>28</v>
      </c>
      <c r="C793" s="1">
        <v>7.0000000000000001E-3</v>
      </c>
      <c r="D793" s="1">
        <v>16.100000000000001</v>
      </c>
      <c r="E793" s="1">
        <v>0.03</v>
      </c>
      <c r="F793" s="28"/>
      <c r="G793" s="1">
        <v>150.9</v>
      </c>
      <c r="H793" s="1">
        <v>168.9</v>
      </c>
      <c r="I793" s="1">
        <v>193.8</v>
      </c>
      <c r="J793" s="1">
        <v>233.8</v>
      </c>
      <c r="K793" s="1">
        <v>263.3</v>
      </c>
      <c r="L793" s="1">
        <v>43.5</v>
      </c>
      <c r="M793" s="1">
        <v>799.2</v>
      </c>
      <c r="N793" s="1">
        <v>-53.7</v>
      </c>
      <c r="O793" s="1">
        <v>3.645</v>
      </c>
      <c r="P793" s="1">
        <v>22.4</v>
      </c>
      <c r="Q793" s="1">
        <v>0.74</v>
      </c>
      <c r="R793" s="1">
        <v>43.307000000000002</v>
      </c>
      <c r="S793" s="21">
        <v>1</v>
      </c>
      <c r="T793" s="1">
        <v>91</v>
      </c>
      <c r="U793" s="1">
        <v>0.13</v>
      </c>
      <c r="V793" s="1">
        <v>16</v>
      </c>
      <c r="W793" s="1">
        <v>14</v>
      </c>
      <c r="X793" s="1">
        <v>8</v>
      </c>
      <c r="Y793" s="1">
        <v>7</v>
      </c>
      <c r="Z793" s="1">
        <v>7</v>
      </c>
      <c r="AA793" s="1">
        <v>7</v>
      </c>
      <c r="AB793" s="1">
        <v>525</v>
      </c>
      <c r="AC793" s="1">
        <v>83</v>
      </c>
      <c r="AD793" s="1">
        <v>2</v>
      </c>
      <c r="AE793" s="1" t="s">
        <v>66</v>
      </c>
      <c r="AF793" s="1" t="s">
        <v>66</v>
      </c>
      <c r="AG793" s="1" t="s">
        <v>66</v>
      </c>
      <c r="AH793" s="1">
        <v>24.900000000000006</v>
      </c>
      <c r="AI793" s="1">
        <v>64.900000000000006</v>
      </c>
    </row>
    <row r="794" spans="1:35" x14ac:dyDescent="0.25">
      <c r="A794" s="1">
        <v>793</v>
      </c>
      <c r="B794" s="1">
        <v>28</v>
      </c>
      <c r="C794" s="1">
        <v>7.0000000000000001E-3</v>
      </c>
      <c r="D794" s="1">
        <v>16.100000000000001</v>
      </c>
      <c r="E794" s="21">
        <v>0.01</v>
      </c>
      <c r="F794" s="28"/>
      <c r="G794" s="1">
        <v>150.9</v>
      </c>
      <c r="H794" s="1">
        <v>168.9</v>
      </c>
      <c r="I794" s="1">
        <v>193.8</v>
      </c>
      <c r="J794" s="1">
        <v>233.8</v>
      </c>
      <c r="K794" s="1">
        <v>263.3</v>
      </c>
      <c r="L794" s="1">
        <v>43.5</v>
      </c>
      <c r="M794" s="1">
        <v>799.2</v>
      </c>
      <c r="N794" s="1">
        <v>-53.7</v>
      </c>
      <c r="O794" s="1">
        <v>3.645</v>
      </c>
      <c r="P794" s="1">
        <v>22.4</v>
      </c>
      <c r="Q794" s="1">
        <v>0.74</v>
      </c>
      <c r="R794" s="1">
        <v>43.307000000000002</v>
      </c>
      <c r="S794" s="21">
        <v>1</v>
      </c>
      <c r="T794" s="1">
        <v>91</v>
      </c>
      <c r="U794" s="1">
        <v>0.13</v>
      </c>
      <c r="V794" s="1">
        <v>16</v>
      </c>
      <c r="W794" s="1">
        <v>14</v>
      </c>
      <c r="X794" s="1">
        <v>8</v>
      </c>
      <c r="Y794" s="1">
        <v>7</v>
      </c>
      <c r="Z794" s="1">
        <v>7</v>
      </c>
      <c r="AA794" s="1">
        <v>7</v>
      </c>
      <c r="AB794" s="1">
        <v>525</v>
      </c>
      <c r="AC794" s="1">
        <v>83</v>
      </c>
      <c r="AD794" s="1">
        <v>2</v>
      </c>
      <c r="AE794" s="1" t="s">
        <v>66</v>
      </c>
      <c r="AF794" s="1" t="s">
        <v>66</v>
      </c>
      <c r="AG794" s="1" t="s">
        <v>66</v>
      </c>
      <c r="AH794" s="1">
        <v>24.900000000000006</v>
      </c>
      <c r="AI794" s="1">
        <v>64.900000000000006</v>
      </c>
    </row>
    <row r="795" spans="1:35" x14ac:dyDescent="0.25">
      <c r="A795" s="1">
        <v>794</v>
      </c>
      <c r="B795" s="21">
        <v>19</v>
      </c>
      <c r="C795" s="21">
        <v>1E-3</v>
      </c>
      <c r="D795" s="25">
        <v>16.415699850299401</v>
      </c>
      <c r="E795" s="21">
        <v>0.06</v>
      </c>
      <c r="F795" s="30">
        <v>8.9999999999999998E-4</v>
      </c>
      <c r="G795" s="21">
        <v>143.69999999999999</v>
      </c>
      <c r="H795" s="21">
        <v>165.8</v>
      </c>
      <c r="I795" s="21">
        <v>187.9</v>
      </c>
      <c r="J795" s="21">
        <v>226.6</v>
      </c>
      <c r="K795" s="21">
        <v>245.8</v>
      </c>
      <c r="L795" s="21">
        <v>40</v>
      </c>
      <c r="M795" s="1">
        <v>799.2</v>
      </c>
      <c r="N795" s="21">
        <v>-57</v>
      </c>
      <c r="O795" s="21">
        <v>3.72</v>
      </c>
      <c r="P795" s="21">
        <v>26</v>
      </c>
      <c r="Q795" s="21"/>
      <c r="R795" s="21">
        <v>43.24</v>
      </c>
      <c r="S795" s="21">
        <v>1</v>
      </c>
      <c r="T795" s="21">
        <v>96</v>
      </c>
      <c r="U795" s="21">
        <v>7.0000000000000007E-2</v>
      </c>
      <c r="V795" s="21">
        <v>14</v>
      </c>
      <c r="W795" s="21">
        <v>12</v>
      </c>
      <c r="X795" s="1">
        <v>7</v>
      </c>
      <c r="Y795" s="1">
        <v>7</v>
      </c>
      <c r="Z795" s="1">
        <v>7</v>
      </c>
      <c r="AA795" s="1">
        <v>7</v>
      </c>
      <c r="AB795" s="21">
        <v>124.5</v>
      </c>
      <c r="AC795" s="21">
        <v>26.4</v>
      </c>
      <c r="AD795" s="21">
        <v>1</v>
      </c>
      <c r="AE795" s="21">
        <v>0.2</v>
      </c>
      <c r="AF795" s="21">
        <v>0</v>
      </c>
      <c r="AG795" s="21">
        <v>0</v>
      </c>
      <c r="AH795" s="1">
        <v>22.099999999999994</v>
      </c>
      <c r="AI795" s="1">
        <v>60.799999999999983</v>
      </c>
    </row>
    <row r="796" spans="1:35" x14ac:dyDescent="0.25">
      <c r="A796" s="1">
        <v>795</v>
      </c>
      <c r="B796" s="21">
        <v>19</v>
      </c>
      <c r="C796" s="21">
        <v>1E-3</v>
      </c>
      <c r="D796" s="25">
        <v>16.415699850299401</v>
      </c>
      <c r="E796" s="21">
        <v>0.06</v>
      </c>
      <c r="F796" s="30">
        <v>8.9999999999999998E-4</v>
      </c>
      <c r="G796" s="21">
        <v>143.69999999999999</v>
      </c>
      <c r="H796" s="21">
        <v>165.8</v>
      </c>
      <c r="I796" s="21">
        <v>187.9</v>
      </c>
      <c r="J796" s="21">
        <v>226.6</v>
      </c>
      <c r="K796" s="21">
        <v>245.8</v>
      </c>
      <c r="L796" s="21">
        <v>40</v>
      </c>
      <c r="M796" s="1">
        <v>799.2</v>
      </c>
      <c r="N796" s="21">
        <v>-57</v>
      </c>
      <c r="O796" s="21">
        <v>3.72</v>
      </c>
      <c r="P796" s="21">
        <v>26</v>
      </c>
      <c r="Q796" s="21"/>
      <c r="R796" s="21">
        <v>43.24</v>
      </c>
      <c r="S796" s="21">
        <v>1</v>
      </c>
      <c r="T796" s="21">
        <v>96</v>
      </c>
      <c r="U796" s="21">
        <v>7.0000000000000007E-2</v>
      </c>
      <c r="V796" s="21">
        <v>14</v>
      </c>
      <c r="W796" s="21">
        <v>12</v>
      </c>
      <c r="X796" s="1">
        <v>7</v>
      </c>
      <c r="Y796" s="1">
        <v>7</v>
      </c>
      <c r="Z796" s="1">
        <v>7</v>
      </c>
      <c r="AA796" s="1">
        <v>7</v>
      </c>
      <c r="AB796" s="21">
        <v>124.5</v>
      </c>
      <c r="AC796" s="21">
        <v>26.4</v>
      </c>
      <c r="AD796" s="21">
        <v>1</v>
      </c>
      <c r="AE796" s="21">
        <v>0.2</v>
      </c>
      <c r="AF796" s="21">
        <v>0</v>
      </c>
      <c r="AG796" s="21">
        <v>0</v>
      </c>
      <c r="AH796" s="1">
        <v>22.099999999999994</v>
      </c>
      <c r="AI796" s="1">
        <v>60.799999999999983</v>
      </c>
    </row>
    <row r="797" spans="1:35" x14ac:dyDescent="0.25">
      <c r="A797" s="1">
        <v>796</v>
      </c>
      <c r="B797" s="21">
        <v>21</v>
      </c>
      <c r="C797" s="21">
        <v>1E-3</v>
      </c>
      <c r="D797" s="25">
        <v>19.222586077844309</v>
      </c>
      <c r="E797" s="21">
        <v>0.01</v>
      </c>
      <c r="F797" s="30">
        <v>5.0000000000000001E-4</v>
      </c>
      <c r="G797" s="21">
        <v>159.19999999999999</v>
      </c>
      <c r="H797" s="21">
        <v>172.8</v>
      </c>
      <c r="I797" s="21">
        <v>189.7</v>
      </c>
      <c r="J797" s="21">
        <v>214.8</v>
      </c>
      <c r="K797" s="21">
        <v>237.6</v>
      </c>
      <c r="L797" s="21">
        <v>44.5</v>
      </c>
      <c r="M797" s="1">
        <v>799.2</v>
      </c>
      <c r="N797" s="21">
        <v>-73.5</v>
      </c>
      <c r="O797" s="21">
        <v>3.4</v>
      </c>
      <c r="P797" s="21">
        <v>25</v>
      </c>
      <c r="Q797" s="21"/>
      <c r="R797" s="21">
        <v>43.2</v>
      </c>
      <c r="S797" s="21">
        <v>1</v>
      </c>
      <c r="T797" s="21">
        <v>88</v>
      </c>
      <c r="U797" s="21">
        <v>0.2</v>
      </c>
      <c r="V797" s="21">
        <v>17</v>
      </c>
      <c r="W797" s="21">
        <v>15</v>
      </c>
      <c r="X797" s="1">
        <v>11</v>
      </c>
      <c r="Y797" s="1">
        <v>8</v>
      </c>
      <c r="Z797" s="1">
        <v>7</v>
      </c>
      <c r="AA797" s="1">
        <v>7</v>
      </c>
      <c r="AB797" s="21">
        <v>931.3</v>
      </c>
      <c r="AC797" s="21">
        <v>224.1</v>
      </c>
      <c r="AD797" s="21">
        <v>11.5</v>
      </c>
      <c r="AE797" s="21">
        <v>2.2999999999999998</v>
      </c>
      <c r="AF797" s="21">
        <v>1.2</v>
      </c>
      <c r="AG797" s="21">
        <v>0.3</v>
      </c>
      <c r="AH797" s="1">
        <v>16.899999999999977</v>
      </c>
      <c r="AI797" s="1">
        <v>42</v>
      </c>
    </row>
    <row r="798" spans="1:35" x14ac:dyDescent="0.25">
      <c r="A798" s="1">
        <v>797</v>
      </c>
      <c r="B798" s="1">
        <v>17</v>
      </c>
      <c r="C798" s="1">
        <v>3.0000000000000001E-3</v>
      </c>
      <c r="D798" s="25">
        <v>17.399999999999999</v>
      </c>
      <c r="E798" s="27">
        <v>0.18</v>
      </c>
      <c r="F798" s="29">
        <v>1.2999999999999999E-3</v>
      </c>
      <c r="G798" s="25">
        <v>153.19999999999999</v>
      </c>
      <c r="H798" s="25">
        <v>172.8</v>
      </c>
      <c r="I798" s="25">
        <v>191.5</v>
      </c>
      <c r="J798" s="25">
        <v>223.7</v>
      </c>
      <c r="K798" s="25">
        <v>251</v>
      </c>
      <c r="L798" s="25">
        <v>44.5</v>
      </c>
      <c r="M798" s="25">
        <v>799.3</v>
      </c>
      <c r="N798" s="25">
        <v>-58.8</v>
      </c>
      <c r="O798" s="23">
        <v>3.5009999999999999</v>
      </c>
      <c r="P798" s="25">
        <v>25</v>
      </c>
      <c r="Q798" s="32"/>
      <c r="R798" s="27">
        <v>43.25</v>
      </c>
      <c r="S798" s="33">
        <v>1</v>
      </c>
      <c r="T798" s="1">
        <v>96</v>
      </c>
      <c r="U798" s="25">
        <v>0.3</v>
      </c>
      <c r="V798" s="25">
        <v>19</v>
      </c>
      <c r="W798" s="22">
        <v>17</v>
      </c>
      <c r="X798" s="1">
        <v>7</v>
      </c>
      <c r="Y798" s="1">
        <v>7</v>
      </c>
      <c r="Z798" s="1">
        <v>7</v>
      </c>
      <c r="AA798" s="1">
        <v>7</v>
      </c>
      <c r="AB798" s="26"/>
      <c r="AC798" s="26"/>
      <c r="AD798" s="26"/>
      <c r="AE798" s="26"/>
      <c r="AF798" s="26"/>
      <c r="AG798" s="26"/>
      <c r="AH798" s="1">
        <v>18.699999999999989</v>
      </c>
      <c r="AI798" s="1">
        <v>50.899999999999977</v>
      </c>
    </row>
    <row r="799" spans="1:35" x14ac:dyDescent="0.25">
      <c r="A799" s="1">
        <v>798</v>
      </c>
      <c r="B799" s="1">
        <v>17</v>
      </c>
      <c r="C799" s="1">
        <v>4.0000000000000001E-3</v>
      </c>
      <c r="D799" s="25">
        <v>17.5</v>
      </c>
      <c r="E799" s="27">
        <v>0.15</v>
      </c>
      <c r="F799" s="29">
        <v>1.6000000000000001E-3</v>
      </c>
      <c r="G799" s="25">
        <v>152.19999999999999</v>
      </c>
      <c r="H799" s="25">
        <v>172.7</v>
      </c>
      <c r="I799" s="25">
        <v>191.9</v>
      </c>
      <c r="J799" s="25">
        <v>224.3</v>
      </c>
      <c r="K799" s="25">
        <v>251.6</v>
      </c>
      <c r="L799" s="25">
        <v>43.5</v>
      </c>
      <c r="M799" s="25">
        <v>799.3</v>
      </c>
      <c r="N799" s="25">
        <v>-59.1</v>
      </c>
      <c r="O799" s="23">
        <v>3.4609999999999999</v>
      </c>
      <c r="P799" s="25">
        <v>25</v>
      </c>
      <c r="Q799" s="32"/>
      <c r="R799" s="27">
        <v>43.25</v>
      </c>
      <c r="S799" s="33">
        <v>1</v>
      </c>
      <c r="T799" s="1">
        <v>98</v>
      </c>
      <c r="U799" s="25">
        <v>0.2</v>
      </c>
      <c r="V799" s="25">
        <v>15</v>
      </c>
      <c r="W799" s="22">
        <v>13</v>
      </c>
      <c r="X799" s="1">
        <v>7</v>
      </c>
      <c r="Y799" s="1">
        <v>7</v>
      </c>
      <c r="Z799" s="1">
        <v>7</v>
      </c>
      <c r="AA799" s="1">
        <v>7</v>
      </c>
      <c r="AB799" s="26"/>
      <c r="AC799" s="26"/>
      <c r="AD799" s="26"/>
      <c r="AE799" s="26"/>
      <c r="AF799" s="26"/>
      <c r="AG799" s="26"/>
      <c r="AH799" s="1">
        <v>19.200000000000017</v>
      </c>
      <c r="AI799" s="1">
        <v>51.600000000000023</v>
      </c>
    </row>
    <row r="800" spans="1:35" x14ac:dyDescent="0.25">
      <c r="A800" s="1">
        <v>799</v>
      </c>
      <c r="B800" s="20">
        <v>29</v>
      </c>
      <c r="C800" s="20">
        <v>1E-3</v>
      </c>
      <c r="D800" s="20">
        <v>19.399999999999999</v>
      </c>
      <c r="E800" s="20">
        <v>6.3200000000000006E-2</v>
      </c>
      <c r="F800" s="28">
        <v>5.0000000000000001E-4</v>
      </c>
      <c r="G800" s="20">
        <v>149.19999999999999</v>
      </c>
      <c r="H800" s="20">
        <v>170.2</v>
      </c>
      <c r="I800" s="20">
        <v>195.6</v>
      </c>
      <c r="J800" s="20">
        <v>234.7</v>
      </c>
      <c r="K800" s="20">
        <v>255.2</v>
      </c>
      <c r="L800" s="20">
        <v>41</v>
      </c>
      <c r="M800" s="20">
        <v>799.3</v>
      </c>
      <c r="N800" s="20">
        <v>-50.6</v>
      </c>
      <c r="O800" s="20">
        <v>3.6859999999999999</v>
      </c>
      <c r="P800" s="20">
        <v>22</v>
      </c>
      <c r="Q800" s="20">
        <v>1.69</v>
      </c>
      <c r="R800" s="20">
        <v>43.22</v>
      </c>
      <c r="S800" s="33">
        <v>1</v>
      </c>
      <c r="T800" s="20">
        <v>99</v>
      </c>
      <c r="U800" s="20">
        <v>0.08</v>
      </c>
      <c r="V800" s="20">
        <v>15</v>
      </c>
      <c r="W800" s="20">
        <v>13</v>
      </c>
      <c r="X800" s="1">
        <v>9</v>
      </c>
      <c r="Y800" s="1">
        <v>7</v>
      </c>
      <c r="Z800" s="1">
        <v>7</v>
      </c>
      <c r="AA800" s="1">
        <v>7</v>
      </c>
      <c r="AB800" s="20">
        <v>167.3</v>
      </c>
      <c r="AC800" s="20">
        <v>47.9</v>
      </c>
      <c r="AD800" s="20">
        <v>4.5</v>
      </c>
      <c r="AE800" s="20">
        <v>0.9</v>
      </c>
      <c r="AF800" s="20">
        <v>0.4</v>
      </c>
      <c r="AG800" s="20" t="s">
        <v>67</v>
      </c>
      <c r="AH800" s="1">
        <v>25.400000000000006</v>
      </c>
      <c r="AI800" s="1">
        <v>64.5</v>
      </c>
    </row>
    <row r="801" spans="1:35" x14ac:dyDescent="0.25">
      <c r="A801" s="1">
        <v>800</v>
      </c>
      <c r="B801" s="21">
        <v>21</v>
      </c>
      <c r="C801" s="21">
        <v>1E-3</v>
      </c>
      <c r="D801" s="25">
        <v>17.351328592814369</v>
      </c>
      <c r="E801" s="21">
        <v>0.04</v>
      </c>
      <c r="F801" s="30">
        <v>1E-3</v>
      </c>
      <c r="G801" s="21">
        <v>142.69999999999999</v>
      </c>
      <c r="H801" s="21">
        <v>164.5</v>
      </c>
      <c r="I801" s="21">
        <v>188.4</v>
      </c>
      <c r="J801" s="21">
        <v>230.7</v>
      </c>
      <c r="K801" s="21">
        <v>249.8</v>
      </c>
      <c r="L801" s="21">
        <v>39</v>
      </c>
      <c r="M801" s="1">
        <v>799.3</v>
      </c>
      <c r="N801" s="21">
        <v>-54.5</v>
      </c>
      <c r="O801" s="21">
        <v>3.823</v>
      </c>
      <c r="P801" s="21">
        <v>25</v>
      </c>
      <c r="Q801" s="21"/>
      <c r="R801" s="21">
        <v>43.23</v>
      </c>
      <c r="S801" s="21">
        <v>1</v>
      </c>
      <c r="T801" s="21">
        <v>94</v>
      </c>
      <c r="U801" s="21">
        <v>0.04</v>
      </c>
      <c r="V801" s="21">
        <v>13</v>
      </c>
      <c r="W801" s="21">
        <v>11</v>
      </c>
      <c r="X801" s="1">
        <v>7</v>
      </c>
      <c r="Y801" s="1">
        <v>7</v>
      </c>
      <c r="Z801" s="1">
        <v>7</v>
      </c>
      <c r="AA801" s="1">
        <v>7</v>
      </c>
      <c r="AB801" s="21">
        <v>71</v>
      </c>
      <c r="AC801" s="21">
        <v>18.600000000000001</v>
      </c>
      <c r="AD801" s="21">
        <v>1</v>
      </c>
      <c r="AE801" s="21">
        <v>0.3</v>
      </c>
      <c r="AF801" s="21">
        <v>0.1</v>
      </c>
      <c r="AG801" s="21">
        <v>0</v>
      </c>
      <c r="AH801" s="1">
        <v>23.900000000000006</v>
      </c>
      <c r="AI801" s="1">
        <v>66.199999999999989</v>
      </c>
    </row>
    <row r="802" spans="1:35" x14ac:dyDescent="0.25">
      <c r="A802" s="1">
        <v>801</v>
      </c>
      <c r="B802" s="21">
        <v>19</v>
      </c>
      <c r="C802" s="21">
        <v>1E-3</v>
      </c>
      <c r="D802" s="25">
        <v>16.509262724550897</v>
      </c>
      <c r="E802" s="21">
        <v>0.05</v>
      </c>
      <c r="F802" s="30">
        <v>1.1000000000000001E-3</v>
      </c>
      <c r="G802" s="21">
        <v>144.9</v>
      </c>
      <c r="H802" s="21">
        <v>166.7</v>
      </c>
      <c r="I802" s="21">
        <v>192.6</v>
      </c>
      <c r="J802" s="21">
        <v>234.3</v>
      </c>
      <c r="K802" s="21">
        <v>251.8</v>
      </c>
      <c r="L802" s="21">
        <v>41.5</v>
      </c>
      <c r="M802" s="1">
        <v>799.3</v>
      </c>
      <c r="N802" s="21">
        <v>-52</v>
      </c>
      <c r="O802" s="21">
        <v>3.6320000000000001</v>
      </c>
      <c r="P802" s="21">
        <v>26</v>
      </c>
      <c r="Q802" s="21"/>
      <c r="R802" s="21">
        <v>43.26</v>
      </c>
      <c r="S802" s="21">
        <v>4</v>
      </c>
      <c r="T802" s="21">
        <v>95</v>
      </c>
      <c r="U802" s="21">
        <v>0.08</v>
      </c>
      <c r="V802" s="21">
        <v>15</v>
      </c>
      <c r="W802" s="21">
        <v>13</v>
      </c>
      <c r="X802" s="1">
        <v>8</v>
      </c>
      <c r="Y802" s="1">
        <v>7</v>
      </c>
      <c r="Z802" s="1">
        <v>7</v>
      </c>
      <c r="AA802" s="1">
        <v>7</v>
      </c>
      <c r="AB802" s="21">
        <v>187.3</v>
      </c>
      <c r="AC802" s="21">
        <v>44.3</v>
      </c>
      <c r="AD802" s="21">
        <v>2.2000000000000002</v>
      </c>
      <c r="AE802" s="21">
        <v>0.7</v>
      </c>
      <c r="AF802" s="21">
        <v>0.4</v>
      </c>
      <c r="AG802" s="21">
        <v>0.1</v>
      </c>
      <c r="AH802" s="1">
        <v>25.900000000000006</v>
      </c>
      <c r="AI802" s="1">
        <v>67.600000000000023</v>
      </c>
    </row>
    <row r="803" spans="1:35" x14ac:dyDescent="0.25">
      <c r="A803" s="1">
        <v>802</v>
      </c>
      <c r="B803" s="1">
        <v>18</v>
      </c>
      <c r="C803" s="23">
        <v>3.0000000000000001E-3</v>
      </c>
      <c r="D803" s="25">
        <v>19.2</v>
      </c>
      <c r="E803" s="1">
        <v>0.17799999999999999</v>
      </c>
      <c r="F803" s="29">
        <v>1.4E-3</v>
      </c>
      <c r="G803" s="1">
        <v>152.80000000000001</v>
      </c>
      <c r="H803" s="1">
        <v>166.5</v>
      </c>
      <c r="I803" s="1">
        <v>195.1</v>
      </c>
      <c r="J803" s="1">
        <v>238.7</v>
      </c>
      <c r="K803" s="1">
        <v>257.3</v>
      </c>
      <c r="L803" s="1">
        <v>41</v>
      </c>
      <c r="M803" s="1">
        <v>799.4</v>
      </c>
      <c r="N803" s="1">
        <v>-49.3</v>
      </c>
      <c r="O803" s="1">
        <v>3.7810000000000001</v>
      </c>
      <c r="P803" s="1">
        <v>25</v>
      </c>
      <c r="Q803" s="1"/>
      <c r="R803" s="1">
        <v>43.186</v>
      </c>
      <c r="S803" s="21">
        <v>1</v>
      </c>
      <c r="T803" s="1">
        <v>74</v>
      </c>
      <c r="U803" s="1"/>
      <c r="V803" s="1"/>
      <c r="W803" s="1"/>
      <c r="X803" s="1"/>
      <c r="Y803" s="1"/>
      <c r="Z803" s="1"/>
      <c r="AA803" s="1"/>
      <c r="AB803" s="1"/>
      <c r="AC803" s="1"/>
      <c r="AD803" s="1"/>
      <c r="AE803" s="1"/>
      <c r="AF803" s="1"/>
      <c r="AG803" s="1"/>
      <c r="AH803" s="1">
        <v>28.599999999999994</v>
      </c>
      <c r="AI803" s="1">
        <v>72.199999999999989</v>
      </c>
    </row>
    <row r="804" spans="1:35" x14ac:dyDescent="0.25">
      <c r="A804" s="1">
        <v>803</v>
      </c>
      <c r="B804" s="1">
        <v>17</v>
      </c>
      <c r="C804" s="1">
        <v>4.0000000000000001E-3</v>
      </c>
      <c r="D804" s="25">
        <v>17.7</v>
      </c>
      <c r="E804" s="27">
        <v>0.18</v>
      </c>
      <c r="F804" s="29">
        <v>1.2999999999999999E-3</v>
      </c>
      <c r="G804" s="25">
        <v>152.4</v>
      </c>
      <c r="H804" s="25">
        <v>173.4</v>
      </c>
      <c r="I804" s="25">
        <v>192</v>
      </c>
      <c r="J804" s="25">
        <v>224.4</v>
      </c>
      <c r="K804" s="25">
        <v>252.1</v>
      </c>
      <c r="L804" s="25">
        <v>46</v>
      </c>
      <c r="M804" s="25">
        <v>799.4</v>
      </c>
      <c r="N804" s="25">
        <v>-58.5</v>
      </c>
      <c r="O804" s="23">
        <v>3.6110000000000002</v>
      </c>
      <c r="P804" s="25">
        <v>25</v>
      </c>
      <c r="Q804" s="32"/>
      <c r="R804" s="27">
        <v>43.25</v>
      </c>
      <c r="S804" s="33">
        <v>1</v>
      </c>
      <c r="T804" s="1">
        <v>96</v>
      </c>
      <c r="U804" s="25">
        <v>0.3</v>
      </c>
      <c r="V804" s="25">
        <v>18</v>
      </c>
      <c r="W804" s="22">
        <v>15</v>
      </c>
      <c r="X804" s="1">
        <v>7</v>
      </c>
      <c r="Y804" s="1">
        <v>7</v>
      </c>
      <c r="Z804" s="1">
        <v>7</v>
      </c>
      <c r="AA804" s="1">
        <v>7</v>
      </c>
      <c r="AB804" s="26"/>
      <c r="AC804" s="26"/>
      <c r="AD804" s="26"/>
      <c r="AE804" s="26"/>
      <c r="AF804" s="26"/>
      <c r="AG804" s="26"/>
      <c r="AH804" s="1">
        <v>18.599999999999994</v>
      </c>
      <c r="AI804" s="1">
        <v>51</v>
      </c>
    </row>
    <row r="805" spans="1:35" x14ac:dyDescent="0.25">
      <c r="A805" s="1">
        <v>804</v>
      </c>
      <c r="B805" s="21">
        <v>18</v>
      </c>
      <c r="C805" s="21">
        <v>1E-3</v>
      </c>
      <c r="D805" s="25">
        <v>16.509262724550897</v>
      </c>
      <c r="E805" s="21">
        <v>0.05</v>
      </c>
      <c r="F805" s="30">
        <v>8.0000000000000004E-4</v>
      </c>
      <c r="G805" s="21">
        <v>147.30000000000001</v>
      </c>
      <c r="H805" s="21">
        <v>167.9</v>
      </c>
      <c r="I805" s="21">
        <v>188.7</v>
      </c>
      <c r="J805" s="21">
        <v>227.8</v>
      </c>
      <c r="K805" s="21">
        <v>246.8</v>
      </c>
      <c r="L805" s="21">
        <v>42</v>
      </c>
      <c r="M805" s="1">
        <v>799.5</v>
      </c>
      <c r="N805" s="21">
        <v>-56</v>
      </c>
      <c r="O805" s="21">
        <v>3.4950000000000001</v>
      </c>
      <c r="P805" s="21">
        <v>27</v>
      </c>
      <c r="Q805" s="21"/>
      <c r="R805" s="21">
        <v>43.24</v>
      </c>
      <c r="S805" s="21">
        <v>1</v>
      </c>
      <c r="T805" s="21">
        <v>92</v>
      </c>
      <c r="U805" s="21">
        <v>0.01</v>
      </c>
      <c r="V805" s="21">
        <v>16</v>
      </c>
      <c r="W805" s="21">
        <v>13</v>
      </c>
      <c r="X805" s="1">
        <v>8</v>
      </c>
      <c r="Y805" s="1">
        <v>7</v>
      </c>
      <c r="Z805" s="1">
        <v>7</v>
      </c>
      <c r="AA805" s="1">
        <v>7</v>
      </c>
      <c r="AB805" s="21">
        <v>503</v>
      </c>
      <c r="AC805" s="21">
        <v>78.599999999999994</v>
      </c>
      <c r="AD805" s="21">
        <v>2</v>
      </c>
      <c r="AE805" s="21">
        <v>0.2</v>
      </c>
      <c r="AF805" s="21">
        <v>0.1</v>
      </c>
      <c r="AG805" s="21">
        <v>0.1</v>
      </c>
      <c r="AH805" s="1">
        <v>20.799999999999983</v>
      </c>
      <c r="AI805" s="1">
        <v>59.900000000000006</v>
      </c>
    </row>
    <row r="806" spans="1:35" x14ac:dyDescent="0.25">
      <c r="A806" s="1">
        <v>805</v>
      </c>
      <c r="B806" s="21">
        <v>20</v>
      </c>
      <c r="C806" s="21">
        <v>1E-3</v>
      </c>
      <c r="D806" s="25">
        <v>18.193394461077844</v>
      </c>
      <c r="E806" s="21">
        <v>0.05</v>
      </c>
      <c r="F806" s="30">
        <v>1.2999999999999999E-3</v>
      </c>
      <c r="G806" s="21">
        <v>141</v>
      </c>
      <c r="H806" s="21">
        <v>165.3</v>
      </c>
      <c r="I806" s="21">
        <v>187.5</v>
      </c>
      <c r="J806" s="21">
        <v>223.1</v>
      </c>
      <c r="K806" s="21">
        <v>240</v>
      </c>
      <c r="L806" s="21">
        <v>41</v>
      </c>
      <c r="M806" s="1">
        <v>799.5</v>
      </c>
      <c r="N806" s="21">
        <v>-57</v>
      </c>
      <c r="O806" s="21">
        <v>3.7080000000000002</v>
      </c>
      <c r="P806" s="21">
        <v>26</v>
      </c>
      <c r="Q806" s="21"/>
      <c r="R806" s="21">
        <v>43.2</v>
      </c>
      <c r="S806" s="21">
        <v>1</v>
      </c>
      <c r="T806" s="21">
        <v>89</v>
      </c>
      <c r="U806" s="21">
        <v>0.02</v>
      </c>
      <c r="V806" s="21">
        <v>16</v>
      </c>
      <c r="W806" s="21">
        <v>14</v>
      </c>
      <c r="X806" s="1">
        <v>11</v>
      </c>
      <c r="Y806" s="1">
        <v>8</v>
      </c>
      <c r="Z806" s="1">
        <v>7</v>
      </c>
      <c r="AA806" s="1">
        <v>7</v>
      </c>
      <c r="AB806" s="21">
        <v>487</v>
      </c>
      <c r="AC806" s="21">
        <v>123</v>
      </c>
      <c r="AD806" s="21">
        <v>9.1999999999999993</v>
      </c>
      <c r="AE806" s="21">
        <v>2.2000000000000002</v>
      </c>
      <c r="AF806" s="21">
        <v>1</v>
      </c>
      <c r="AG806" s="21">
        <v>0.5</v>
      </c>
      <c r="AH806" s="1">
        <v>22.199999999999989</v>
      </c>
      <c r="AI806" s="1">
        <v>57.799999999999983</v>
      </c>
    </row>
    <row r="807" spans="1:35" x14ac:dyDescent="0.25">
      <c r="A807" s="1">
        <v>806</v>
      </c>
      <c r="B807" s="21">
        <v>18</v>
      </c>
      <c r="C807" s="21">
        <v>4.0000000000000001E-3</v>
      </c>
      <c r="D807" s="25">
        <v>16.509262724550897</v>
      </c>
      <c r="E807" s="21">
        <v>0.06</v>
      </c>
      <c r="F807" s="30">
        <v>1.6000000000000001E-3</v>
      </c>
      <c r="G807" s="21">
        <v>151.1</v>
      </c>
      <c r="H807" s="21">
        <v>170.6</v>
      </c>
      <c r="I807" s="21">
        <v>192.3</v>
      </c>
      <c r="J807" s="21">
        <v>225.3</v>
      </c>
      <c r="K807" s="21">
        <v>265.10000000000002</v>
      </c>
      <c r="L807" s="21">
        <v>41.5</v>
      </c>
      <c r="M807" s="1">
        <v>799.6</v>
      </c>
      <c r="N807" s="21">
        <v>-55.5</v>
      </c>
      <c r="O807" s="21">
        <v>3.6680000000000001</v>
      </c>
      <c r="P807" s="21">
        <v>25</v>
      </c>
      <c r="Q807" s="21"/>
      <c r="R807" s="21">
        <v>43.24</v>
      </c>
      <c r="S807" s="21">
        <v>1</v>
      </c>
      <c r="T807" s="21">
        <v>90</v>
      </c>
      <c r="U807" s="21">
        <v>0.23</v>
      </c>
      <c r="V807" s="21">
        <v>17</v>
      </c>
      <c r="W807" s="21">
        <v>14</v>
      </c>
      <c r="X807" s="1">
        <v>10</v>
      </c>
      <c r="Y807" s="1">
        <v>7</v>
      </c>
      <c r="Z807" s="1">
        <v>7</v>
      </c>
      <c r="AA807" s="1">
        <v>7</v>
      </c>
      <c r="AB807" s="21">
        <v>665.5</v>
      </c>
      <c r="AC807" s="21">
        <v>154.5</v>
      </c>
      <c r="AD807" s="21">
        <v>6.6</v>
      </c>
      <c r="AE807" s="21">
        <v>0.8</v>
      </c>
      <c r="AF807" s="21">
        <v>0.4</v>
      </c>
      <c r="AG807" s="21">
        <v>0.1</v>
      </c>
      <c r="AH807" s="1">
        <v>21.700000000000017</v>
      </c>
      <c r="AI807" s="1">
        <v>54.700000000000017</v>
      </c>
    </row>
    <row r="808" spans="1:35" x14ac:dyDescent="0.25">
      <c r="A808" s="1">
        <v>807</v>
      </c>
      <c r="B808" s="21">
        <v>18</v>
      </c>
      <c r="C808" s="21">
        <v>1E-3</v>
      </c>
      <c r="D808" s="25">
        <v>17.257765718562876</v>
      </c>
      <c r="E808" s="21">
        <v>0.08</v>
      </c>
      <c r="F808" s="30">
        <v>1.4E-3</v>
      </c>
      <c r="G808" s="21">
        <v>152.30000000000001</v>
      </c>
      <c r="H808" s="21">
        <v>173.7</v>
      </c>
      <c r="I808" s="21">
        <v>196.6</v>
      </c>
      <c r="J808" s="21">
        <v>227.7</v>
      </c>
      <c r="K808" s="21">
        <v>250.4</v>
      </c>
      <c r="L808" s="21">
        <v>42</v>
      </c>
      <c r="M808" s="1">
        <v>799.69999999999993</v>
      </c>
      <c r="N808" s="21">
        <v>-54.5</v>
      </c>
      <c r="O808" s="21">
        <v>3.61</v>
      </c>
      <c r="P808" s="21">
        <v>26</v>
      </c>
      <c r="Q808" s="21"/>
      <c r="R808" s="21">
        <v>43.24</v>
      </c>
      <c r="S808" s="21">
        <v>1</v>
      </c>
      <c r="T808" s="21">
        <v>85</v>
      </c>
      <c r="U808" s="21">
        <v>0.2</v>
      </c>
      <c r="V808" s="21">
        <v>18</v>
      </c>
      <c r="W808" s="21">
        <v>16</v>
      </c>
      <c r="X808" s="1">
        <v>13</v>
      </c>
      <c r="Y808" s="1">
        <v>11</v>
      </c>
      <c r="Z808" s="1">
        <v>9</v>
      </c>
      <c r="AA808" s="1">
        <v>8</v>
      </c>
      <c r="AB808" s="21">
        <v>1658</v>
      </c>
      <c r="AC808" s="21">
        <v>412.9</v>
      </c>
      <c r="AD808" s="21">
        <v>54</v>
      </c>
      <c r="AE808" s="21">
        <v>24.1</v>
      </c>
      <c r="AF808" s="21">
        <v>4.8</v>
      </c>
      <c r="AG808" s="21">
        <v>2</v>
      </c>
      <c r="AH808" s="1">
        <v>22.900000000000006</v>
      </c>
      <c r="AI808" s="1">
        <v>54</v>
      </c>
    </row>
    <row r="809" spans="1:35" x14ac:dyDescent="0.25">
      <c r="A809" s="1">
        <v>808</v>
      </c>
      <c r="B809" s="1">
        <v>18</v>
      </c>
      <c r="C809" s="23">
        <v>7.0000000000000001E-3</v>
      </c>
      <c r="D809" s="25">
        <v>18.3</v>
      </c>
      <c r="E809" s="1">
        <v>0.182</v>
      </c>
      <c r="F809" s="29">
        <v>1.5E-3</v>
      </c>
      <c r="G809" s="1">
        <v>150</v>
      </c>
      <c r="H809" s="1">
        <v>167.1</v>
      </c>
      <c r="I809" s="1">
        <v>196</v>
      </c>
      <c r="J809" s="1">
        <v>238.5</v>
      </c>
      <c r="K809" s="1">
        <v>257.2</v>
      </c>
      <c r="L809" s="1">
        <v>40.5</v>
      </c>
      <c r="M809" s="1">
        <v>799.7</v>
      </c>
      <c r="N809" s="1">
        <v>-49.2</v>
      </c>
      <c r="O809" s="1">
        <v>3.802</v>
      </c>
      <c r="P809" s="1">
        <v>25</v>
      </c>
      <c r="Q809" s="1"/>
      <c r="R809" s="1">
        <v>43.198</v>
      </c>
      <c r="S809" s="21">
        <v>1</v>
      </c>
      <c r="T809" s="1">
        <v>70</v>
      </c>
      <c r="U809" s="1"/>
      <c r="V809" s="1"/>
      <c r="W809" s="1"/>
      <c r="X809" s="1"/>
      <c r="Y809" s="1"/>
      <c r="Z809" s="1"/>
      <c r="AA809" s="1"/>
      <c r="AB809" s="1"/>
      <c r="AC809" s="1"/>
      <c r="AD809" s="1"/>
      <c r="AE809" s="1"/>
      <c r="AF809" s="1"/>
      <c r="AG809" s="1"/>
      <c r="AH809" s="1">
        <v>28.900000000000006</v>
      </c>
      <c r="AI809" s="1">
        <v>71.400000000000006</v>
      </c>
    </row>
    <row r="810" spans="1:35" x14ac:dyDescent="0.25">
      <c r="A810" s="1">
        <v>809</v>
      </c>
      <c r="B810" s="1">
        <v>18</v>
      </c>
      <c r="C810" s="23">
        <v>8.0000000000000002E-3</v>
      </c>
      <c r="D810" s="25">
        <v>18.399999999999999</v>
      </c>
      <c r="E810" s="1">
        <v>0.182</v>
      </c>
      <c r="F810" s="29">
        <v>1.5E-3</v>
      </c>
      <c r="G810" s="1">
        <v>151.6</v>
      </c>
      <c r="H810" s="1">
        <v>166.6</v>
      </c>
      <c r="I810" s="1">
        <v>195.8</v>
      </c>
      <c r="J810" s="1">
        <v>238.5</v>
      </c>
      <c r="K810" s="1">
        <v>257.7</v>
      </c>
      <c r="L810" s="1">
        <v>41</v>
      </c>
      <c r="M810" s="1">
        <v>799.7</v>
      </c>
      <c r="N810" s="1">
        <v>-49.1</v>
      </c>
      <c r="O810" s="1">
        <v>3.8180000000000001</v>
      </c>
      <c r="P810" s="1">
        <v>25</v>
      </c>
      <c r="Q810" s="1"/>
      <c r="R810" s="1">
        <v>43.195</v>
      </c>
      <c r="S810" s="21">
        <v>1</v>
      </c>
      <c r="T810" s="1">
        <v>71</v>
      </c>
      <c r="U810" s="1"/>
      <c r="V810" s="1"/>
      <c r="W810" s="1"/>
      <c r="X810" s="1"/>
      <c r="Y810" s="1"/>
      <c r="Z810" s="1"/>
      <c r="AA810" s="1"/>
      <c r="AB810" s="1"/>
      <c r="AC810" s="1"/>
      <c r="AD810" s="1"/>
      <c r="AE810" s="1"/>
      <c r="AF810" s="1"/>
      <c r="AG810" s="1"/>
      <c r="AH810" s="1">
        <v>29.200000000000017</v>
      </c>
      <c r="AI810" s="1">
        <v>71.900000000000006</v>
      </c>
    </row>
    <row r="811" spans="1:35" x14ac:dyDescent="0.25">
      <c r="A811" s="1">
        <v>810</v>
      </c>
      <c r="B811" s="1">
        <v>30</v>
      </c>
      <c r="C811" s="1">
        <v>4.0000000000000001E-3</v>
      </c>
      <c r="D811" s="1">
        <v>16.8</v>
      </c>
      <c r="E811" s="1">
        <v>0.02</v>
      </c>
      <c r="F811" s="29">
        <v>1E-3</v>
      </c>
      <c r="G811" s="1">
        <v>152.9</v>
      </c>
      <c r="H811" s="1">
        <v>166.1</v>
      </c>
      <c r="I811" s="1">
        <v>187</v>
      </c>
      <c r="J811" s="1">
        <v>227.9</v>
      </c>
      <c r="K811" s="1">
        <v>247.2</v>
      </c>
      <c r="L811" s="1">
        <v>42</v>
      </c>
      <c r="M811" s="1">
        <v>799.7</v>
      </c>
      <c r="N811" s="1">
        <v>-61.7</v>
      </c>
      <c r="O811" s="1">
        <v>3.3879999999999999</v>
      </c>
      <c r="P811" s="1">
        <v>23.4</v>
      </c>
      <c r="Q811" s="1">
        <v>1.55</v>
      </c>
      <c r="R811" s="1">
        <v>43.241999999999997</v>
      </c>
      <c r="S811" s="1">
        <v>1</v>
      </c>
      <c r="T811" s="1">
        <v>95</v>
      </c>
      <c r="U811" s="1">
        <v>0.03</v>
      </c>
      <c r="V811" s="1">
        <v>14</v>
      </c>
      <c r="W811" s="1">
        <v>12</v>
      </c>
      <c r="X811" s="1">
        <v>8</v>
      </c>
      <c r="Y811" s="1">
        <v>7</v>
      </c>
      <c r="Z811" s="1">
        <v>7</v>
      </c>
      <c r="AA811" s="1">
        <v>7</v>
      </c>
      <c r="AB811" s="20"/>
      <c r="AC811" s="20"/>
      <c r="AD811" s="20"/>
      <c r="AE811" s="20"/>
      <c r="AF811" s="20"/>
      <c r="AG811" s="20"/>
      <c r="AH811" s="1">
        <v>20.900000000000006</v>
      </c>
      <c r="AI811" s="1">
        <v>61.800000000000011</v>
      </c>
    </row>
    <row r="812" spans="1:35" x14ac:dyDescent="0.25">
      <c r="A812" s="1">
        <v>811</v>
      </c>
      <c r="B812" s="20">
        <v>30</v>
      </c>
      <c r="C812" s="20">
        <v>1E-3</v>
      </c>
      <c r="D812" s="20">
        <v>23.8</v>
      </c>
      <c r="E812" s="20">
        <v>1.2800000000000001E-2</v>
      </c>
      <c r="F812" s="28">
        <v>2.0000000000000001E-4</v>
      </c>
      <c r="G812" s="20">
        <v>147.4</v>
      </c>
      <c r="H812" s="20">
        <v>172.1</v>
      </c>
      <c r="I812" s="20">
        <v>196.9</v>
      </c>
      <c r="J812" s="20">
        <v>231.3</v>
      </c>
      <c r="K812" s="20">
        <v>249.6</v>
      </c>
      <c r="L812" s="20">
        <v>40.9</v>
      </c>
      <c r="M812" s="20">
        <v>799.7</v>
      </c>
      <c r="N812" s="20">
        <v>-50.8</v>
      </c>
      <c r="O812" s="20">
        <v>3.6549999999999998</v>
      </c>
      <c r="P812" s="20">
        <v>22.5</v>
      </c>
      <c r="Q812" s="20">
        <v>1.55</v>
      </c>
      <c r="R812" s="20">
        <v>43.16</v>
      </c>
      <c r="S812" s="33">
        <v>1</v>
      </c>
      <c r="T812" s="20">
        <v>98</v>
      </c>
      <c r="U812" s="20">
        <v>0.38</v>
      </c>
      <c r="V812" s="20">
        <v>21</v>
      </c>
      <c r="W812" s="20">
        <v>20</v>
      </c>
      <c r="X812" s="1">
        <v>11</v>
      </c>
      <c r="Y812" s="1">
        <v>7</v>
      </c>
      <c r="Z812" s="1">
        <v>7</v>
      </c>
      <c r="AA812" s="1">
        <v>7</v>
      </c>
      <c r="AB812" s="20">
        <v>1746.6</v>
      </c>
      <c r="AC812" s="20">
        <v>562.79999999999995</v>
      </c>
      <c r="AD812" s="20">
        <v>14.6</v>
      </c>
      <c r="AE812" s="20">
        <v>0.8</v>
      </c>
      <c r="AF812" s="20">
        <v>0.2</v>
      </c>
      <c r="AG812" s="20" t="s">
        <v>67</v>
      </c>
      <c r="AH812" s="1">
        <v>24.800000000000011</v>
      </c>
      <c r="AI812" s="1">
        <v>59.200000000000017</v>
      </c>
    </row>
    <row r="813" spans="1:35" x14ac:dyDescent="0.25">
      <c r="A813" s="1">
        <v>812</v>
      </c>
      <c r="B813" s="1">
        <v>19</v>
      </c>
      <c r="C813" s="23">
        <v>2E-3</v>
      </c>
      <c r="D813" s="25">
        <v>18.8</v>
      </c>
      <c r="E813" s="1">
        <v>0.182</v>
      </c>
      <c r="F813" s="29">
        <v>1.6000000000000001E-3</v>
      </c>
      <c r="G813" s="1">
        <v>148.6</v>
      </c>
      <c r="H813" s="1">
        <v>167.1</v>
      </c>
      <c r="I813" s="1">
        <v>195.9</v>
      </c>
      <c r="J813" s="1">
        <v>238.9</v>
      </c>
      <c r="K813" s="1">
        <v>257.89999999999998</v>
      </c>
      <c r="L813" s="1">
        <v>41.5</v>
      </c>
      <c r="M813" s="1">
        <v>799.8</v>
      </c>
      <c r="N813" s="1">
        <v>-49.4</v>
      </c>
      <c r="O813" s="1">
        <v>3.774</v>
      </c>
      <c r="P813" s="1">
        <v>25</v>
      </c>
      <c r="Q813" s="1"/>
      <c r="R813" s="1">
        <v>43.156999999999996</v>
      </c>
      <c r="S813" s="21">
        <v>1</v>
      </c>
      <c r="T813" s="1">
        <v>70</v>
      </c>
      <c r="U813" s="1"/>
      <c r="V813" s="1"/>
      <c r="W813" s="1"/>
      <c r="X813" s="1"/>
      <c r="Y813" s="1"/>
      <c r="Z813" s="1"/>
      <c r="AA813" s="1"/>
      <c r="AB813" s="1"/>
      <c r="AC813" s="1"/>
      <c r="AD813" s="1"/>
      <c r="AE813" s="1"/>
      <c r="AF813" s="1"/>
      <c r="AG813" s="1"/>
      <c r="AH813" s="1">
        <v>28.800000000000011</v>
      </c>
      <c r="AI813" s="1">
        <v>71.800000000000011</v>
      </c>
    </row>
    <row r="814" spans="1:35" x14ac:dyDescent="0.25">
      <c r="A814" s="1">
        <v>813</v>
      </c>
      <c r="B814" s="1">
        <v>19</v>
      </c>
      <c r="C814" s="23">
        <v>5.0000000000000001E-3</v>
      </c>
      <c r="D814" s="25">
        <v>18.7</v>
      </c>
      <c r="E814" s="1">
        <v>0.182</v>
      </c>
      <c r="F814" s="29">
        <v>1.5E-3</v>
      </c>
      <c r="G814" s="1">
        <v>150.4</v>
      </c>
      <c r="H814" s="1">
        <v>167.3</v>
      </c>
      <c r="I814" s="1">
        <v>196.4</v>
      </c>
      <c r="J814" s="1">
        <v>239.2</v>
      </c>
      <c r="K814" s="1">
        <v>257.39999999999998</v>
      </c>
      <c r="L814" s="1">
        <v>41</v>
      </c>
      <c r="M814" s="1">
        <v>799.8</v>
      </c>
      <c r="N814" s="1">
        <v>-49.2</v>
      </c>
      <c r="O814" s="1">
        <v>3.7949999999999999</v>
      </c>
      <c r="P814" s="1">
        <v>25</v>
      </c>
      <c r="Q814" s="1"/>
      <c r="R814" s="1">
        <v>43.192999999999998</v>
      </c>
      <c r="S814" s="21">
        <v>1</v>
      </c>
      <c r="T814" s="1">
        <v>64</v>
      </c>
      <c r="U814" s="1"/>
      <c r="V814" s="1"/>
      <c r="W814" s="1"/>
      <c r="X814" s="1"/>
      <c r="Y814" s="1"/>
      <c r="Z814" s="1"/>
      <c r="AA814" s="1"/>
      <c r="AB814" s="1"/>
      <c r="AC814" s="1"/>
      <c r="AD814" s="1"/>
      <c r="AE814" s="1"/>
      <c r="AF814" s="1"/>
      <c r="AG814" s="1"/>
      <c r="AH814" s="1">
        <v>29.099999999999994</v>
      </c>
      <c r="AI814" s="1">
        <v>71.899999999999977</v>
      </c>
    </row>
    <row r="815" spans="1:35" x14ac:dyDescent="0.25">
      <c r="A815" s="1">
        <v>814</v>
      </c>
      <c r="B815" s="1">
        <v>19</v>
      </c>
      <c r="C815" s="1">
        <v>7.0000000000000001E-3</v>
      </c>
      <c r="D815" s="1">
        <v>16.5</v>
      </c>
      <c r="E815" s="23">
        <v>4.2999999999999997E-2</v>
      </c>
      <c r="F815" s="29">
        <v>5.0000000000000001E-4</v>
      </c>
      <c r="G815" s="1">
        <v>151.1</v>
      </c>
      <c r="H815" s="1">
        <v>174.7</v>
      </c>
      <c r="I815" s="1">
        <v>204.6</v>
      </c>
      <c r="J815" s="1">
        <v>245.8</v>
      </c>
      <c r="K815" s="25">
        <v>269</v>
      </c>
      <c r="L815" s="25">
        <v>44</v>
      </c>
      <c r="M815" s="1">
        <v>799.8</v>
      </c>
      <c r="N815" s="1">
        <v>-49.9</v>
      </c>
      <c r="O815" s="1">
        <v>4.2770000000000001</v>
      </c>
      <c r="P815" s="25">
        <v>25</v>
      </c>
      <c r="Q815" s="20"/>
      <c r="R815" s="1">
        <v>43.325000000000003</v>
      </c>
      <c r="S815" s="1">
        <v>1</v>
      </c>
      <c r="T815" s="1">
        <v>80</v>
      </c>
      <c r="U815" s="1">
        <v>0.4</v>
      </c>
      <c r="V815" s="1">
        <v>16</v>
      </c>
      <c r="W815" s="20">
        <v>14</v>
      </c>
      <c r="X815" s="1">
        <v>7</v>
      </c>
      <c r="Y815" s="1">
        <v>7</v>
      </c>
      <c r="Z815" s="1">
        <v>7</v>
      </c>
      <c r="AA815" s="1">
        <v>7</v>
      </c>
      <c r="AB815" s="20"/>
      <c r="AC815" s="20"/>
      <c r="AD815" s="20"/>
      <c r="AE815" s="20"/>
      <c r="AF815" s="20"/>
      <c r="AG815" s="20"/>
      <c r="AH815" s="1">
        <v>29.900000000000006</v>
      </c>
      <c r="AI815" s="1">
        <v>71.100000000000023</v>
      </c>
    </row>
    <row r="816" spans="1:35" x14ac:dyDescent="0.25">
      <c r="A816" s="1">
        <v>815</v>
      </c>
      <c r="B816" s="1">
        <v>28</v>
      </c>
      <c r="C816" s="1">
        <v>4.0000000000000001E-3</v>
      </c>
      <c r="D816" s="1">
        <v>18.2</v>
      </c>
      <c r="E816" s="1">
        <v>0.03</v>
      </c>
      <c r="F816" s="29"/>
      <c r="G816" s="1">
        <v>149.6</v>
      </c>
      <c r="H816" s="1">
        <v>163.5</v>
      </c>
      <c r="I816" s="1">
        <v>189.8</v>
      </c>
      <c r="J816" s="1">
        <v>234</v>
      </c>
      <c r="K816" s="1">
        <v>254.5</v>
      </c>
      <c r="L816" s="1">
        <v>40</v>
      </c>
      <c r="M816" s="1">
        <v>799.8</v>
      </c>
      <c r="N816" s="1">
        <v>-57.4</v>
      </c>
      <c r="O816" s="1">
        <v>3.52</v>
      </c>
      <c r="P816" s="1">
        <v>23.4</v>
      </c>
      <c r="Q816" s="1">
        <v>1.57</v>
      </c>
      <c r="R816" s="1">
        <v>43.225999999999999</v>
      </c>
      <c r="S816" s="1">
        <v>1</v>
      </c>
      <c r="T816" s="1">
        <v>97</v>
      </c>
      <c r="U816" s="1">
        <v>0.06</v>
      </c>
      <c r="V816" s="1">
        <v>16</v>
      </c>
      <c r="W816" s="1">
        <v>14</v>
      </c>
      <c r="X816" s="1">
        <v>10</v>
      </c>
      <c r="Y816" s="1">
        <v>8</v>
      </c>
      <c r="Z816" s="1">
        <v>7</v>
      </c>
      <c r="AA816" s="1">
        <v>7</v>
      </c>
      <c r="AB816" s="1"/>
      <c r="AC816" s="1"/>
      <c r="AD816" s="1"/>
      <c r="AE816" s="1"/>
      <c r="AF816" s="1"/>
      <c r="AG816" s="1"/>
      <c r="AH816" s="1">
        <v>26.300000000000011</v>
      </c>
      <c r="AI816" s="1">
        <v>70.5</v>
      </c>
    </row>
    <row r="817" spans="1:35" x14ac:dyDescent="0.25">
      <c r="A817" s="1">
        <v>816</v>
      </c>
      <c r="B817" s="1">
        <v>30</v>
      </c>
      <c r="C817" s="1">
        <v>8.9999999999999993E-3</v>
      </c>
      <c r="D817" s="1">
        <v>17.5</v>
      </c>
      <c r="E817" s="1">
        <v>0.02</v>
      </c>
      <c r="F817" s="29"/>
      <c r="G817" s="1">
        <v>148.1</v>
      </c>
      <c r="H817" s="1">
        <v>163.80000000000001</v>
      </c>
      <c r="I817" s="1">
        <v>193.8</v>
      </c>
      <c r="J817" s="1">
        <v>244.9</v>
      </c>
      <c r="K817" s="1">
        <v>266.5</v>
      </c>
      <c r="L817" s="1">
        <v>40.5</v>
      </c>
      <c r="M817" s="1">
        <v>799.8</v>
      </c>
      <c r="N817" s="1">
        <v>-54.9</v>
      </c>
      <c r="O817" s="1">
        <v>3.7669999999999999</v>
      </c>
      <c r="P817" s="1">
        <v>23.4</v>
      </c>
      <c r="Q817" s="1">
        <v>1.67</v>
      </c>
      <c r="R817" s="1">
        <v>43.265999999999998</v>
      </c>
      <c r="S817" s="1">
        <v>1</v>
      </c>
      <c r="T817" s="1">
        <v>95</v>
      </c>
      <c r="U817" s="1">
        <v>0.08</v>
      </c>
      <c r="V817" s="1">
        <v>16</v>
      </c>
      <c r="W817" s="1">
        <v>15</v>
      </c>
      <c r="X817" s="1">
        <v>12</v>
      </c>
      <c r="Y817" s="1">
        <v>10</v>
      </c>
      <c r="Z817" s="1">
        <v>9</v>
      </c>
      <c r="AA817" s="1">
        <v>7</v>
      </c>
      <c r="AB817" s="1"/>
      <c r="AC817" s="1"/>
      <c r="AD817" s="1"/>
      <c r="AE817" s="1"/>
      <c r="AF817" s="1"/>
      <c r="AG817" s="1"/>
      <c r="AH817" s="1">
        <v>30</v>
      </c>
      <c r="AI817" s="1">
        <v>81.099999999999994</v>
      </c>
    </row>
    <row r="818" spans="1:35" x14ac:dyDescent="0.25">
      <c r="A818" s="1">
        <v>817</v>
      </c>
      <c r="B818" s="20">
        <v>30</v>
      </c>
      <c r="C818" s="20">
        <v>1E-3</v>
      </c>
      <c r="D818" s="20">
        <v>21.6</v>
      </c>
      <c r="E818" s="20">
        <v>8.6E-3</v>
      </c>
      <c r="F818" s="28">
        <v>2.0000000000000001E-4</v>
      </c>
      <c r="G818" s="20">
        <v>145.80000000000001</v>
      </c>
      <c r="H818" s="20">
        <v>170.2</v>
      </c>
      <c r="I818" s="20">
        <v>194.2</v>
      </c>
      <c r="J818" s="20">
        <v>224.6</v>
      </c>
      <c r="K818" s="20">
        <v>241.9</v>
      </c>
      <c r="L818" s="20">
        <v>40.700000000000003</v>
      </c>
      <c r="M818" s="20">
        <v>799.8</v>
      </c>
      <c r="N818" s="20">
        <v>-53.4</v>
      </c>
      <c r="O818" s="20">
        <v>3.488</v>
      </c>
      <c r="P818" s="20">
        <v>21.5</v>
      </c>
      <c r="Q818" s="20">
        <v>1.53</v>
      </c>
      <c r="R818" s="20">
        <v>43.18</v>
      </c>
      <c r="S818" s="20">
        <v>2</v>
      </c>
      <c r="T818" s="20">
        <v>99</v>
      </c>
      <c r="U818" s="20">
        <v>0.02</v>
      </c>
      <c r="V818" s="20">
        <v>13</v>
      </c>
      <c r="W818" s="20">
        <v>12</v>
      </c>
      <c r="X818" s="1">
        <v>8</v>
      </c>
      <c r="Y818" s="1">
        <v>7</v>
      </c>
      <c r="Z818" s="1">
        <v>7</v>
      </c>
      <c r="AA818" s="1">
        <v>7</v>
      </c>
      <c r="AB818" s="20">
        <v>63.8</v>
      </c>
      <c r="AC818" s="20">
        <v>21.4</v>
      </c>
      <c r="AD818" s="20">
        <v>1.5</v>
      </c>
      <c r="AE818" s="20">
        <v>0.2</v>
      </c>
      <c r="AF818" s="20">
        <v>0.1</v>
      </c>
      <c r="AG818" s="20">
        <v>0</v>
      </c>
      <c r="AH818" s="1">
        <v>24</v>
      </c>
      <c r="AI818" s="1">
        <v>54.400000000000006</v>
      </c>
    </row>
    <row r="819" spans="1:35" x14ac:dyDescent="0.25">
      <c r="A819" s="1">
        <v>818</v>
      </c>
      <c r="B819" s="21">
        <v>20</v>
      </c>
      <c r="C819" s="21">
        <v>1E-3</v>
      </c>
      <c r="D819" s="25">
        <v>16.415699850299401</v>
      </c>
      <c r="E819" s="21">
        <v>0.03</v>
      </c>
      <c r="F819" s="30">
        <v>6.9999999999999999E-4</v>
      </c>
      <c r="G819" s="21">
        <v>143.69999999999999</v>
      </c>
      <c r="H819" s="21">
        <v>166.9</v>
      </c>
      <c r="I819" s="21">
        <v>190.1</v>
      </c>
      <c r="J819" s="21">
        <v>230.4</v>
      </c>
      <c r="K819" s="21">
        <v>248.8</v>
      </c>
      <c r="L819" s="21">
        <v>41</v>
      </c>
      <c r="M819" s="1">
        <v>799.8</v>
      </c>
      <c r="N819" s="21">
        <v>-53.5</v>
      </c>
      <c r="O819" s="21">
        <v>3.5880000000000001</v>
      </c>
      <c r="P819" s="21">
        <v>25</v>
      </c>
      <c r="Q819" s="21"/>
      <c r="R819" s="21">
        <v>43.25</v>
      </c>
      <c r="S819" s="21">
        <v>1</v>
      </c>
      <c r="T819" s="21">
        <v>95</v>
      </c>
      <c r="U819" s="21">
        <v>0.16</v>
      </c>
      <c r="V819" s="21">
        <v>15</v>
      </c>
      <c r="W819" s="21">
        <v>13</v>
      </c>
      <c r="X819" s="1">
        <v>9</v>
      </c>
      <c r="Y819" s="1">
        <v>7</v>
      </c>
      <c r="Z819" s="1">
        <v>7</v>
      </c>
      <c r="AA819" s="1">
        <v>7</v>
      </c>
      <c r="AB819" s="21">
        <v>223.9</v>
      </c>
      <c r="AC819" s="21">
        <v>54.2</v>
      </c>
      <c r="AD819" s="21">
        <v>2.8</v>
      </c>
      <c r="AE819" s="21">
        <v>0.1</v>
      </c>
      <c r="AF819" s="21">
        <v>0</v>
      </c>
      <c r="AG819" s="21">
        <v>0</v>
      </c>
      <c r="AH819" s="1">
        <v>23.199999999999989</v>
      </c>
      <c r="AI819" s="1">
        <v>63.5</v>
      </c>
    </row>
    <row r="820" spans="1:35" x14ac:dyDescent="0.25">
      <c r="A820" s="1">
        <v>819</v>
      </c>
      <c r="B820" s="21">
        <v>19</v>
      </c>
      <c r="C820" s="21">
        <v>2E-3</v>
      </c>
      <c r="D820" s="25">
        <v>15.947885479041915</v>
      </c>
      <c r="E820" s="21">
        <v>0.05</v>
      </c>
      <c r="F820" s="30">
        <v>8.0000000000000004E-4</v>
      </c>
      <c r="G820" s="21">
        <v>146.69999999999999</v>
      </c>
      <c r="H820" s="21">
        <v>167.5</v>
      </c>
      <c r="I820" s="21">
        <v>191.2</v>
      </c>
      <c r="J820" s="21">
        <v>229.4</v>
      </c>
      <c r="K820" s="21">
        <v>246.1</v>
      </c>
      <c r="L820" s="21">
        <v>40</v>
      </c>
      <c r="M820" s="1">
        <v>799.8</v>
      </c>
      <c r="N820" s="21">
        <v>-54.5</v>
      </c>
      <c r="O820" s="21">
        <v>3.5840000000000001</v>
      </c>
      <c r="P820" s="21">
        <v>25</v>
      </c>
      <c r="Q820" s="21"/>
      <c r="R820" s="21">
        <v>43.25</v>
      </c>
      <c r="S820" s="21">
        <v>1</v>
      </c>
      <c r="T820" s="21">
        <v>80</v>
      </c>
      <c r="U820" s="21">
        <v>0.17</v>
      </c>
      <c r="V820" s="21">
        <v>16</v>
      </c>
      <c r="W820" s="21">
        <v>13</v>
      </c>
      <c r="X820" s="1">
        <v>10</v>
      </c>
      <c r="Y820" s="1">
        <v>9</v>
      </c>
      <c r="Z820" s="1">
        <v>8</v>
      </c>
      <c r="AA820" s="1">
        <v>7</v>
      </c>
      <c r="AB820" s="21">
        <v>230.5</v>
      </c>
      <c r="AC820" s="21">
        <v>75.599999999999994</v>
      </c>
      <c r="AD820" s="21">
        <v>8.5</v>
      </c>
      <c r="AE820" s="21">
        <v>3.4</v>
      </c>
      <c r="AF820" s="21">
        <v>2.2000000000000002</v>
      </c>
      <c r="AG820" s="21">
        <v>0.9</v>
      </c>
      <c r="AH820" s="1">
        <v>23.699999999999989</v>
      </c>
      <c r="AI820" s="1">
        <v>61.900000000000006</v>
      </c>
    </row>
    <row r="821" spans="1:35" x14ac:dyDescent="0.25">
      <c r="A821" s="1">
        <v>820</v>
      </c>
      <c r="B821" s="21">
        <v>20</v>
      </c>
      <c r="C821" s="21">
        <v>3.0000000000000001E-3</v>
      </c>
      <c r="D821" s="25">
        <v>16.041448353293411</v>
      </c>
      <c r="E821" s="21">
        <v>0.06</v>
      </c>
      <c r="F821" s="30">
        <v>2.3E-3</v>
      </c>
      <c r="G821" s="21">
        <v>150.5</v>
      </c>
      <c r="H821" s="21">
        <v>173.6</v>
      </c>
      <c r="I821" s="21">
        <v>196.8</v>
      </c>
      <c r="J821" s="21">
        <v>230.5</v>
      </c>
      <c r="K821" s="21">
        <v>250.1</v>
      </c>
      <c r="L821" s="21">
        <v>44</v>
      </c>
      <c r="M821" s="1">
        <v>799.8</v>
      </c>
      <c r="N821" s="21">
        <v>-51.5</v>
      </c>
      <c r="O821" s="21">
        <v>3.9409999999999998</v>
      </c>
      <c r="P821" s="21">
        <v>26</v>
      </c>
      <c r="Q821" s="21"/>
      <c r="R821" s="21">
        <v>43.27</v>
      </c>
      <c r="S821" s="21">
        <v>1</v>
      </c>
      <c r="T821" s="21">
        <v>95</v>
      </c>
      <c r="U821" s="21">
        <v>0.18</v>
      </c>
      <c r="V821" s="21">
        <v>16</v>
      </c>
      <c r="W821" s="21">
        <v>14</v>
      </c>
      <c r="X821" s="1">
        <v>8</v>
      </c>
      <c r="Y821" s="1">
        <v>7</v>
      </c>
      <c r="Z821" s="1">
        <v>7</v>
      </c>
      <c r="AA821" s="1">
        <v>7</v>
      </c>
      <c r="AB821" s="21">
        <v>558.9</v>
      </c>
      <c r="AC821" s="21">
        <v>84.4</v>
      </c>
      <c r="AD821" s="21">
        <v>1.4</v>
      </c>
      <c r="AE821" s="21">
        <v>0.2</v>
      </c>
      <c r="AF821" s="21">
        <v>0.1</v>
      </c>
      <c r="AG821" s="21">
        <v>0.1</v>
      </c>
      <c r="AH821" s="1">
        <v>23.200000000000017</v>
      </c>
      <c r="AI821" s="1">
        <v>56.900000000000006</v>
      </c>
    </row>
    <row r="822" spans="1:35" x14ac:dyDescent="0.25">
      <c r="A822" s="1">
        <v>821</v>
      </c>
      <c r="B822" s="21">
        <v>18</v>
      </c>
      <c r="C822" s="21">
        <v>4.0000000000000001E-3</v>
      </c>
      <c r="D822" s="25">
        <v>16.509262724550897</v>
      </c>
      <c r="E822" s="21">
        <v>0.06</v>
      </c>
      <c r="F822" s="30">
        <v>1.6000000000000001E-3</v>
      </c>
      <c r="G822" s="21">
        <v>151.5</v>
      </c>
      <c r="H822" s="21">
        <v>170.5</v>
      </c>
      <c r="I822" s="21">
        <v>192</v>
      </c>
      <c r="J822" s="21">
        <v>225.7</v>
      </c>
      <c r="K822" s="21">
        <v>243.6</v>
      </c>
      <c r="L822" s="21">
        <v>42</v>
      </c>
      <c r="M822" s="1">
        <v>799.90000000000009</v>
      </c>
      <c r="N822" s="21">
        <v>-55.5</v>
      </c>
      <c r="O822" s="21">
        <v>3.6680000000000001</v>
      </c>
      <c r="P822" s="21">
        <v>25</v>
      </c>
      <c r="Q822" s="21"/>
      <c r="R822" s="21">
        <v>43.24</v>
      </c>
      <c r="S822" s="21">
        <v>1</v>
      </c>
      <c r="T822" s="21">
        <v>88</v>
      </c>
      <c r="U822" s="21">
        <v>0.23</v>
      </c>
      <c r="V822" s="21">
        <v>17</v>
      </c>
      <c r="W822" s="21">
        <v>14</v>
      </c>
      <c r="X822" s="1">
        <v>10</v>
      </c>
      <c r="Y822" s="1">
        <v>7</v>
      </c>
      <c r="Z822" s="1">
        <v>7</v>
      </c>
      <c r="AA822" s="1">
        <v>7</v>
      </c>
      <c r="AB822" s="21">
        <v>665.5</v>
      </c>
      <c r="AC822" s="21">
        <v>154.5</v>
      </c>
      <c r="AD822" s="21">
        <v>6.6</v>
      </c>
      <c r="AE822" s="21">
        <v>0.8</v>
      </c>
      <c r="AF822" s="21">
        <v>0.4</v>
      </c>
      <c r="AG822" s="21">
        <v>0.1</v>
      </c>
      <c r="AH822" s="1">
        <v>21.5</v>
      </c>
      <c r="AI822" s="1">
        <v>55.199999999999989</v>
      </c>
    </row>
    <row r="823" spans="1:35" x14ac:dyDescent="0.25">
      <c r="A823" s="1">
        <v>822</v>
      </c>
      <c r="B823" s="20">
        <v>30</v>
      </c>
      <c r="C823" s="20">
        <v>1E-3</v>
      </c>
      <c r="D823" s="20">
        <v>21.8</v>
      </c>
      <c r="E823" s="20">
        <v>1.7299999999999999E-2</v>
      </c>
      <c r="F823" s="28">
        <v>2.9999999999999997E-4</v>
      </c>
      <c r="G823" s="20">
        <v>146.69999999999999</v>
      </c>
      <c r="H823" s="20">
        <v>167.8</v>
      </c>
      <c r="I823" s="20">
        <v>195.4</v>
      </c>
      <c r="J823" s="20">
        <v>233.1</v>
      </c>
      <c r="K823" s="20">
        <v>257.5</v>
      </c>
      <c r="L823" s="20">
        <v>39.299999999999997</v>
      </c>
      <c r="M823" s="20">
        <v>800</v>
      </c>
      <c r="N823" s="20">
        <v>-51</v>
      </c>
      <c r="O823" s="20">
        <v>3.605</v>
      </c>
      <c r="P823" s="20">
        <v>24</v>
      </c>
      <c r="Q823" s="20">
        <v>1.81</v>
      </c>
      <c r="R823" s="20">
        <v>43.18</v>
      </c>
      <c r="S823" s="33">
        <v>1</v>
      </c>
      <c r="T823" s="20">
        <v>100</v>
      </c>
      <c r="U823" s="20">
        <v>0.61</v>
      </c>
      <c r="V823" s="20">
        <v>14</v>
      </c>
      <c r="W823" s="20">
        <v>13</v>
      </c>
      <c r="X823" s="1">
        <v>9</v>
      </c>
      <c r="Y823" s="1">
        <v>7</v>
      </c>
      <c r="Z823" s="1">
        <v>7</v>
      </c>
      <c r="AA823" s="1">
        <v>7</v>
      </c>
      <c r="AB823" s="20">
        <v>136.1</v>
      </c>
      <c r="AC823" s="20">
        <v>46.2</v>
      </c>
      <c r="AD823" s="20">
        <v>4.4000000000000004</v>
      </c>
      <c r="AE823" s="20">
        <v>1.2</v>
      </c>
      <c r="AF823" s="20">
        <v>0.3</v>
      </c>
      <c r="AG823" s="20" t="s">
        <v>67</v>
      </c>
      <c r="AH823" s="1">
        <v>27.599999999999994</v>
      </c>
      <c r="AI823" s="1">
        <v>65.299999999999983</v>
      </c>
    </row>
    <row r="824" spans="1:35" x14ac:dyDescent="0.25">
      <c r="A824" s="1">
        <v>823</v>
      </c>
      <c r="B824" s="1">
        <v>23</v>
      </c>
      <c r="C824" s="1">
        <v>0.01</v>
      </c>
      <c r="D824" s="1">
        <v>16.5</v>
      </c>
      <c r="E824" s="1">
        <v>0.03</v>
      </c>
      <c r="F824" s="29">
        <v>1E-3</v>
      </c>
      <c r="G824" s="1">
        <v>147.80000000000001</v>
      </c>
      <c r="H824" s="1">
        <v>164.6</v>
      </c>
      <c r="I824" s="1">
        <v>190.1</v>
      </c>
      <c r="J824" s="1">
        <v>233.1</v>
      </c>
      <c r="K824" s="1">
        <v>252</v>
      </c>
      <c r="L824" s="1">
        <v>39.5</v>
      </c>
      <c r="M824" s="1">
        <v>800.1</v>
      </c>
      <c r="N824" s="1">
        <v>-55.9</v>
      </c>
      <c r="O824" s="1">
        <v>3.528</v>
      </c>
      <c r="P824" s="1">
        <v>22.9</v>
      </c>
      <c r="Q824" s="1">
        <v>1.63</v>
      </c>
      <c r="R824" s="1">
        <v>43.250999999999998</v>
      </c>
      <c r="S824" s="1">
        <v>1</v>
      </c>
      <c r="T824" s="1">
        <v>97</v>
      </c>
      <c r="U824" s="1">
        <v>0.09</v>
      </c>
      <c r="V824" s="1">
        <v>14</v>
      </c>
      <c r="W824" s="1">
        <v>11</v>
      </c>
      <c r="X824" s="1">
        <v>7</v>
      </c>
      <c r="Y824" s="1">
        <v>7</v>
      </c>
      <c r="Z824" s="1">
        <v>7</v>
      </c>
      <c r="AA824" s="1">
        <v>7</v>
      </c>
      <c r="AB824" s="1"/>
      <c r="AC824" s="1"/>
      <c r="AD824" s="1"/>
      <c r="AE824" s="1"/>
      <c r="AF824" s="1"/>
      <c r="AG824" s="1"/>
      <c r="AH824" s="1">
        <v>25.5</v>
      </c>
      <c r="AI824" s="1">
        <v>68.5</v>
      </c>
    </row>
    <row r="825" spans="1:35" x14ac:dyDescent="0.25">
      <c r="A825" s="1">
        <v>824</v>
      </c>
      <c r="B825" s="1">
        <v>30</v>
      </c>
      <c r="C825" s="1">
        <v>1.0999999999999999E-2</v>
      </c>
      <c r="D825" s="1">
        <v>17.2</v>
      </c>
      <c r="E825" s="1">
        <v>0.02</v>
      </c>
      <c r="F825" s="29"/>
      <c r="G825" s="1">
        <v>149.4</v>
      </c>
      <c r="H825" s="1">
        <v>162.5</v>
      </c>
      <c r="I825" s="1">
        <v>189.6</v>
      </c>
      <c r="J825" s="1">
        <v>237.8</v>
      </c>
      <c r="K825" s="1">
        <v>257.2</v>
      </c>
      <c r="L825" s="1">
        <v>40</v>
      </c>
      <c r="M825" s="1">
        <v>800.1</v>
      </c>
      <c r="N825" s="1">
        <v>-58.5</v>
      </c>
      <c r="O825" s="1">
        <v>3.5139999999999998</v>
      </c>
      <c r="P825" s="1">
        <v>23.3</v>
      </c>
      <c r="Q825" s="1">
        <v>1.58</v>
      </c>
      <c r="R825" s="1">
        <v>43.247999999999998</v>
      </c>
      <c r="S825" s="1">
        <v>1</v>
      </c>
      <c r="T825" s="1">
        <v>95</v>
      </c>
      <c r="U825" s="1">
        <v>0.08</v>
      </c>
      <c r="V825" s="1">
        <v>13</v>
      </c>
      <c r="W825" s="1">
        <v>10</v>
      </c>
      <c r="X825" s="1">
        <v>7</v>
      </c>
      <c r="Y825" s="1">
        <v>7</v>
      </c>
      <c r="Z825" s="1">
        <v>7</v>
      </c>
      <c r="AA825" s="1">
        <v>7</v>
      </c>
      <c r="AB825" s="1"/>
      <c r="AC825" s="1"/>
      <c r="AD825" s="1"/>
      <c r="AE825" s="1"/>
      <c r="AF825" s="1"/>
      <c r="AG825" s="1"/>
      <c r="AH825" s="1">
        <v>27.099999999999994</v>
      </c>
      <c r="AI825" s="1">
        <v>75.300000000000011</v>
      </c>
    </row>
    <row r="826" spans="1:35" x14ac:dyDescent="0.25">
      <c r="A826" s="1">
        <v>825</v>
      </c>
      <c r="B826" s="20">
        <v>19</v>
      </c>
      <c r="C826" s="20">
        <v>2E-3</v>
      </c>
      <c r="D826" s="20">
        <v>20.100000000000001</v>
      </c>
      <c r="E826" s="20">
        <v>0.18029999999999999</v>
      </c>
      <c r="F826" s="28">
        <v>1.1000000000000001E-3</v>
      </c>
      <c r="G826" s="20">
        <v>144.6</v>
      </c>
      <c r="H826" s="20">
        <v>170</v>
      </c>
      <c r="I826" s="20">
        <v>202.1</v>
      </c>
      <c r="J826" s="20">
        <v>241.3</v>
      </c>
      <c r="K826" s="20">
        <v>266.2</v>
      </c>
      <c r="L826" s="20">
        <v>40.799999999999997</v>
      </c>
      <c r="M826" s="20">
        <v>800.1</v>
      </c>
      <c r="N826" s="20">
        <v>-49</v>
      </c>
      <c r="O826" s="20">
        <v>4.0519999999999996</v>
      </c>
      <c r="P826" s="20">
        <v>22</v>
      </c>
      <c r="Q826" s="20">
        <v>2.2000000000000002</v>
      </c>
      <c r="R826" s="20">
        <v>43.18</v>
      </c>
      <c r="S826" s="20">
        <v>2</v>
      </c>
      <c r="T826" s="20">
        <v>98</v>
      </c>
      <c r="U826" s="20">
        <v>0.2</v>
      </c>
      <c r="V826" s="20">
        <v>17</v>
      </c>
      <c r="W826" s="20">
        <v>15</v>
      </c>
      <c r="X826" s="1">
        <v>10</v>
      </c>
      <c r="Y826" s="1">
        <v>7</v>
      </c>
      <c r="Z826" s="1">
        <v>7</v>
      </c>
      <c r="AA826" s="1">
        <v>7</v>
      </c>
      <c r="AB826" s="20">
        <v>776.5</v>
      </c>
      <c r="AC826" s="20">
        <v>173.1</v>
      </c>
      <c r="AD826" s="20">
        <v>5.6</v>
      </c>
      <c r="AE826" s="20">
        <v>0.9</v>
      </c>
      <c r="AF826" s="20">
        <v>0.4</v>
      </c>
      <c r="AG826" s="20">
        <v>0.1</v>
      </c>
      <c r="AH826" s="1">
        <v>32.099999999999994</v>
      </c>
      <c r="AI826" s="1">
        <v>71.300000000000011</v>
      </c>
    </row>
    <row r="827" spans="1:35" x14ac:dyDescent="0.25">
      <c r="A827" s="1">
        <v>826</v>
      </c>
      <c r="B827" s="20">
        <v>17</v>
      </c>
      <c r="C827" s="20">
        <v>1E-3</v>
      </c>
      <c r="D827" s="20">
        <v>25</v>
      </c>
      <c r="E827" s="20">
        <v>0.20569999999999999</v>
      </c>
      <c r="F827" s="28">
        <v>1.1999999999999999E-3</v>
      </c>
      <c r="G827" s="20">
        <v>145.69999999999999</v>
      </c>
      <c r="H827" s="20">
        <v>170.4</v>
      </c>
      <c r="I827" s="20">
        <v>199.8</v>
      </c>
      <c r="J827" s="20">
        <v>237.5</v>
      </c>
      <c r="K827" s="20">
        <v>259.39999999999998</v>
      </c>
      <c r="L827" s="20">
        <v>42.4</v>
      </c>
      <c r="M827" s="20">
        <v>800.1</v>
      </c>
      <c r="N827" s="20">
        <v>-50.5</v>
      </c>
      <c r="O827" s="20">
        <v>3.952</v>
      </c>
      <c r="P827" s="20">
        <v>24.5</v>
      </c>
      <c r="Q827" s="20">
        <v>1.44</v>
      </c>
      <c r="R827" s="20">
        <v>43.09</v>
      </c>
      <c r="S827" s="20">
        <v>1</v>
      </c>
      <c r="T827" s="20">
        <v>98</v>
      </c>
      <c r="U827" s="20">
        <v>0.32</v>
      </c>
      <c r="V827" s="20">
        <v>18</v>
      </c>
      <c r="W827" s="20">
        <v>17</v>
      </c>
      <c r="X827" s="1">
        <v>12</v>
      </c>
      <c r="Y827" s="1">
        <v>9</v>
      </c>
      <c r="Z827" s="1">
        <v>8</v>
      </c>
      <c r="AA827" s="1">
        <v>7</v>
      </c>
      <c r="AB827" s="20">
        <v>1947.6</v>
      </c>
      <c r="AC827" s="20">
        <v>750.6</v>
      </c>
      <c r="AD827" s="20">
        <v>28.4</v>
      </c>
      <c r="AE827" s="20">
        <v>4.2</v>
      </c>
      <c r="AF827" s="20">
        <v>1.7</v>
      </c>
      <c r="AG827" s="20">
        <v>0.4</v>
      </c>
      <c r="AH827" s="1">
        <v>29.400000000000006</v>
      </c>
      <c r="AI827" s="1">
        <v>67.099999999999994</v>
      </c>
    </row>
    <row r="828" spans="1:35" x14ac:dyDescent="0.25">
      <c r="A828" s="1">
        <v>827</v>
      </c>
      <c r="B828" s="1">
        <v>18</v>
      </c>
      <c r="C828" s="23">
        <v>2E-3</v>
      </c>
      <c r="D828" s="25">
        <v>18.5</v>
      </c>
      <c r="E828" s="1">
        <v>0.187</v>
      </c>
      <c r="F828" s="29">
        <v>1.5E-3</v>
      </c>
      <c r="G828" s="1">
        <v>150.5</v>
      </c>
      <c r="H828" s="1">
        <v>168.2</v>
      </c>
      <c r="I828" s="1">
        <v>196.5</v>
      </c>
      <c r="J828" s="1">
        <v>238.4</v>
      </c>
      <c r="K828" s="1">
        <v>255.1</v>
      </c>
      <c r="L828" s="1">
        <v>41</v>
      </c>
      <c r="M828" s="1">
        <v>800.2</v>
      </c>
      <c r="N828" s="1">
        <v>-48.8</v>
      </c>
      <c r="O828" s="1">
        <v>3.827</v>
      </c>
      <c r="P828" s="1">
        <v>25</v>
      </c>
      <c r="Q828" s="1"/>
      <c r="R828" s="1">
        <v>43.19</v>
      </c>
      <c r="S828" s="21">
        <v>1</v>
      </c>
      <c r="T828" s="1">
        <v>70</v>
      </c>
      <c r="U828" s="1"/>
      <c r="V828" s="1"/>
      <c r="W828" s="1"/>
      <c r="X828" s="1"/>
      <c r="Y828" s="1"/>
      <c r="Z828" s="1"/>
      <c r="AA828" s="1"/>
      <c r="AB828" s="1"/>
      <c r="AC828" s="1"/>
      <c r="AD828" s="1"/>
      <c r="AE828" s="1"/>
      <c r="AF828" s="1"/>
      <c r="AG828" s="1"/>
      <c r="AH828" s="1">
        <v>28.300000000000011</v>
      </c>
      <c r="AI828" s="1">
        <v>70.200000000000017</v>
      </c>
    </row>
    <row r="829" spans="1:35" x14ac:dyDescent="0.25">
      <c r="A829" s="1">
        <v>828</v>
      </c>
      <c r="B829" s="1">
        <v>18</v>
      </c>
      <c r="C829" s="23">
        <v>4.0000000000000001E-3</v>
      </c>
      <c r="D829" s="25">
        <v>15.8</v>
      </c>
      <c r="E829" s="1">
        <v>0.187</v>
      </c>
      <c r="F829" s="29">
        <v>1.5E-3</v>
      </c>
      <c r="G829" s="1">
        <v>148.69999999999999</v>
      </c>
      <c r="H829" s="1">
        <v>167</v>
      </c>
      <c r="I829" s="1">
        <v>196.4</v>
      </c>
      <c r="J829" s="1">
        <v>239.1</v>
      </c>
      <c r="K829" s="1">
        <v>256.5</v>
      </c>
      <c r="L829" s="1">
        <v>41.5</v>
      </c>
      <c r="M829" s="1">
        <v>800.2</v>
      </c>
      <c r="N829" s="1">
        <v>-49.1</v>
      </c>
      <c r="O829" s="1">
        <v>3.823</v>
      </c>
      <c r="P829" s="1">
        <v>25</v>
      </c>
      <c r="Q829" s="1"/>
      <c r="R829" s="1">
        <v>43.232999999999997</v>
      </c>
      <c r="S829" s="21">
        <v>1</v>
      </c>
      <c r="T829" s="1">
        <v>71</v>
      </c>
      <c r="U829" s="1"/>
      <c r="V829" s="1"/>
      <c r="W829" s="1"/>
      <c r="X829" s="1"/>
      <c r="Y829" s="1"/>
      <c r="Z829" s="1"/>
      <c r="AA829" s="1"/>
      <c r="AB829" s="1"/>
      <c r="AC829" s="1"/>
      <c r="AD829" s="1"/>
      <c r="AE829" s="1"/>
      <c r="AF829" s="1"/>
      <c r="AG829" s="1"/>
      <c r="AH829" s="1">
        <v>29.400000000000006</v>
      </c>
      <c r="AI829" s="1">
        <v>72.099999999999994</v>
      </c>
    </row>
    <row r="830" spans="1:35" x14ac:dyDescent="0.25">
      <c r="A830" s="1">
        <v>829</v>
      </c>
      <c r="B830" s="1">
        <v>30</v>
      </c>
      <c r="C830" s="1">
        <v>6.0000000000000001E-3</v>
      </c>
      <c r="D830" s="1">
        <v>16.8</v>
      </c>
      <c r="E830" s="1">
        <v>2.5999999999999999E-2</v>
      </c>
      <c r="F830" s="29"/>
      <c r="G830" s="1">
        <v>152.69999999999999</v>
      </c>
      <c r="H830" s="1">
        <v>168.6</v>
      </c>
      <c r="I830" s="1">
        <v>193</v>
      </c>
      <c r="J830" s="1">
        <v>235.5</v>
      </c>
      <c r="K830" s="1">
        <v>254.4</v>
      </c>
      <c r="L830" s="1">
        <v>43.5</v>
      </c>
      <c r="M830" s="1">
        <v>800.2</v>
      </c>
      <c r="N830" s="1">
        <v>-56.9</v>
      </c>
      <c r="O830" s="1">
        <v>3.6150000000000002</v>
      </c>
      <c r="P830" s="1">
        <v>23.7</v>
      </c>
      <c r="Q830" s="1">
        <v>1.59</v>
      </c>
      <c r="R830" s="1">
        <v>43.256999999999998</v>
      </c>
      <c r="S830" s="1">
        <v>1</v>
      </c>
      <c r="T830" s="1">
        <v>96</v>
      </c>
      <c r="U830" s="1">
        <v>0.15</v>
      </c>
      <c r="V830" s="1">
        <v>16</v>
      </c>
      <c r="W830" s="1">
        <v>14</v>
      </c>
      <c r="X830" s="1">
        <v>9</v>
      </c>
      <c r="Y830" s="1">
        <v>7</v>
      </c>
      <c r="Z830" s="1">
        <v>7</v>
      </c>
      <c r="AA830" s="1">
        <v>7</v>
      </c>
      <c r="AB830" s="1"/>
      <c r="AC830" s="1"/>
      <c r="AD830" s="1"/>
      <c r="AE830" s="1"/>
      <c r="AF830" s="1"/>
      <c r="AG830" s="1"/>
      <c r="AH830" s="1">
        <v>24.400000000000006</v>
      </c>
      <c r="AI830" s="1">
        <v>66.900000000000006</v>
      </c>
    </row>
    <row r="831" spans="1:35" x14ac:dyDescent="0.25">
      <c r="A831" s="1">
        <v>830</v>
      </c>
      <c r="B831" s="1">
        <v>30</v>
      </c>
      <c r="C831" s="1">
        <v>7.0000000000000001E-3</v>
      </c>
      <c r="D831" s="1">
        <v>16.899999999999999</v>
      </c>
      <c r="E831" s="1">
        <v>0.03</v>
      </c>
      <c r="F831" s="29"/>
      <c r="G831" s="1">
        <v>151.30000000000001</v>
      </c>
      <c r="H831" s="1">
        <v>164.3</v>
      </c>
      <c r="I831" s="1">
        <v>185.5</v>
      </c>
      <c r="J831" s="1">
        <v>226.2</v>
      </c>
      <c r="K831" s="1">
        <v>245.1</v>
      </c>
      <c r="L831" s="1">
        <v>40.5</v>
      </c>
      <c r="M831" s="1">
        <v>800.2</v>
      </c>
      <c r="N831" s="1">
        <v>-61.5</v>
      </c>
      <c r="O831" s="1">
        <v>3.2730000000000001</v>
      </c>
      <c r="P831" s="1">
        <v>22.8</v>
      </c>
      <c r="Q831" s="1">
        <v>1.29</v>
      </c>
      <c r="R831" s="1">
        <v>43.223999999999997</v>
      </c>
      <c r="S831" s="1">
        <v>1</v>
      </c>
      <c r="T831" s="1">
        <v>90</v>
      </c>
      <c r="U831" s="1">
        <v>0.02</v>
      </c>
      <c r="V831" s="1">
        <v>12</v>
      </c>
      <c r="W831" s="1">
        <v>11</v>
      </c>
      <c r="X831" s="1">
        <v>8</v>
      </c>
      <c r="Y831" s="1">
        <v>7</v>
      </c>
      <c r="Z831" s="1">
        <v>7</v>
      </c>
      <c r="AA831" s="1">
        <v>7</v>
      </c>
      <c r="AB831" s="1"/>
      <c r="AC831" s="1"/>
      <c r="AD831" s="1"/>
      <c r="AE831" s="1"/>
      <c r="AF831" s="1"/>
      <c r="AG831" s="1"/>
      <c r="AH831" s="1">
        <v>21.199999999999989</v>
      </c>
      <c r="AI831" s="1">
        <v>61.899999999999977</v>
      </c>
    </row>
    <row r="832" spans="1:35" x14ac:dyDescent="0.25">
      <c r="A832" s="1">
        <v>831</v>
      </c>
      <c r="B832" s="1">
        <v>21</v>
      </c>
      <c r="C832" s="23">
        <v>1.2E-2</v>
      </c>
      <c r="D832" s="1">
        <v>17.3</v>
      </c>
      <c r="E832" s="23">
        <v>0.1</v>
      </c>
      <c r="F832" s="29">
        <v>1.1999999999999999E-3</v>
      </c>
      <c r="G832" s="1">
        <v>152.9</v>
      </c>
      <c r="H832" s="1">
        <v>176.3</v>
      </c>
      <c r="I832" s="1">
        <v>203.7</v>
      </c>
      <c r="J832" s="1">
        <v>241.7</v>
      </c>
      <c r="K832" s="1">
        <v>266.7</v>
      </c>
      <c r="L832" s="25">
        <v>45</v>
      </c>
      <c r="M832" s="1">
        <v>800.3</v>
      </c>
      <c r="N832" s="1">
        <v>-49.3</v>
      </c>
      <c r="O832" s="23">
        <v>4.25</v>
      </c>
      <c r="P832" s="25">
        <v>25</v>
      </c>
      <c r="Q832" s="20"/>
      <c r="R832" s="1">
        <v>43.301000000000002</v>
      </c>
      <c r="S832" s="1">
        <v>1</v>
      </c>
      <c r="T832" s="1">
        <v>98</v>
      </c>
      <c r="U832" s="1">
        <v>0.4</v>
      </c>
      <c r="V832" s="1">
        <v>17</v>
      </c>
      <c r="W832" s="20">
        <v>15</v>
      </c>
      <c r="X832" s="1">
        <v>7</v>
      </c>
      <c r="Y832" s="1">
        <v>7</v>
      </c>
      <c r="Z832" s="1">
        <v>7</v>
      </c>
      <c r="AA832" s="1">
        <v>7</v>
      </c>
      <c r="AB832" s="20"/>
      <c r="AC832" s="20"/>
      <c r="AD832" s="20"/>
      <c r="AE832" s="20"/>
      <c r="AF832" s="20"/>
      <c r="AG832" s="20"/>
      <c r="AH832" s="1">
        <v>27.399999999999977</v>
      </c>
      <c r="AI832" s="1">
        <v>65.399999999999977</v>
      </c>
    </row>
    <row r="833" spans="1:35" x14ac:dyDescent="0.25">
      <c r="A833" s="1">
        <v>832</v>
      </c>
      <c r="B833" s="1">
        <v>19</v>
      </c>
      <c r="C833" s="23">
        <v>0.01</v>
      </c>
      <c r="D833" s="25">
        <v>17</v>
      </c>
      <c r="E833" s="23">
        <v>9.5000000000000001E-2</v>
      </c>
      <c r="F833" s="29">
        <v>1.1999999999999999E-3</v>
      </c>
      <c r="G833" s="1">
        <v>153.80000000000001</v>
      </c>
      <c r="H833" s="1">
        <v>176.5</v>
      </c>
      <c r="I833" s="1">
        <v>203.9</v>
      </c>
      <c r="J833" s="1">
        <v>242.3</v>
      </c>
      <c r="K833" s="1">
        <v>266.60000000000002</v>
      </c>
      <c r="L833" s="25">
        <v>45</v>
      </c>
      <c r="M833" s="1">
        <v>800.3</v>
      </c>
      <c r="N833" s="1">
        <v>-49.5</v>
      </c>
      <c r="O833" s="1">
        <v>4.2430000000000003</v>
      </c>
      <c r="P833" s="25">
        <v>26</v>
      </c>
      <c r="Q833" s="20"/>
      <c r="R833" s="1">
        <v>43.308</v>
      </c>
      <c r="S833" s="1">
        <v>1</v>
      </c>
      <c r="T833" s="1">
        <v>95</v>
      </c>
      <c r="U833" s="1">
        <v>0.3</v>
      </c>
      <c r="V833" s="1">
        <v>17</v>
      </c>
      <c r="W833" s="20">
        <v>15</v>
      </c>
      <c r="X833" s="1">
        <v>7</v>
      </c>
      <c r="Y833" s="1">
        <v>7</v>
      </c>
      <c r="Z833" s="1">
        <v>7</v>
      </c>
      <c r="AA833" s="1">
        <v>7</v>
      </c>
      <c r="AB833" s="20"/>
      <c r="AC833" s="20"/>
      <c r="AD833" s="20"/>
      <c r="AE833" s="20"/>
      <c r="AF833" s="20"/>
      <c r="AG833" s="20"/>
      <c r="AH833" s="1">
        <v>27.400000000000006</v>
      </c>
      <c r="AI833" s="1">
        <v>65.800000000000011</v>
      </c>
    </row>
    <row r="834" spans="1:35" x14ac:dyDescent="0.25">
      <c r="A834" s="1">
        <v>833</v>
      </c>
      <c r="B834" s="1">
        <v>30</v>
      </c>
      <c r="C834" s="1">
        <v>1.2999999999999999E-2</v>
      </c>
      <c r="D834" s="1">
        <v>17.7</v>
      </c>
      <c r="E834" s="1">
        <v>0.02</v>
      </c>
      <c r="F834" s="29"/>
      <c r="G834" s="1">
        <v>150.5</v>
      </c>
      <c r="H834" s="1">
        <v>162.69999999999999</v>
      </c>
      <c r="I834" s="1">
        <v>181.8</v>
      </c>
      <c r="J834" s="1">
        <v>220.4</v>
      </c>
      <c r="K834" s="1">
        <v>242.6</v>
      </c>
      <c r="L834" s="1">
        <v>40</v>
      </c>
      <c r="M834" s="1">
        <v>800.3</v>
      </c>
      <c r="N834" s="1">
        <v>-66.2</v>
      </c>
      <c r="O834" s="1">
        <v>3.1389999999999998</v>
      </c>
      <c r="P834" s="1">
        <v>23</v>
      </c>
      <c r="Q834" s="1">
        <v>1.28</v>
      </c>
      <c r="R834" s="1">
        <v>43.194000000000003</v>
      </c>
      <c r="S834" s="1">
        <v>1</v>
      </c>
      <c r="T834" s="1">
        <v>93</v>
      </c>
      <c r="U834" s="1">
        <v>0.12</v>
      </c>
      <c r="V834" s="1">
        <v>14</v>
      </c>
      <c r="W834" s="1">
        <v>12</v>
      </c>
      <c r="X834" s="1">
        <v>8</v>
      </c>
      <c r="Y834" s="1">
        <v>7</v>
      </c>
      <c r="Z834" s="1">
        <v>7</v>
      </c>
      <c r="AA834" s="1">
        <v>7</v>
      </c>
      <c r="AB834" s="20"/>
      <c r="AC834" s="20"/>
      <c r="AD834" s="20"/>
      <c r="AE834" s="20"/>
      <c r="AF834" s="20"/>
      <c r="AG834" s="20"/>
      <c r="AH834" s="1">
        <v>19.100000000000023</v>
      </c>
      <c r="AI834" s="1">
        <v>57.700000000000017</v>
      </c>
    </row>
    <row r="835" spans="1:35" x14ac:dyDescent="0.25">
      <c r="A835" s="1">
        <v>834</v>
      </c>
      <c r="B835" s="1">
        <v>30</v>
      </c>
      <c r="C835" s="1">
        <v>6.0000000000000001E-3</v>
      </c>
      <c r="D835" s="1">
        <v>19.2</v>
      </c>
      <c r="E835" s="1">
        <v>0.03</v>
      </c>
      <c r="F835" s="29">
        <v>1E-3</v>
      </c>
      <c r="G835" s="1">
        <v>154.1</v>
      </c>
      <c r="H835" s="1">
        <v>163.80000000000001</v>
      </c>
      <c r="I835" s="1">
        <v>185.2</v>
      </c>
      <c r="J835" s="1">
        <v>225.5</v>
      </c>
      <c r="K835" s="1">
        <v>245.1</v>
      </c>
      <c r="L835" s="1">
        <v>40</v>
      </c>
      <c r="M835" s="1">
        <v>800.3</v>
      </c>
      <c r="N835" s="1">
        <v>-61.3</v>
      </c>
      <c r="O835" s="1">
        <v>3.2429999999999999</v>
      </c>
      <c r="P835" s="1">
        <v>22.3</v>
      </c>
      <c r="Q835" s="1">
        <v>1.59</v>
      </c>
      <c r="R835" s="1">
        <v>43.180999999999997</v>
      </c>
      <c r="S835" s="1">
        <v>1</v>
      </c>
      <c r="T835" s="1">
        <v>94</v>
      </c>
      <c r="U835" s="1">
        <v>0.1</v>
      </c>
      <c r="V835" s="1">
        <v>14</v>
      </c>
      <c r="W835" s="1">
        <v>12</v>
      </c>
      <c r="X835" s="1">
        <v>8</v>
      </c>
      <c r="Y835" s="1">
        <v>7</v>
      </c>
      <c r="Z835" s="1">
        <v>7</v>
      </c>
      <c r="AA835" s="1">
        <v>7</v>
      </c>
      <c r="AB835" s="20"/>
      <c r="AC835" s="20"/>
      <c r="AD835" s="20"/>
      <c r="AE835" s="20"/>
      <c r="AF835" s="20"/>
      <c r="AG835" s="20"/>
      <c r="AH835" s="1">
        <v>21.399999999999977</v>
      </c>
      <c r="AI835" s="1">
        <v>61.699999999999989</v>
      </c>
    </row>
    <row r="836" spans="1:35" x14ac:dyDescent="0.25">
      <c r="A836" s="1">
        <v>835</v>
      </c>
      <c r="B836" s="20">
        <v>30</v>
      </c>
      <c r="C836" s="20">
        <v>2E-3</v>
      </c>
      <c r="D836" s="20">
        <v>21.8</v>
      </c>
      <c r="E836" s="20">
        <v>8.8999999999999999E-3</v>
      </c>
      <c r="F836" s="28">
        <v>2.0000000000000001E-4</v>
      </c>
      <c r="G836" s="20">
        <v>146.30000000000001</v>
      </c>
      <c r="H836" s="20">
        <v>169.5</v>
      </c>
      <c r="I836" s="20">
        <v>193</v>
      </c>
      <c r="J836" s="20">
        <v>223.6</v>
      </c>
      <c r="K836" s="20">
        <v>244.3</v>
      </c>
      <c r="L836" s="20">
        <v>41.3</v>
      </c>
      <c r="M836" s="20">
        <v>800.3</v>
      </c>
      <c r="N836" s="20">
        <v>-54.1</v>
      </c>
      <c r="O836" s="20">
        <v>3.4769999999999999</v>
      </c>
      <c r="P836" s="20">
        <v>23</v>
      </c>
      <c r="Q836" s="20">
        <v>1.5</v>
      </c>
      <c r="R836" s="20">
        <v>43.17</v>
      </c>
      <c r="S836" s="20">
        <v>1</v>
      </c>
      <c r="T836" s="20">
        <v>98</v>
      </c>
      <c r="U836" s="20">
        <v>0.08</v>
      </c>
      <c r="V836" s="20">
        <v>13</v>
      </c>
      <c r="W836" s="20">
        <v>12</v>
      </c>
      <c r="X836" s="1">
        <v>8</v>
      </c>
      <c r="Y836" s="1">
        <v>7</v>
      </c>
      <c r="Z836" s="1">
        <v>7</v>
      </c>
      <c r="AA836" s="1">
        <v>7</v>
      </c>
      <c r="AB836" s="20">
        <v>60.3</v>
      </c>
      <c r="AC836" s="20">
        <v>20.3</v>
      </c>
      <c r="AD836" s="20">
        <v>1.4</v>
      </c>
      <c r="AE836" s="20">
        <v>0.4</v>
      </c>
      <c r="AF836" s="20">
        <v>0.1</v>
      </c>
      <c r="AG836" s="20">
        <v>0</v>
      </c>
      <c r="AH836" s="1">
        <v>23.5</v>
      </c>
      <c r="AI836" s="1">
        <v>54.099999999999994</v>
      </c>
    </row>
    <row r="837" spans="1:35" x14ac:dyDescent="0.25">
      <c r="A837" s="1">
        <v>836</v>
      </c>
      <c r="B837" s="1">
        <v>23</v>
      </c>
      <c r="C837" s="1">
        <v>4.0000000000000001E-3</v>
      </c>
      <c r="D837" s="25">
        <v>16.3</v>
      </c>
      <c r="E837" s="27">
        <v>0.09</v>
      </c>
      <c r="F837" s="29">
        <v>1.1000000000000001E-3</v>
      </c>
      <c r="G837" s="25">
        <v>151.6</v>
      </c>
      <c r="H837" s="25">
        <v>173.9</v>
      </c>
      <c r="I837" s="25">
        <v>201.9</v>
      </c>
      <c r="J837" s="25">
        <v>246.3</v>
      </c>
      <c r="K837" s="25">
        <v>274.10000000000002</v>
      </c>
      <c r="L837" s="25">
        <v>45.5</v>
      </c>
      <c r="M837" s="25">
        <v>800.4</v>
      </c>
      <c r="N837" s="25">
        <v>-49.8</v>
      </c>
      <c r="O837" s="23">
        <v>4.1550000000000002</v>
      </c>
      <c r="P837" s="25">
        <v>25</v>
      </c>
      <c r="Q837" s="32"/>
      <c r="R837" s="27">
        <v>43.32</v>
      </c>
      <c r="S837" s="33">
        <v>1</v>
      </c>
      <c r="T837" s="1">
        <v>81</v>
      </c>
      <c r="U837" s="25">
        <v>0.1</v>
      </c>
      <c r="V837" s="25">
        <v>17</v>
      </c>
      <c r="W837" s="22">
        <v>14</v>
      </c>
      <c r="X837" s="1">
        <v>7</v>
      </c>
      <c r="Y837" s="1">
        <v>7</v>
      </c>
      <c r="Z837" s="1">
        <v>7</v>
      </c>
      <c r="AA837" s="1">
        <v>7</v>
      </c>
      <c r="AB837" s="26"/>
      <c r="AC837" s="26"/>
      <c r="AD837" s="26"/>
      <c r="AE837" s="26"/>
      <c r="AF837" s="26"/>
      <c r="AG837" s="26"/>
      <c r="AH837" s="1">
        <v>28</v>
      </c>
      <c r="AI837" s="1">
        <v>72.400000000000006</v>
      </c>
    </row>
    <row r="838" spans="1:35" x14ac:dyDescent="0.25">
      <c r="A838" s="1">
        <v>837</v>
      </c>
      <c r="B838" s="20">
        <v>15</v>
      </c>
      <c r="C838" s="20">
        <v>2E-3</v>
      </c>
      <c r="D838" s="20">
        <v>18.8</v>
      </c>
      <c r="E838" s="20">
        <v>0.214</v>
      </c>
      <c r="F838" s="28">
        <v>1.1000000000000001E-3</v>
      </c>
      <c r="G838" s="20">
        <v>146.4</v>
      </c>
      <c r="H838" s="20">
        <v>171</v>
      </c>
      <c r="I838" s="20">
        <v>199.9</v>
      </c>
      <c r="J838" s="20">
        <v>237.9</v>
      </c>
      <c r="K838" s="20">
        <v>257.8</v>
      </c>
      <c r="L838" s="20">
        <v>41.5</v>
      </c>
      <c r="M838" s="20">
        <v>800.4</v>
      </c>
      <c r="N838" s="20">
        <v>-50.6</v>
      </c>
      <c r="O838" s="20">
        <v>3.9830000000000001</v>
      </c>
      <c r="P838" s="20">
        <v>22</v>
      </c>
      <c r="Q838" s="20">
        <v>1.47</v>
      </c>
      <c r="R838" s="20">
        <v>43.18</v>
      </c>
      <c r="S838" s="20">
        <v>2</v>
      </c>
      <c r="T838" s="20">
        <v>95</v>
      </c>
      <c r="U838" s="20">
        <v>0.12</v>
      </c>
      <c r="V838" s="20">
        <v>17</v>
      </c>
      <c r="W838" s="20">
        <v>15</v>
      </c>
      <c r="X838" s="1">
        <v>11</v>
      </c>
      <c r="Y838" s="1">
        <v>8</v>
      </c>
      <c r="Z838" s="1">
        <v>7</v>
      </c>
      <c r="AA838" s="1">
        <v>7</v>
      </c>
      <c r="AB838" s="20">
        <v>1899.1</v>
      </c>
      <c r="AC838" s="20">
        <v>256.89999999999998</v>
      </c>
      <c r="AD838" s="20">
        <v>12</v>
      </c>
      <c r="AE838" s="20">
        <v>2.4</v>
      </c>
      <c r="AF838" s="20">
        <v>0.9</v>
      </c>
      <c r="AG838" s="20">
        <v>0.2</v>
      </c>
      <c r="AH838" s="1">
        <v>28.900000000000006</v>
      </c>
      <c r="AI838" s="1">
        <v>66.900000000000006</v>
      </c>
    </row>
    <row r="839" spans="1:35" x14ac:dyDescent="0.25">
      <c r="A839" s="1">
        <v>838</v>
      </c>
      <c r="B839" s="1">
        <v>19</v>
      </c>
      <c r="C839" s="1">
        <v>8.0000000000000002E-3</v>
      </c>
      <c r="D839" s="1">
        <v>16.899999999999999</v>
      </c>
      <c r="E839" s="1">
        <v>0.03</v>
      </c>
      <c r="F839" s="29">
        <v>1E-3</v>
      </c>
      <c r="G839" s="1">
        <v>152.6</v>
      </c>
      <c r="H839" s="1">
        <v>165.7</v>
      </c>
      <c r="I839" s="1">
        <v>190.7</v>
      </c>
      <c r="J839" s="1">
        <v>235.8</v>
      </c>
      <c r="K839" s="1">
        <v>254.8</v>
      </c>
      <c r="L839" s="1">
        <v>41.5</v>
      </c>
      <c r="M839" s="1">
        <v>800.5</v>
      </c>
      <c r="N839" s="1">
        <v>-54.6</v>
      </c>
      <c r="O839" s="1">
        <v>3.5590000000000002</v>
      </c>
      <c r="P839" s="1">
        <v>23.8</v>
      </c>
      <c r="Q839" s="1">
        <v>1.65</v>
      </c>
      <c r="R839" s="1">
        <v>43.247999999999998</v>
      </c>
      <c r="S839" s="1">
        <v>1</v>
      </c>
      <c r="T839" s="1">
        <v>99</v>
      </c>
      <c r="U839" s="1">
        <v>0.15</v>
      </c>
      <c r="V839" s="1">
        <v>18</v>
      </c>
      <c r="W839" s="1">
        <v>16</v>
      </c>
      <c r="X839" s="1">
        <v>11</v>
      </c>
      <c r="Y839" s="1">
        <v>9</v>
      </c>
      <c r="Z839" s="1">
        <v>8</v>
      </c>
      <c r="AA839" s="1">
        <v>7</v>
      </c>
      <c r="AB839" s="1"/>
      <c r="AC839" s="1"/>
      <c r="AD839" s="1"/>
      <c r="AE839" s="1"/>
      <c r="AF839" s="1"/>
      <c r="AG839" s="1"/>
      <c r="AH839" s="1">
        <v>25</v>
      </c>
      <c r="AI839" s="1">
        <v>70.100000000000023</v>
      </c>
    </row>
    <row r="840" spans="1:35" x14ac:dyDescent="0.25">
      <c r="A840" s="1">
        <v>839</v>
      </c>
      <c r="B840" s="1">
        <v>30</v>
      </c>
      <c r="C840" s="1">
        <v>8.0000000000000002E-3</v>
      </c>
      <c r="D840" s="1">
        <v>18</v>
      </c>
      <c r="E840" s="1">
        <v>0.02</v>
      </c>
      <c r="F840" s="29"/>
      <c r="G840" s="1">
        <v>153.5</v>
      </c>
      <c r="H840" s="1">
        <v>164.9</v>
      </c>
      <c r="I840" s="1">
        <v>188.7</v>
      </c>
      <c r="J840" s="1">
        <v>234.6</v>
      </c>
      <c r="K840" s="1">
        <v>254.6</v>
      </c>
      <c r="L840" s="1">
        <v>41.5</v>
      </c>
      <c r="M840" s="1">
        <v>800.5</v>
      </c>
      <c r="N840" s="1">
        <v>-58.7</v>
      </c>
      <c r="O840" s="1">
        <v>3.4140000000000001</v>
      </c>
      <c r="P840" s="1">
        <v>22.8</v>
      </c>
      <c r="Q840" s="1">
        <v>1.56</v>
      </c>
      <c r="R840" s="1">
        <v>43.226999999999997</v>
      </c>
      <c r="S840" s="1">
        <v>1</v>
      </c>
      <c r="T840" s="1">
        <v>95</v>
      </c>
      <c r="U840" s="1">
        <v>0.22</v>
      </c>
      <c r="V840" s="1">
        <v>18</v>
      </c>
      <c r="W840" s="1">
        <v>16</v>
      </c>
      <c r="X840" s="1">
        <v>12</v>
      </c>
      <c r="Y840" s="1">
        <v>11</v>
      </c>
      <c r="Z840" s="1">
        <v>9</v>
      </c>
      <c r="AA840" s="1">
        <v>8</v>
      </c>
      <c r="AB840" s="1"/>
      <c r="AC840" s="1"/>
      <c r="AD840" s="1"/>
      <c r="AE840" s="1"/>
      <c r="AF840" s="1"/>
      <c r="AG840" s="1"/>
      <c r="AH840" s="1">
        <v>23.799999999999983</v>
      </c>
      <c r="AI840" s="1">
        <v>69.699999999999989</v>
      </c>
    </row>
    <row r="841" spans="1:35" x14ac:dyDescent="0.25">
      <c r="A841" s="1">
        <v>840</v>
      </c>
      <c r="B841" s="20">
        <v>17</v>
      </c>
      <c r="C841" s="20">
        <v>1E-3</v>
      </c>
      <c r="D841" s="20">
        <v>17.8</v>
      </c>
      <c r="E841" s="20">
        <v>0.214</v>
      </c>
      <c r="F841" s="28">
        <v>1E-3</v>
      </c>
      <c r="G841" s="20">
        <v>144.80000000000001</v>
      </c>
      <c r="H841" s="20">
        <v>170.9</v>
      </c>
      <c r="I841" s="20">
        <v>200.3</v>
      </c>
      <c r="J841" s="20">
        <v>237</v>
      </c>
      <c r="K841" s="20">
        <v>259.10000000000002</v>
      </c>
      <c r="L841" s="20">
        <v>42.4</v>
      </c>
      <c r="M841" s="20">
        <v>800.5</v>
      </c>
      <c r="N841" s="20">
        <v>-50.6</v>
      </c>
      <c r="O841" s="20">
        <v>3.9630000000000001</v>
      </c>
      <c r="P841" s="20">
        <v>24</v>
      </c>
      <c r="Q841" s="20">
        <v>1.46</v>
      </c>
      <c r="R841" s="20">
        <v>43.2</v>
      </c>
      <c r="S841" s="20">
        <v>1</v>
      </c>
      <c r="T841" s="20">
        <v>100</v>
      </c>
      <c r="U841" s="20">
        <v>0.34</v>
      </c>
      <c r="V841" s="20">
        <v>17</v>
      </c>
      <c r="W841" s="20">
        <v>14</v>
      </c>
      <c r="X841" s="1">
        <v>9</v>
      </c>
      <c r="Y841" s="1">
        <v>7</v>
      </c>
      <c r="Z841" s="1">
        <v>7</v>
      </c>
      <c r="AA841" s="1">
        <v>7</v>
      </c>
      <c r="AB841" s="20">
        <v>673.8</v>
      </c>
      <c r="AC841" s="20">
        <v>101.7</v>
      </c>
      <c r="AD841" s="20">
        <v>2.5</v>
      </c>
      <c r="AE841" s="20">
        <v>0.4</v>
      </c>
      <c r="AF841" s="20">
        <v>0.2</v>
      </c>
      <c r="AG841" s="20">
        <v>0</v>
      </c>
      <c r="AH841" s="1">
        <v>29.400000000000006</v>
      </c>
      <c r="AI841" s="1">
        <v>66.099999999999994</v>
      </c>
    </row>
    <row r="842" spans="1:35" x14ac:dyDescent="0.25">
      <c r="A842" s="1">
        <v>841</v>
      </c>
      <c r="B842" s="1">
        <v>17</v>
      </c>
      <c r="C842" s="23">
        <v>3.0000000000000001E-3</v>
      </c>
      <c r="D842" s="1">
        <v>20.2</v>
      </c>
      <c r="E842" s="1">
        <v>0.185</v>
      </c>
      <c r="F842" s="29">
        <v>1.1999999999999999E-3</v>
      </c>
      <c r="G842" s="1">
        <v>152.80000000000001</v>
      </c>
      <c r="H842" s="1">
        <v>170.1</v>
      </c>
      <c r="I842" s="1">
        <v>194.5</v>
      </c>
      <c r="J842" s="1">
        <v>229.3</v>
      </c>
      <c r="K842" s="1">
        <v>255</v>
      </c>
      <c r="L842" s="1">
        <v>41.5</v>
      </c>
      <c r="M842" s="1">
        <v>800.6</v>
      </c>
      <c r="N842" s="1">
        <v>-53.6</v>
      </c>
      <c r="O842" s="1">
        <v>3.6789999999999998</v>
      </c>
      <c r="P842" s="1">
        <v>25</v>
      </c>
      <c r="Q842" s="1"/>
      <c r="R842" s="1">
        <v>43.142000000000003</v>
      </c>
      <c r="S842" s="21">
        <v>1</v>
      </c>
      <c r="T842" s="1">
        <v>97</v>
      </c>
      <c r="U842" s="1"/>
      <c r="V842" s="1"/>
      <c r="W842" s="1"/>
      <c r="X842" s="1"/>
      <c r="Y842" s="1"/>
      <c r="Z842" s="1"/>
      <c r="AA842" s="1"/>
      <c r="AB842" s="1"/>
      <c r="AC842" s="1"/>
      <c r="AD842" s="1"/>
      <c r="AE842" s="1"/>
      <c r="AF842" s="1"/>
      <c r="AG842" s="1"/>
      <c r="AH842" s="1">
        <v>24.400000000000006</v>
      </c>
      <c r="AI842" s="1">
        <v>59.200000000000017</v>
      </c>
    </row>
    <row r="843" spans="1:35" x14ac:dyDescent="0.25">
      <c r="A843" s="1">
        <v>842</v>
      </c>
      <c r="B843" s="1">
        <v>30</v>
      </c>
      <c r="C843" s="1">
        <v>8.0000000000000002E-3</v>
      </c>
      <c r="D843" s="1">
        <v>16.5</v>
      </c>
      <c r="E843" s="1">
        <v>0.03</v>
      </c>
      <c r="F843" s="29">
        <v>1E-3</v>
      </c>
      <c r="G843" s="1">
        <v>151.1</v>
      </c>
      <c r="H843" s="1">
        <v>164.1</v>
      </c>
      <c r="I843" s="1">
        <v>187</v>
      </c>
      <c r="J843" s="1">
        <v>231.8</v>
      </c>
      <c r="K843" s="1">
        <v>251.5</v>
      </c>
      <c r="L843" s="1">
        <v>41.5</v>
      </c>
      <c r="M843" s="1">
        <v>800.6</v>
      </c>
      <c r="N843" s="1">
        <v>-59.7</v>
      </c>
      <c r="O843" s="1">
        <v>3.4420000000000002</v>
      </c>
      <c r="P843" s="1">
        <v>23.6</v>
      </c>
      <c r="Q843" s="1">
        <v>1.5</v>
      </c>
      <c r="R843" s="1">
        <v>43.238</v>
      </c>
      <c r="S843" s="1">
        <v>1</v>
      </c>
      <c r="T843" s="1">
        <v>98</v>
      </c>
      <c r="U843" s="1">
        <v>0.04</v>
      </c>
      <c r="V843" s="1">
        <v>14</v>
      </c>
      <c r="W843" s="1">
        <v>12</v>
      </c>
      <c r="X843" s="1">
        <v>7</v>
      </c>
      <c r="Y843" s="1">
        <v>7</v>
      </c>
      <c r="Z843" s="1">
        <v>7</v>
      </c>
      <c r="AA843" s="1">
        <v>7</v>
      </c>
      <c r="AB843" s="1"/>
      <c r="AC843" s="1"/>
      <c r="AD843" s="1"/>
      <c r="AE843" s="1"/>
      <c r="AF843" s="1"/>
      <c r="AG843" s="1"/>
      <c r="AH843" s="1">
        <v>22.900000000000006</v>
      </c>
      <c r="AI843" s="1">
        <v>67.700000000000017</v>
      </c>
    </row>
    <row r="844" spans="1:35" x14ac:dyDescent="0.25">
      <c r="A844" s="1">
        <v>843</v>
      </c>
      <c r="B844" s="1">
        <v>30</v>
      </c>
      <c r="C844" s="1">
        <v>6.0000000000000001E-3</v>
      </c>
      <c r="D844" s="1">
        <v>17.8</v>
      </c>
      <c r="E844" s="1">
        <v>0.03</v>
      </c>
      <c r="F844" s="29">
        <v>1E-3</v>
      </c>
      <c r="G844" s="1">
        <v>151.80000000000001</v>
      </c>
      <c r="H844" s="1">
        <v>164</v>
      </c>
      <c r="I844" s="1">
        <v>187.1</v>
      </c>
      <c r="J844" s="1">
        <v>228.3</v>
      </c>
      <c r="K844" s="1">
        <v>249.2</v>
      </c>
      <c r="L844" s="1">
        <v>40.5</v>
      </c>
      <c r="M844" s="1">
        <v>800.6</v>
      </c>
      <c r="N844" s="1">
        <v>-60.4</v>
      </c>
      <c r="O844" s="1">
        <v>3.3290000000000002</v>
      </c>
      <c r="P844" s="1">
        <v>23.5</v>
      </c>
      <c r="Q844" s="1">
        <v>1.33</v>
      </c>
      <c r="R844" s="1">
        <v>43.209000000000003</v>
      </c>
      <c r="S844" s="1">
        <v>1</v>
      </c>
      <c r="T844" s="1">
        <v>96</v>
      </c>
      <c r="U844" s="1">
        <v>0.12</v>
      </c>
      <c r="V844" s="1">
        <v>12</v>
      </c>
      <c r="W844" s="1">
        <v>9</v>
      </c>
      <c r="X844" s="1">
        <v>7</v>
      </c>
      <c r="Y844" s="1">
        <v>7</v>
      </c>
      <c r="Z844" s="1">
        <v>7</v>
      </c>
      <c r="AA844" s="1">
        <v>7</v>
      </c>
      <c r="AB844" s="1"/>
      <c r="AC844" s="1"/>
      <c r="AD844" s="1"/>
      <c r="AE844" s="1"/>
      <c r="AF844" s="1"/>
      <c r="AG844" s="1"/>
      <c r="AH844" s="1">
        <v>23.099999999999994</v>
      </c>
      <c r="AI844" s="1">
        <v>64.300000000000011</v>
      </c>
    </row>
    <row r="845" spans="1:35" x14ac:dyDescent="0.25">
      <c r="A845" s="1">
        <v>844</v>
      </c>
      <c r="B845" s="21">
        <v>18</v>
      </c>
      <c r="C845" s="21">
        <v>1E-3</v>
      </c>
      <c r="D845" s="25">
        <v>17.725580089820358</v>
      </c>
      <c r="E845" s="21">
        <v>0.06</v>
      </c>
      <c r="F845" s="30">
        <v>1.6999999999999999E-3</v>
      </c>
      <c r="G845" s="21">
        <v>144.19999999999999</v>
      </c>
      <c r="H845" s="21">
        <v>164.9</v>
      </c>
      <c r="I845" s="21">
        <v>188.1</v>
      </c>
      <c r="J845" s="21">
        <v>227.2</v>
      </c>
      <c r="K845" s="21">
        <v>246.8</v>
      </c>
      <c r="L845" s="21">
        <v>41</v>
      </c>
      <c r="M845" s="1">
        <v>800.6</v>
      </c>
      <c r="N845" s="21">
        <v>-57</v>
      </c>
      <c r="O845" s="21">
        <v>3.4159999999999999</v>
      </c>
      <c r="P845" s="21">
        <v>25</v>
      </c>
      <c r="Q845" s="21"/>
      <c r="R845" s="21">
        <v>43.2</v>
      </c>
      <c r="S845" s="21">
        <v>1</v>
      </c>
      <c r="T845" s="21">
        <v>97</v>
      </c>
      <c r="U845" s="21">
        <v>0.16</v>
      </c>
      <c r="V845" s="21">
        <v>16</v>
      </c>
      <c r="W845" s="21">
        <v>14</v>
      </c>
      <c r="X845" s="1">
        <v>9</v>
      </c>
      <c r="Y845" s="1">
        <v>7</v>
      </c>
      <c r="Z845" s="1">
        <v>7</v>
      </c>
      <c r="AA845" s="1">
        <v>7</v>
      </c>
      <c r="AB845" s="21">
        <v>439.4</v>
      </c>
      <c r="AC845" s="21">
        <v>97.1</v>
      </c>
      <c r="AD845" s="21">
        <v>3.8</v>
      </c>
      <c r="AE845" s="21">
        <v>0.8</v>
      </c>
      <c r="AF845" s="21">
        <v>0.4</v>
      </c>
      <c r="AG845" s="21">
        <v>0.1</v>
      </c>
      <c r="AH845" s="1">
        <v>23.199999999999989</v>
      </c>
      <c r="AI845" s="1">
        <v>62.299999999999983</v>
      </c>
    </row>
    <row r="846" spans="1:35" x14ac:dyDescent="0.25">
      <c r="A846" s="1">
        <v>845</v>
      </c>
      <c r="B846" s="21">
        <v>22</v>
      </c>
      <c r="C846" s="21">
        <v>1E-3</v>
      </c>
      <c r="D846" s="25">
        <v>15.480071107784429</v>
      </c>
      <c r="E846" s="21">
        <v>0.02</v>
      </c>
      <c r="F846" s="30"/>
      <c r="G846" s="21">
        <v>152.30000000000001</v>
      </c>
      <c r="H846" s="21">
        <v>170.7</v>
      </c>
      <c r="I846" s="21">
        <v>193.7</v>
      </c>
      <c r="J846" s="21">
        <v>232.9</v>
      </c>
      <c r="K846" s="21">
        <v>250.2</v>
      </c>
      <c r="L846" s="21">
        <v>43.5</v>
      </c>
      <c r="M846" s="1">
        <v>800.69999999999993</v>
      </c>
      <c r="N846" s="21">
        <v>-52</v>
      </c>
      <c r="O846" s="21">
        <v>4.0759999999999996</v>
      </c>
      <c r="P846" s="21">
        <v>27</v>
      </c>
      <c r="Q846" s="21"/>
      <c r="R846" s="21">
        <v>43.28</v>
      </c>
      <c r="S846" s="21">
        <v>1</v>
      </c>
      <c r="T846" s="21">
        <v>93</v>
      </c>
      <c r="U846" s="21">
        <v>0.04</v>
      </c>
      <c r="V846" s="21">
        <v>21</v>
      </c>
      <c r="W846" s="21">
        <v>19</v>
      </c>
      <c r="X846" s="1">
        <v>13</v>
      </c>
      <c r="Y846" s="1">
        <v>11</v>
      </c>
      <c r="Z846" s="1">
        <v>9</v>
      </c>
      <c r="AA846" s="1">
        <v>7</v>
      </c>
      <c r="AB846" s="21">
        <v>11062.7</v>
      </c>
      <c r="AC846" s="21">
        <v>4201.2</v>
      </c>
      <c r="AD846" s="21">
        <v>63.6</v>
      </c>
      <c r="AE846" s="21">
        <v>10.3</v>
      </c>
      <c r="AF846" s="21">
        <v>3.9</v>
      </c>
      <c r="AG846" s="21">
        <v>1</v>
      </c>
      <c r="AH846" s="1">
        <v>23</v>
      </c>
      <c r="AI846" s="1">
        <v>62.200000000000017</v>
      </c>
    </row>
    <row r="847" spans="1:35" x14ac:dyDescent="0.25">
      <c r="A847" s="1">
        <v>846</v>
      </c>
      <c r="B847" s="1">
        <v>21</v>
      </c>
      <c r="C847" s="23">
        <v>1.2E-2</v>
      </c>
      <c r="D847" s="1">
        <v>19.7</v>
      </c>
      <c r="E847" s="1">
        <v>0.13</v>
      </c>
      <c r="F847" s="29">
        <v>6.9999999999999999E-4</v>
      </c>
      <c r="G847" s="1">
        <v>148.1</v>
      </c>
      <c r="H847" s="1">
        <v>169.8</v>
      </c>
      <c r="I847" s="1">
        <v>194.1</v>
      </c>
      <c r="J847" s="1">
        <v>228.8</v>
      </c>
      <c r="K847" s="1">
        <v>250.7</v>
      </c>
      <c r="L847" s="1">
        <v>41</v>
      </c>
      <c r="M847" s="1">
        <v>800.7</v>
      </c>
      <c r="N847" s="1">
        <v>-55</v>
      </c>
      <c r="O847" s="1">
        <v>3.6789999999999998</v>
      </c>
      <c r="P847" s="1">
        <v>25</v>
      </c>
      <c r="Q847" s="1"/>
      <c r="R847" s="1">
        <v>43.165999999999997</v>
      </c>
      <c r="S847" s="21">
        <v>1</v>
      </c>
      <c r="T847" s="1">
        <v>87</v>
      </c>
      <c r="U847" s="1"/>
      <c r="V847" s="1"/>
      <c r="W847" s="1"/>
      <c r="X847" s="1"/>
      <c r="Y847" s="1"/>
      <c r="Z847" s="1"/>
      <c r="AA847" s="1"/>
      <c r="AB847" s="1"/>
      <c r="AC847" s="1"/>
      <c r="AD847" s="1"/>
      <c r="AE847" s="1"/>
      <c r="AF847" s="1"/>
      <c r="AG847" s="1"/>
      <c r="AH847" s="1">
        <v>24.299999999999983</v>
      </c>
      <c r="AI847" s="1">
        <v>59</v>
      </c>
    </row>
    <row r="848" spans="1:35" x14ac:dyDescent="0.25">
      <c r="A848" s="1">
        <v>847</v>
      </c>
      <c r="B848" s="1">
        <v>30</v>
      </c>
      <c r="C848" s="1">
        <v>7.0000000000000001E-3</v>
      </c>
      <c r="D848" s="1">
        <v>17</v>
      </c>
      <c r="E848" s="1">
        <v>0.02</v>
      </c>
      <c r="F848" s="29"/>
      <c r="G848" s="1">
        <v>153.30000000000001</v>
      </c>
      <c r="H848" s="1">
        <v>164.5</v>
      </c>
      <c r="I848" s="1">
        <v>182</v>
      </c>
      <c r="J848" s="1">
        <v>218.1</v>
      </c>
      <c r="K848" s="1">
        <v>241.1</v>
      </c>
      <c r="L848" s="1">
        <v>41</v>
      </c>
      <c r="M848" s="1">
        <v>800.7</v>
      </c>
      <c r="N848" s="1">
        <v>-67.400000000000006</v>
      </c>
      <c r="O848" s="1">
        <v>3.145</v>
      </c>
      <c r="P848" s="1">
        <v>22.9</v>
      </c>
      <c r="Q848" s="1">
        <v>1.18</v>
      </c>
      <c r="R848" s="1">
        <v>43.201999999999998</v>
      </c>
      <c r="S848" s="1">
        <v>1</v>
      </c>
      <c r="T848" s="1">
        <v>94</v>
      </c>
      <c r="U848" s="1">
        <v>0.09</v>
      </c>
      <c r="V848" s="1">
        <v>14</v>
      </c>
      <c r="W848" s="1">
        <v>11</v>
      </c>
      <c r="X848" s="1">
        <v>7</v>
      </c>
      <c r="Y848" s="1">
        <v>7</v>
      </c>
      <c r="Z848" s="1">
        <v>7</v>
      </c>
      <c r="AA848" s="1">
        <v>7</v>
      </c>
      <c r="AB848" s="20"/>
      <c r="AC848" s="20"/>
      <c r="AD848" s="20"/>
      <c r="AE848" s="20"/>
      <c r="AF848" s="20"/>
      <c r="AG848" s="20"/>
      <c r="AH848" s="1">
        <v>17.5</v>
      </c>
      <c r="AI848" s="1">
        <v>53.599999999999994</v>
      </c>
    </row>
    <row r="849" spans="1:35" x14ac:dyDescent="0.25">
      <c r="A849" s="1">
        <v>848</v>
      </c>
      <c r="B849" s="1">
        <v>30</v>
      </c>
      <c r="C849" s="1">
        <v>4.0000000000000001E-3</v>
      </c>
      <c r="D849" s="1">
        <v>17.5</v>
      </c>
      <c r="E849" s="1">
        <v>0.02</v>
      </c>
      <c r="F849" s="29"/>
      <c r="G849" s="1">
        <v>151</v>
      </c>
      <c r="H849" s="1">
        <v>165.2</v>
      </c>
      <c r="I849" s="1">
        <v>187.5</v>
      </c>
      <c r="J849" s="1">
        <v>228.5</v>
      </c>
      <c r="K849" s="1">
        <v>247.6</v>
      </c>
      <c r="L849" s="1">
        <v>41.5</v>
      </c>
      <c r="M849" s="1">
        <v>800.7</v>
      </c>
      <c r="N849" s="1">
        <v>-59.7</v>
      </c>
      <c r="O849" s="1">
        <v>3.4039999999999999</v>
      </c>
      <c r="P849" s="1">
        <v>23.2</v>
      </c>
      <c r="Q849" s="1">
        <v>1.51</v>
      </c>
      <c r="R849" s="1">
        <v>43.220999999999997</v>
      </c>
      <c r="S849" s="1">
        <v>1</v>
      </c>
      <c r="T849" s="1">
        <v>98</v>
      </c>
      <c r="U849" s="1">
        <v>0.1</v>
      </c>
      <c r="V849" s="1">
        <v>13</v>
      </c>
      <c r="W849" s="1">
        <v>11</v>
      </c>
      <c r="X849" s="1">
        <v>8</v>
      </c>
      <c r="Y849" s="1">
        <v>7</v>
      </c>
      <c r="Z849" s="1">
        <v>7</v>
      </c>
      <c r="AA849" s="1">
        <v>7</v>
      </c>
      <c r="AB849" s="20"/>
      <c r="AC849" s="20"/>
      <c r="AD849" s="20"/>
      <c r="AE849" s="20"/>
      <c r="AF849" s="20"/>
      <c r="AG849" s="20"/>
      <c r="AH849" s="1">
        <v>22.300000000000011</v>
      </c>
      <c r="AI849" s="1">
        <v>63.300000000000011</v>
      </c>
    </row>
    <row r="850" spans="1:35" x14ac:dyDescent="0.25">
      <c r="A850" s="1">
        <v>849</v>
      </c>
      <c r="B850" s="1">
        <v>30</v>
      </c>
      <c r="C850" s="1">
        <v>7.0000000000000001E-3</v>
      </c>
      <c r="D850" s="1">
        <v>19.399999999999999</v>
      </c>
      <c r="E850" s="1">
        <v>0.03</v>
      </c>
      <c r="F850" s="29">
        <v>1E-3</v>
      </c>
      <c r="G850" s="1">
        <v>152.80000000000001</v>
      </c>
      <c r="H850" s="1">
        <v>162.9</v>
      </c>
      <c r="I850" s="1">
        <v>185.6</v>
      </c>
      <c r="J850" s="1">
        <v>229.3</v>
      </c>
      <c r="K850" s="1">
        <v>249.7</v>
      </c>
      <c r="L850" s="1">
        <v>39.5</v>
      </c>
      <c r="M850" s="1">
        <v>800.7</v>
      </c>
      <c r="N850" s="1">
        <v>-60.9</v>
      </c>
      <c r="O850" s="1">
        <v>3.3210000000000002</v>
      </c>
      <c r="P850" s="1">
        <v>22.4</v>
      </c>
      <c r="Q850" s="1">
        <v>1.65</v>
      </c>
      <c r="R850" s="1">
        <v>43.177999999999997</v>
      </c>
      <c r="S850" s="1">
        <v>1</v>
      </c>
      <c r="T850" s="1">
        <v>98</v>
      </c>
      <c r="U850" s="1">
        <v>0.28000000000000003</v>
      </c>
      <c r="V850" s="1">
        <v>13</v>
      </c>
      <c r="W850" s="1">
        <v>11</v>
      </c>
      <c r="X850" s="1">
        <v>7</v>
      </c>
      <c r="Y850" s="1">
        <v>7</v>
      </c>
      <c r="Z850" s="1">
        <v>7</v>
      </c>
      <c r="AA850" s="1">
        <v>7</v>
      </c>
      <c r="AB850" s="20"/>
      <c r="AC850" s="20"/>
      <c r="AD850" s="20"/>
      <c r="AE850" s="20"/>
      <c r="AF850" s="20"/>
      <c r="AG850" s="20"/>
      <c r="AH850" s="1">
        <v>22.699999999999989</v>
      </c>
      <c r="AI850" s="1">
        <v>66.400000000000006</v>
      </c>
    </row>
    <row r="851" spans="1:35" x14ac:dyDescent="0.25">
      <c r="A851" s="1">
        <v>850</v>
      </c>
      <c r="B851" s="1">
        <v>30</v>
      </c>
      <c r="C851" s="1">
        <v>4.0000000000000001E-3</v>
      </c>
      <c r="D851" s="1">
        <v>18.100000000000001</v>
      </c>
      <c r="E851" s="1">
        <v>0.02</v>
      </c>
      <c r="F851" s="29">
        <v>1E-3</v>
      </c>
      <c r="G851" s="1">
        <v>150.69999999999999</v>
      </c>
      <c r="H851" s="1">
        <v>163</v>
      </c>
      <c r="I851" s="1">
        <v>185.6</v>
      </c>
      <c r="J851" s="1">
        <v>228.4</v>
      </c>
      <c r="K851" s="1">
        <v>249.2</v>
      </c>
      <c r="L851" s="1">
        <v>40</v>
      </c>
      <c r="M851" s="1">
        <v>800.7</v>
      </c>
      <c r="N851" s="1">
        <v>-61.2</v>
      </c>
      <c r="O851" s="1">
        <v>3.2730000000000001</v>
      </c>
      <c r="P851" s="1">
        <v>23.2</v>
      </c>
      <c r="Q851" s="1">
        <v>1.67</v>
      </c>
      <c r="R851" s="1">
        <v>43.201999999999998</v>
      </c>
      <c r="S851" s="1">
        <v>1</v>
      </c>
      <c r="T851" s="1">
        <v>95</v>
      </c>
      <c r="U851" s="1">
        <v>0.05</v>
      </c>
      <c r="V851" s="1">
        <v>13</v>
      </c>
      <c r="W851" s="1">
        <v>11</v>
      </c>
      <c r="X851" s="1">
        <v>7</v>
      </c>
      <c r="Y851" s="1">
        <v>7</v>
      </c>
      <c r="Z851" s="1">
        <v>7</v>
      </c>
      <c r="AA851" s="1">
        <v>7</v>
      </c>
      <c r="AB851" s="20"/>
      <c r="AC851" s="20"/>
      <c r="AD851" s="20"/>
      <c r="AE851" s="20"/>
      <c r="AF851" s="20"/>
      <c r="AG851" s="20"/>
      <c r="AH851" s="1">
        <v>22.599999999999994</v>
      </c>
      <c r="AI851" s="1">
        <v>65.400000000000006</v>
      </c>
    </row>
    <row r="852" spans="1:35" x14ac:dyDescent="0.25">
      <c r="A852" s="1">
        <v>851</v>
      </c>
      <c r="B852" s="1">
        <v>30</v>
      </c>
      <c r="C852" s="1">
        <v>6.0000000000000001E-3</v>
      </c>
      <c r="D852" s="1">
        <v>17.899999999999999</v>
      </c>
      <c r="E852" s="1">
        <v>0.03</v>
      </c>
      <c r="F852" s="29"/>
      <c r="G852" s="1">
        <v>153.9</v>
      </c>
      <c r="H852" s="1">
        <v>164.2</v>
      </c>
      <c r="I852" s="1">
        <v>184.6</v>
      </c>
      <c r="J852" s="1">
        <v>225.1</v>
      </c>
      <c r="K852" s="1">
        <v>245.5</v>
      </c>
      <c r="L852" s="1">
        <v>41</v>
      </c>
      <c r="M852" s="1">
        <v>800.7</v>
      </c>
      <c r="N852" s="1">
        <v>-62.5</v>
      </c>
      <c r="O852" s="1">
        <v>3.2440000000000002</v>
      </c>
      <c r="P852" s="1">
        <v>23</v>
      </c>
      <c r="Q852" s="1">
        <v>1.2</v>
      </c>
      <c r="R852" s="1">
        <v>43.198</v>
      </c>
      <c r="S852" s="1">
        <v>1</v>
      </c>
      <c r="T852" s="1">
        <v>98</v>
      </c>
      <c r="U852" s="1">
        <v>0.18</v>
      </c>
      <c r="V852" s="1">
        <v>13</v>
      </c>
      <c r="W852" s="1">
        <v>11</v>
      </c>
      <c r="X852" s="1">
        <v>8</v>
      </c>
      <c r="Y852" s="1">
        <v>7</v>
      </c>
      <c r="Z852" s="1">
        <v>7</v>
      </c>
      <c r="AA852" s="1">
        <v>7</v>
      </c>
      <c r="AB852" s="1"/>
      <c r="AC852" s="1"/>
      <c r="AD852" s="1"/>
      <c r="AE852" s="1"/>
      <c r="AF852" s="1"/>
      <c r="AG852" s="1"/>
      <c r="AH852" s="1">
        <v>20.400000000000006</v>
      </c>
      <c r="AI852" s="1">
        <v>60.900000000000006</v>
      </c>
    </row>
    <row r="853" spans="1:35" x14ac:dyDescent="0.25">
      <c r="A853" s="1">
        <v>852</v>
      </c>
      <c r="B853" s="1">
        <v>30</v>
      </c>
      <c r="C853" s="1">
        <v>6.0000000000000001E-3</v>
      </c>
      <c r="D853" s="1">
        <v>17.5</v>
      </c>
      <c r="E853" s="1">
        <v>0.03</v>
      </c>
      <c r="F853" s="29">
        <v>1E-3</v>
      </c>
      <c r="G853" s="1">
        <v>149.69999999999999</v>
      </c>
      <c r="H853" s="1">
        <v>164</v>
      </c>
      <c r="I853" s="1">
        <v>186.8</v>
      </c>
      <c r="J853" s="1">
        <v>226.9</v>
      </c>
      <c r="K853" s="1">
        <v>247.2</v>
      </c>
      <c r="L853" s="1">
        <v>41.5</v>
      </c>
      <c r="M853" s="1">
        <v>800.7</v>
      </c>
      <c r="N853" s="1">
        <v>-58.9</v>
      </c>
      <c r="O853" s="1">
        <v>3.33</v>
      </c>
      <c r="P853" s="1">
        <v>22.9</v>
      </c>
      <c r="Q853" s="1">
        <v>1.33</v>
      </c>
      <c r="R853" s="1">
        <v>43.210999999999999</v>
      </c>
      <c r="S853" s="1">
        <v>1</v>
      </c>
      <c r="T853" s="1">
        <v>97</v>
      </c>
      <c r="U853" s="1">
        <v>0.12</v>
      </c>
      <c r="V853" s="1">
        <v>18</v>
      </c>
      <c r="W853" s="1">
        <v>17</v>
      </c>
      <c r="X853" s="1">
        <v>14</v>
      </c>
      <c r="Y853" s="1">
        <v>12</v>
      </c>
      <c r="Z853" s="1">
        <v>10</v>
      </c>
      <c r="AA853" s="1">
        <v>7</v>
      </c>
      <c r="AB853" s="1"/>
      <c r="AC853" s="1"/>
      <c r="AD853" s="1"/>
      <c r="AE853" s="1"/>
      <c r="AF853" s="1"/>
      <c r="AG853" s="1"/>
      <c r="AH853" s="1">
        <v>22.800000000000011</v>
      </c>
      <c r="AI853" s="1">
        <v>62.900000000000006</v>
      </c>
    </row>
    <row r="854" spans="1:35" x14ac:dyDescent="0.25">
      <c r="A854" s="1">
        <v>853</v>
      </c>
      <c r="B854" s="1">
        <v>23</v>
      </c>
      <c r="C854" s="1">
        <v>5.0000000000000001E-3</v>
      </c>
      <c r="D854" s="25">
        <v>16.7</v>
      </c>
      <c r="E854" s="27">
        <v>0.09</v>
      </c>
      <c r="F854" s="29">
        <v>1.1999999999999999E-3</v>
      </c>
      <c r="G854" s="25">
        <v>151.9</v>
      </c>
      <c r="H854" s="25">
        <v>174.1</v>
      </c>
      <c r="I854" s="25">
        <v>202.5</v>
      </c>
      <c r="J854" s="25">
        <v>247.3</v>
      </c>
      <c r="K854" s="25">
        <v>274.5</v>
      </c>
      <c r="L854" s="25">
        <v>45.5</v>
      </c>
      <c r="M854" s="25">
        <v>800.8</v>
      </c>
      <c r="N854" s="25">
        <v>-49.6</v>
      </c>
      <c r="O854" s="23">
        <v>4.2130000000000001</v>
      </c>
      <c r="P854" s="25">
        <v>25</v>
      </c>
      <c r="Q854" s="32"/>
      <c r="R854" s="27">
        <v>43.32</v>
      </c>
      <c r="S854" s="33">
        <v>1</v>
      </c>
      <c r="T854" s="1">
        <v>94</v>
      </c>
      <c r="U854" s="25">
        <v>0.2</v>
      </c>
      <c r="V854" s="25">
        <v>16</v>
      </c>
      <c r="W854" s="22">
        <v>14</v>
      </c>
      <c r="X854" s="1">
        <v>7</v>
      </c>
      <c r="Y854" s="1">
        <v>7</v>
      </c>
      <c r="Z854" s="1">
        <v>7</v>
      </c>
      <c r="AA854" s="1">
        <v>7</v>
      </c>
      <c r="AB854" s="26"/>
      <c r="AC854" s="26"/>
      <c r="AD854" s="26"/>
      <c r="AE854" s="26"/>
      <c r="AF854" s="26"/>
      <c r="AG854" s="26"/>
      <c r="AH854" s="1">
        <v>28.400000000000006</v>
      </c>
      <c r="AI854" s="1">
        <v>73.200000000000017</v>
      </c>
    </row>
    <row r="855" spans="1:35" x14ac:dyDescent="0.25">
      <c r="A855" s="1">
        <v>854</v>
      </c>
      <c r="B855" s="20">
        <v>30</v>
      </c>
      <c r="C855" s="20">
        <v>4.0000000000000001E-3</v>
      </c>
      <c r="D855" s="20">
        <v>18.2</v>
      </c>
      <c r="E855" s="20">
        <v>7.0000000000000001E-3</v>
      </c>
      <c r="F855" s="28">
        <v>2.0000000000000001E-4</v>
      </c>
      <c r="G855" s="20">
        <v>150.30000000000001</v>
      </c>
      <c r="H855" s="20">
        <v>171.5</v>
      </c>
      <c r="I855" s="20">
        <v>194.8</v>
      </c>
      <c r="J855" s="20">
        <v>227.2</v>
      </c>
      <c r="K855" s="20">
        <v>249.8</v>
      </c>
      <c r="L855" s="20">
        <v>44.3</v>
      </c>
      <c r="M855" s="20">
        <v>800.8</v>
      </c>
      <c r="N855" s="20">
        <v>-56.3</v>
      </c>
      <c r="O855" s="20">
        <v>3.62</v>
      </c>
      <c r="P855" s="20">
        <v>23</v>
      </c>
      <c r="Q855" s="20">
        <v>1.08</v>
      </c>
      <c r="R855" s="20">
        <v>43.23</v>
      </c>
      <c r="S855" s="20">
        <v>1</v>
      </c>
      <c r="T855" s="20">
        <v>98</v>
      </c>
      <c r="U855" s="20">
        <v>0.43</v>
      </c>
      <c r="V855" s="20">
        <v>17</v>
      </c>
      <c r="W855" s="20">
        <v>15</v>
      </c>
      <c r="X855" s="1">
        <v>9</v>
      </c>
      <c r="Y855" s="1">
        <v>7</v>
      </c>
      <c r="Z855" s="1">
        <v>7</v>
      </c>
      <c r="AA855" s="1">
        <v>7</v>
      </c>
      <c r="AB855" s="20">
        <v>678.7</v>
      </c>
      <c r="AC855" s="20">
        <v>176.1</v>
      </c>
      <c r="AD855" s="20">
        <v>3.7</v>
      </c>
      <c r="AE855" s="20">
        <v>0.9</v>
      </c>
      <c r="AF855" s="20">
        <v>0.4</v>
      </c>
      <c r="AG855" s="20">
        <v>0.1</v>
      </c>
      <c r="AH855" s="1">
        <v>23.300000000000011</v>
      </c>
      <c r="AI855" s="1">
        <v>55.699999999999989</v>
      </c>
    </row>
    <row r="856" spans="1:35" x14ac:dyDescent="0.25">
      <c r="A856" s="1">
        <v>855</v>
      </c>
      <c r="B856" s="1">
        <v>30</v>
      </c>
      <c r="C856" s="1">
        <v>3.0000000000000001E-3</v>
      </c>
      <c r="D856" s="1">
        <v>17.5</v>
      </c>
      <c r="E856" s="1">
        <v>0.02</v>
      </c>
      <c r="F856" s="29">
        <v>1E-3</v>
      </c>
      <c r="G856" s="1">
        <v>151.5</v>
      </c>
      <c r="H856" s="1">
        <v>165</v>
      </c>
      <c r="I856" s="1">
        <v>186.7</v>
      </c>
      <c r="J856" s="1">
        <v>227.5</v>
      </c>
      <c r="K856" s="1">
        <v>246.4</v>
      </c>
      <c r="L856" s="1">
        <v>41.5</v>
      </c>
      <c r="M856" s="1">
        <v>800.9</v>
      </c>
      <c r="N856" s="1">
        <v>-60.5</v>
      </c>
      <c r="O856" s="1">
        <v>3.3159999999999998</v>
      </c>
      <c r="P856" s="1">
        <v>22.9</v>
      </c>
      <c r="Q856" s="1">
        <v>1.51</v>
      </c>
      <c r="R856" s="1">
        <v>43.216000000000001</v>
      </c>
      <c r="S856" s="1">
        <v>1</v>
      </c>
      <c r="T856" s="1">
        <v>93</v>
      </c>
      <c r="U856" s="1">
        <v>0.11</v>
      </c>
      <c r="V856" s="1">
        <v>17</v>
      </c>
      <c r="W856" s="1">
        <v>15</v>
      </c>
      <c r="X856" s="1">
        <v>10</v>
      </c>
      <c r="Y856" s="1">
        <v>8</v>
      </c>
      <c r="Z856" s="1">
        <v>7</v>
      </c>
      <c r="AA856" s="1">
        <v>7</v>
      </c>
      <c r="AB856" s="20"/>
      <c r="AC856" s="20"/>
      <c r="AD856" s="20"/>
      <c r="AE856" s="20"/>
      <c r="AF856" s="20"/>
      <c r="AG856" s="20"/>
      <c r="AH856" s="1">
        <v>21.699999999999989</v>
      </c>
      <c r="AI856" s="1">
        <v>62.5</v>
      </c>
    </row>
    <row r="857" spans="1:35" x14ac:dyDescent="0.25">
      <c r="A857" s="1">
        <v>856</v>
      </c>
      <c r="B857" s="1">
        <v>30</v>
      </c>
      <c r="C857" s="1">
        <v>8.9999999999999993E-3</v>
      </c>
      <c r="D857" s="1">
        <v>18.600000000000001</v>
      </c>
      <c r="E857" s="1">
        <v>0.02</v>
      </c>
      <c r="F857" s="29">
        <v>1E-3</v>
      </c>
      <c r="G857" s="1">
        <v>149.1</v>
      </c>
      <c r="H857" s="1">
        <v>164.2</v>
      </c>
      <c r="I857" s="1">
        <v>186.9</v>
      </c>
      <c r="J857" s="1">
        <v>231.5</v>
      </c>
      <c r="K857" s="1">
        <v>251.9</v>
      </c>
      <c r="L857" s="1">
        <v>41.5</v>
      </c>
      <c r="M857" s="1">
        <v>800.9</v>
      </c>
      <c r="N857" s="1">
        <v>-58.7</v>
      </c>
      <c r="O857" s="1">
        <v>3.3919999999999999</v>
      </c>
      <c r="P857" s="1">
        <v>23.3</v>
      </c>
      <c r="Q857" s="1">
        <v>1.58</v>
      </c>
      <c r="R857" s="1">
        <v>43.201999999999998</v>
      </c>
      <c r="S857" s="1">
        <v>1</v>
      </c>
      <c r="T857" s="1">
        <v>95</v>
      </c>
      <c r="U857" s="1">
        <v>0.05</v>
      </c>
      <c r="V857" s="1">
        <v>15</v>
      </c>
      <c r="W857" s="1">
        <v>13</v>
      </c>
      <c r="X857" s="1">
        <v>9</v>
      </c>
      <c r="Y857" s="1">
        <v>7</v>
      </c>
      <c r="Z857" s="1">
        <v>7</v>
      </c>
      <c r="AA857" s="1">
        <v>7</v>
      </c>
      <c r="AB857" s="20"/>
      <c r="AC857" s="20"/>
      <c r="AD857" s="20"/>
      <c r="AE857" s="20"/>
      <c r="AF857" s="20"/>
      <c r="AG857" s="20"/>
      <c r="AH857" s="1">
        <v>22.700000000000017</v>
      </c>
      <c r="AI857" s="1">
        <v>67.300000000000011</v>
      </c>
    </row>
    <row r="858" spans="1:35" x14ac:dyDescent="0.25">
      <c r="A858" s="1">
        <v>857</v>
      </c>
      <c r="B858" s="22">
        <v>29</v>
      </c>
      <c r="C858" s="22">
        <v>2E-3</v>
      </c>
      <c r="D858" s="22">
        <v>17.3</v>
      </c>
      <c r="E858" s="24">
        <v>2.1999999999999999E-2</v>
      </c>
      <c r="F858" s="31"/>
      <c r="G858" s="22">
        <v>144.4</v>
      </c>
      <c r="H858" s="22">
        <v>161.80000000000001</v>
      </c>
      <c r="I858" s="22">
        <v>189.7</v>
      </c>
      <c r="J858" s="22">
        <v>232.8</v>
      </c>
      <c r="K858" s="22">
        <v>252.6</v>
      </c>
      <c r="L858" s="22">
        <v>39.5</v>
      </c>
      <c r="M858" s="22">
        <v>800.9</v>
      </c>
      <c r="N858" s="22">
        <v>-56.2</v>
      </c>
      <c r="O858" s="22">
        <v>3.3980000000000001</v>
      </c>
      <c r="P858" s="22">
        <v>22</v>
      </c>
      <c r="Q858" s="22">
        <v>1.36</v>
      </c>
      <c r="R858" s="22">
        <v>43.2</v>
      </c>
      <c r="S858" s="21">
        <v>1</v>
      </c>
      <c r="T858" s="22">
        <v>99</v>
      </c>
      <c r="U858" s="32">
        <v>0.1</v>
      </c>
      <c r="V858" s="22">
        <v>17</v>
      </c>
      <c r="W858" s="22">
        <v>15</v>
      </c>
      <c r="X858" s="1">
        <v>11</v>
      </c>
      <c r="Y858" s="1">
        <v>10</v>
      </c>
      <c r="Z858" s="1">
        <v>10</v>
      </c>
      <c r="AA858" s="1">
        <v>9</v>
      </c>
      <c r="AB858" s="26">
        <v>861</v>
      </c>
      <c r="AC858" s="26">
        <v>177.5</v>
      </c>
      <c r="AD858" s="26">
        <v>19.8</v>
      </c>
      <c r="AE858" s="26">
        <v>8.8000000000000007</v>
      </c>
      <c r="AF858" s="26">
        <v>6</v>
      </c>
      <c r="AG858" s="26">
        <v>3.5</v>
      </c>
      <c r="AH858" s="1">
        <v>27.899999999999977</v>
      </c>
      <c r="AI858" s="1">
        <v>71</v>
      </c>
    </row>
    <row r="859" spans="1:35" x14ac:dyDescent="0.25">
      <c r="A859" s="1">
        <v>858</v>
      </c>
      <c r="B859" s="22">
        <v>28</v>
      </c>
      <c r="C859" s="22">
        <v>2E-3</v>
      </c>
      <c r="D859" s="26">
        <v>16.5</v>
      </c>
      <c r="E859" s="24">
        <v>3.7999999999999999E-2</v>
      </c>
      <c r="F859" s="31"/>
      <c r="G859" s="26">
        <v>150.69999999999999</v>
      </c>
      <c r="H859" s="26">
        <v>171.7</v>
      </c>
      <c r="I859" s="26">
        <v>195.3</v>
      </c>
      <c r="J859" s="26">
        <v>227.2</v>
      </c>
      <c r="K859" s="26">
        <v>245.8</v>
      </c>
      <c r="L859" s="26">
        <v>45</v>
      </c>
      <c r="M859" s="22">
        <v>800.9</v>
      </c>
      <c r="N859" s="22">
        <v>-54.2</v>
      </c>
      <c r="O859" s="24">
        <v>3.7370000000000001</v>
      </c>
      <c r="P859" s="22">
        <v>21</v>
      </c>
      <c r="Q859" s="32">
        <v>1.67</v>
      </c>
      <c r="R859" s="22">
        <v>43.2</v>
      </c>
      <c r="S859" s="21">
        <v>1</v>
      </c>
      <c r="T859" s="22">
        <v>99</v>
      </c>
      <c r="U859" s="32">
        <v>0.5</v>
      </c>
      <c r="V859" s="22">
        <v>18</v>
      </c>
      <c r="W859" s="22">
        <v>16</v>
      </c>
      <c r="X859" s="1">
        <v>13</v>
      </c>
      <c r="Y859" s="1">
        <v>11</v>
      </c>
      <c r="Z859" s="1">
        <v>10</v>
      </c>
      <c r="AA859" s="1">
        <v>9</v>
      </c>
      <c r="AB859" s="26">
        <v>2471.1</v>
      </c>
      <c r="AC859" s="26">
        <v>632.20000000000005</v>
      </c>
      <c r="AD859" s="26">
        <v>56.4</v>
      </c>
      <c r="AE859" s="26">
        <v>14.5</v>
      </c>
      <c r="AF859" s="26">
        <v>7.5</v>
      </c>
      <c r="AG859" s="26">
        <v>3.3</v>
      </c>
      <c r="AH859" s="1">
        <v>23.600000000000023</v>
      </c>
      <c r="AI859" s="1">
        <v>55.5</v>
      </c>
    </row>
    <row r="860" spans="1:35" x14ac:dyDescent="0.25">
      <c r="A860" s="1">
        <v>859</v>
      </c>
      <c r="B860" s="1">
        <v>21</v>
      </c>
      <c r="C860" s="23">
        <v>1.0999999999999999E-2</v>
      </c>
      <c r="D860" s="1">
        <v>19.5</v>
      </c>
      <c r="E860" s="1">
        <v>0.125</v>
      </c>
      <c r="F860" s="29">
        <v>5.9999999999999995E-4</v>
      </c>
      <c r="G860" s="1">
        <v>147.80000000000001</v>
      </c>
      <c r="H860" s="1">
        <v>169.7</v>
      </c>
      <c r="I860" s="1">
        <v>194.4</v>
      </c>
      <c r="J860" s="1">
        <v>228.5</v>
      </c>
      <c r="K860" s="1">
        <v>249.9</v>
      </c>
      <c r="L860" s="1">
        <v>41.5</v>
      </c>
      <c r="M860" s="1">
        <v>801</v>
      </c>
      <c r="N860" s="1">
        <v>-55</v>
      </c>
      <c r="O860" s="1">
        <v>3.6890000000000001</v>
      </c>
      <c r="P860" s="1">
        <v>25</v>
      </c>
      <c r="Q860" s="1"/>
      <c r="R860" s="1">
        <v>43.168999999999997</v>
      </c>
      <c r="S860" s="21">
        <v>1</v>
      </c>
      <c r="T860" s="1">
        <v>88</v>
      </c>
      <c r="U860" s="1"/>
      <c r="V860" s="1"/>
      <c r="W860" s="1"/>
      <c r="X860" s="1"/>
      <c r="Y860" s="1"/>
      <c r="Z860" s="1"/>
      <c r="AA860" s="1"/>
      <c r="AB860" s="1"/>
      <c r="AC860" s="1"/>
      <c r="AD860" s="1"/>
      <c r="AE860" s="1"/>
      <c r="AF860" s="1"/>
      <c r="AG860" s="1"/>
      <c r="AH860" s="1">
        <v>24.700000000000017</v>
      </c>
      <c r="AI860" s="1">
        <v>58.800000000000011</v>
      </c>
    </row>
    <row r="861" spans="1:35" x14ac:dyDescent="0.25">
      <c r="A861" s="1">
        <v>860</v>
      </c>
      <c r="B861" s="1">
        <v>16</v>
      </c>
      <c r="C861" s="23">
        <v>3.0000000000000001E-3</v>
      </c>
      <c r="D861" s="1">
        <v>20.2</v>
      </c>
      <c r="E861" s="1">
        <v>0.192</v>
      </c>
      <c r="F861" s="29">
        <v>1.2999999999999999E-3</v>
      </c>
      <c r="G861" s="1">
        <v>149.6</v>
      </c>
      <c r="H861" s="1">
        <v>171.2</v>
      </c>
      <c r="I861" s="1">
        <v>195.6</v>
      </c>
      <c r="J861" s="1">
        <v>230</v>
      </c>
      <c r="K861" s="1">
        <v>253.3</v>
      </c>
      <c r="L861" s="1">
        <v>42.5</v>
      </c>
      <c r="M861" s="1">
        <v>801</v>
      </c>
      <c r="N861" s="1">
        <v>-53.4</v>
      </c>
      <c r="O861" s="1">
        <v>3.7509999999999999</v>
      </c>
      <c r="P861" s="1">
        <v>23</v>
      </c>
      <c r="Q861" s="1">
        <v>1.1399999999999999</v>
      </c>
      <c r="R861" s="1">
        <v>43.140999999999998</v>
      </c>
      <c r="S861" s="21">
        <v>1</v>
      </c>
      <c r="T861" s="1">
        <v>94</v>
      </c>
      <c r="U861" s="1"/>
      <c r="V861" s="1"/>
      <c r="W861" s="1"/>
      <c r="X861" s="1"/>
      <c r="Y861" s="1"/>
      <c r="Z861" s="1"/>
      <c r="AA861" s="1"/>
      <c r="AB861" s="1"/>
      <c r="AC861" s="1"/>
      <c r="AD861" s="1"/>
      <c r="AE861" s="1"/>
      <c r="AF861" s="1"/>
      <c r="AG861" s="1"/>
      <c r="AH861" s="1">
        <v>24.400000000000006</v>
      </c>
      <c r="AI861" s="1">
        <v>58.800000000000011</v>
      </c>
    </row>
    <row r="862" spans="1:35" x14ac:dyDescent="0.25">
      <c r="A862" s="1">
        <v>861</v>
      </c>
      <c r="B862" s="1">
        <v>30</v>
      </c>
      <c r="C862" s="1">
        <v>7.0000000000000001E-3</v>
      </c>
      <c r="D862" s="1">
        <v>17.600000000000001</v>
      </c>
      <c r="E862" s="1">
        <v>0.03</v>
      </c>
      <c r="F862" s="29">
        <v>1E-3</v>
      </c>
      <c r="G862" s="1">
        <v>155.9</v>
      </c>
      <c r="H862" s="1">
        <v>168.7</v>
      </c>
      <c r="I862" s="1">
        <v>194.4</v>
      </c>
      <c r="J862" s="1">
        <v>236.8</v>
      </c>
      <c r="K862" s="1">
        <v>256.7</v>
      </c>
      <c r="L862" s="1">
        <v>44</v>
      </c>
      <c r="M862" s="1">
        <v>801</v>
      </c>
      <c r="N862" s="1">
        <v>-56.1</v>
      </c>
      <c r="O862" s="1">
        <v>3.8559999999999999</v>
      </c>
      <c r="P862" s="1">
        <v>23.3</v>
      </c>
      <c r="Q862" s="1">
        <v>1.62</v>
      </c>
      <c r="R862" s="1">
        <v>43.243000000000002</v>
      </c>
      <c r="S862" s="1">
        <v>1</v>
      </c>
      <c r="T862" s="1">
        <v>85</v>
      </c>
      <c r="U862" s="1">
        <v>0.16</v>
      </c>
      <c r="V862" s="1">
        <v>14</v>
      </c>
      <c r="W862" s="1">
        <v>12</v>
      </c>
      <c r="X862" s="1">
        <v>9</v>
      </c>
      <c r="Y862" s="1">
        <v>7</v>
      </c>
      <c r="Z862" s="1">
        <v>7</v>
      </c>
      <c r="AA862" s="1">
        <v>7</v>
      </c>
      <c r="AB862" s="1"/>
      <c r="AC862" s="1"/>
      <c r="AD862" s="1"/>
      <c r="AE862" s="1"/>
      <c r="AF862" s="1"/>
      <c r="AG862" s="1"/>
      <c r="AH862" s="1">
        <v>25.700000000000017</v>
      </c>
      <c r="AI862" s="1">
        <v>68.100000000000023</v>
      </c>
    </row>
    <row r="863" spans="1:35" x14ac:dyDescent="0.25">
      <c r="A863" s="1">
        <v>862</v>
      </c>
      <c r="B863" s="1">
        <v>27</v>
      </c>
      <c r="C863" s="1">
        <v>6.0000000000000001E-3</v>
      </c>
      <c r="D863" s="1">
        <v>17.100000000000001</v>
      </c>
      <c r="E863" s="1">
        <v>0.02</v>
      </c>
      <c r="F863" s="29">
        <v>1E-3</v>
      </c>
      <c r="G863" s="1">
        <v>150.30000000000001</v>
      </c>
      <c r="H863" s="1">
        <v>164.1</v>
      </c>
      <c r="I863" s="1">
        <v>190.7</v>
      </c>
      <c r="J863" s="1">
        <v>237</v>
      </c>
      <c r="K863" s="1">
        <v>256.2</v>
      </c>
      <c r="L863" s="1">
        <v>40.5</v>
      </c>
      <c r="M863" s="1">
        <v>801</v>
      </c>
      <c r="N863" s="1">
        <v>-56</v>
      </c>
      <c r="O863" s="1">
        <v>3.5920000000000001</v>
      </c>
      <c r="P863" s="1">
        <v>23.2</v>
      </c>
      <c r="Q863" s="1">
        <v>1.68</v>
      </c>
      <c r="R863" s="1">
        <v>43.241</v>
      </c>
      <c r="S863" s="1">
        <v>1</v>
      </c>
      <c r="T863" s="1">
        <v>98</v>
      </c>
      <c r="U863" s="1">
        <v>0.1</v>
      </c>
      <c r="V863" s="1">
        <v>14</v>
      </c>
      <c r="W863" s="1">
        <v>12</v>
      </c>
      <c r="X863" s="1">
        <v>10</v>
      </c>
      <c r="Y863" s="1">
        <v>9</v>
      </c>
      <c r="Z863" s="1">
        <v>9</v>
      </c>
      <c r="AA863" s="1">
        <v>8</v>
      </c>
      <c r="AB863" s="1"/>
      <c r="AC863" s="1"/>
      <c r="AD863" s="1"/>
      <c r="AE863" s="1"/>
      <c r="AF863" s="1"/>
      <c r="AG863" s="1"/>
      <c r="AH863" s="1">
        <v>26.599999999999994</v>
      </c>
      <c r="AI863" s="1">
        <v>72.900000000000006</v>
      </c>
    </row>
    <row r="864" spans="1:35" x14ac:dyDescent="0.25">
      <c r="A864" s="1">
        <v>863</v>
      </c>
      <c r="B864" s="20">
        <v>30</v>
      </c>
      <c r="C864" s="20">
        <v>1E-3</v>
      </c>
      <c r="D864" s="20">
        <v>20.5</v>
      </c>
      <c r="E864" s="20">
        <v>7.4000000000000003E-3</v>
      </c>
      <c r="F864" s="28">
        <v>2.9999999999999997E-4</v>
      </c>
      <c r="G864" s="20">
        <v>148.80000000000001</v>
      </c>
      <c r="H864" s="20">
        <v>171.7</v>
      </c>
      <c r="I864" s="20">
        <v>195.7</v>
      </c>
      <c r="J864" s="20">
        <v>227.6</v>
      </c>
      <c r="K864" s="20">
        <v>245.8</v>
      </c>
      <c r="L864" s="20">
        <v>41.4</v>
      </c>
      <c r="M864" s="20">
        <v>801</v>
      </c>
      <c r="N864" s="20">
        <v>-52.9</v>
      </c>
      <c r="O864" s="20">
        <v>3.605</v>
      </c>
      <c r="P864" s="20">
        <v>22</v>
      </c>
      <c r="Q864" s="20">
        <v>1.59</v>
      </c>
      <c r="R864" s="20">
        <v>43.2</v>
      </c>
      <c r="S864" s="20">
        <v>1</v>
      </c>
      <c r="T864" s="20">
        <v>99</v>
      </c>
      <c r="U864" s="20">
        <v>0.04</v>
      </c>
      <c r="V864" s="20">
        <v>16</v>
      </c>
      <c r="W864" s="20">
        <v>15</v>
      </c>
      <c r="X864" s="1">
        <v>14</v>
      </c>
      <c r="Y864" s="1">
        <v>9</v>
      </c>
      <c r="Z864" s="1">
        <v>8</v>
      </c>
      <c r="AA864" s="1">
        <v>7</v>
      </c>
      <c r="AB864" s="20">
        <v>464.7</v>
      </c>
      <c r="AC864" s="20">
        <v>163.6</v>
      </c>
      <c r="AD864" s="20">
        <v>8.5</v>
      </c>
      <c r="AE864" s="20">
        <v>2.8</v>
      </c>
      <c r="AF864" s="20">
        <v>1.4</v>
      </c>
      <c r="AG864" s="20">
        <v>0.9</v>
      </c>
      <c r="AH864" s="1">
        <v>24</v>
      </c>
      <c r="AI864" s="1">
        <v>55.900000000000006</v>
      </c>
    </row>
    <row r="865" spans="1:35" x14ac:dyDescent="0.25">
      <c r="A865" s="1">
        <v>864</v>
      </c>
      <c r="B865" s="20">
        <v>30</v>
      </c>
      <c r="C865" s="20">
        <v>2E-3</v>
      </c>
      <c r="D865" s="20">
        <v>21.6</v>
      </c>
      <c r="E865" s="20">
        <v>8.0999999999999996E-3</v>
      </c>
      <c r="F865" s="28">
        <v>2.9999999999999997E-4</v>
      </c>
      <c r="G865" s="20">
        <v>147.4</v>
      </c>
      <c r="H865" s="20">
        <v>171.1</v>
      </c>
      <c r="I865" s="20">
        <v>194.8</v>
      </c>
      <c r="J865" s="20">
        <v>227.6</v>
      </c>
      <c r="K865" s="20">
        <v>249.4</v>
      </c>
      <c r="L865" s="20">
        <v>40.6</v>
      </c>
      <c r="M865" s="20">
        <v>801</v>
      </c>
      <c r="N865" s="20">
        <v>-53.6</v>
      </c>
      <c r="O865" s="20">
        <v>3.5550000000000002</v>
      </c>
      <c r="P865" s="20">
        <v>22</v>
      </c>
      <c r="Q865" s="20">
        <v>1.7</v>
      </c>
      <c r="R865" s="20">
        <v>43.18</v>
      </c>
      <c r="S865" s="20">
        <v>1</v>
      </c>
      <c r="T865" s="20">
        <v>100</v>
      </c>
      <c r="U865" s="20">
        <v>0.06</v>
      </c>
      <c r="V865" s="20">
        <v>14</v>
      </c>
      <c r="W865" s="20">
        <v>13</v>
      </c>
      <c r="X865" s="1">
        <v>9</v>
      </c>
      <c r="Y865" s="1">
        <v>7</v>
      </c>
      <c r="Z865" s="1">
        <v>7</v>
      </c>
      <c r="AA865" s="1">
        <v>7</v>
      </c>
      <c r="AB865" s="20">
        <v>134.6</v>
      </c>
      <c r="AC865" s="20">
        <v>42.1</v>
      </c>
      <c r="AD865" s="20">
        <v>2.6</v>
      </c>
      <c r="AE865" s="20">
        <v>0.6</v>
      </c>
      <c r="AF865" s="20">
        <v>0.2</v>
      </c>
      <c r="AG865" s="20">
        <v>0</v>
      </c>
      <c r="AH865" s="1">
        <v>23.700000000000017</v>
      </c>
      <c r="AI865" s="1">
        <v>56.5</v>
      </c>
    </row>
    <row r="866" spans="1:35" x14ac:dyDescent="0.25">
      <c r="A866" s="1">
        <v>865</v>
      </c>
      <c r="B866" s="21">
        <v>19</v>
      </c>
      <c r="C866" s="21">
        <v>1E-3</v>
      </c>
      <c r="D866" s="25">
        <v>17.070639970059883</v>
      </c>
      <c r="E866" s="21">
        <v>7.0000000000000007E-2</v>
      </c>
      <c r="F866" s="30">
        <v>1.2999999999999999E-3</v>
      </c>
      <c r="G866" s="21">
        <v>149.69999999999999</v>
      </c>
      <c r="H866" s="21">
        <v>169.6</v>
      </c>
      <c r="I866" s="21">
        <v>192.6</v>
      </c>
      <c r="J866" s="21">
        <v>231.3</v>
      </c>
      <c r="K866" s="21">
        <v>248</v>
      </c>
      <c r="L866" s="21">
        <v>41.5</v>
      </c>
      <c r="M866" s="1">
        <v>801</v>
      </c>
      <c r="N866" s="21">
        <v>-54</v>
      </c>
      <c r="O866" s="21">
        <v>3.6880000000000002</v>
      </c>
      <c r="P866" s="21">
        <v>26</v>
      </c>
      <c r="Q866" s="21"/>
      <c r="R866" s="21">
        <v>43.22</v>
      </c>
      <c r="S866" s="21">
        <v>1</v>
      </c>
      <c r="T866" s="21">
        <v>78</v>
      </c>
      <c r="U866" s="21">
        <v>0.04</v>
      </c>
      <c r="V866" s="21">
        <v>14</v>
      </c>
      <c r="W866" s="21">
        <v>12</v>
      </c>
      <c r="X866" s="1">
        <v>7</v>
      </c>
      <c r="Y866" s="1">
        <v>7</v>
      </c>
      <c r="Z866" s="1">
        <v>7</v>
      </c>
      <c r="AA866" s="1">
        <v>7</v>
      </c>
      <c r="AB866" s="21">
        <v>103.6</v>
      </c>
      <c r="AC866" s="21">
        <v>26.3</v>
      </c>
      <c r="AD866" s="21">
        <v>1.3</v>
      </c>
      <c r="AE866" s="21">
        <v>0.1</v>
      </c>
      <c r="AF866" s="21">
        <v>0.1</v>
      </c>
      <c r="AG866" s="21">
        <v>0</v>
      </c>
      <c r="AH866" s="1">
        <v>23</v>
      </c>
      <c r="AI866" s="1">
        <v>61.700000000000017</v>
      </c>
    </row>
    <row r="867" spans="1:35" x14ac:dyDescent="0.25">
      <c r="A867" s="1">
        <v>866</v>
      </c>
      <c r="B867" s="1">
        <v>28</v>
      </c>
      <c r="C867" s="23">
        <v>6.0000000000000001E-3</v>
      </c>
      <c r="D867" s="1">
        <v>19.8</v>
      </c>
      <c r="E867" s="1">
        <v>0.126</v>
      </c>
      <c r="F867" s="29">
        <v>6.9999999999999999E-4</v>
      </c>
      <c r="G867" s="1">
        <v>147.69999999999999</v>
      </c>
      <c r="H867" s="1">
        <v>170.2</v>
      </c>
      <c r="I867" s="1">
        <v>194.5</v>
      </c>
      <c r="J867" s="1">
        <v>228.4</v>
      </c>
      <c r="K867" s="1">
        <v>249.6</v>
      </c>
      <c r="L867" s="1">
        <v>41</v>
      </c>
      <c r="M867" s="1">
        <v>801.1</v>
      </c>
      <c r="N867" s="1">
        <v>-55.2</v>
      </c>
      <c r="O867" s="1">
        <v>3.7080000000000002</v>
      </c>
      <c r="P867" s="1">
        <v>25</v>
      </c>
      <c r="Q867" s="1"/>
      <c r="R867" s="1">
        <v>43.161999999999999</v>
      </c>
      <c r="S867" s="21">
        <v>1</v>
      </c>
      <c r="T867" s="1">
        <v>80</v>
      </c>
      <c r="U867" s="1"/>
      <c r="V867" s="1"/>
      <c r="W867" s="1"/>
      <c r="X867" s="1"/>
      <c r="Y867" s="1"/>
      <c r="Z867" s="1"/>
      <c r="AA867" s="1"/>
      <c r="AB867" s="1"/>
      <c r="AC867" s="1"/>
      <c r="AD867" s="1"/>
      <c r="AE867" s="1"/>
      <c r="AF867" s="1"/>
      <c r="AG867" s="1"/>
      <c r="AH867" s="1">
        <v>24.300000000000011</v>
      </c>
      <c r="AI867" s="1">
        <v>58.200000000000017</v>
      </c>
    </row>
    <row r="868" spans="1:35" x14ac:dyDescent="0.25">
      <c r="A868" s="1">
        <v>867</v>
      </c>
      <c r="B868" s="22">
        <v>29</v>
      </c>
      <c r="C868" s="22">
        <v>4.0000000000000001E-3</v>
      </c>
      <c r="D868" s="26">
        <v>18.100000000000001</v>
      </c>
      <c r="E868" s="24">
        <v>2.5999999999999999E-2</v>
      </c>
      <c r="F868" s="31"/>
      <c r="G868" s="26">
        <v>144.1</v>
      </c>
      <c r="H868" s="26">
        <v>163.9</v>
      </c>
      <c r="I868" s="26">
        <v>191.2</v>
      </c>
      <c r="J868" s="26">
        <v>233.5</v>
      </c>
      <c r="K868" s="26">
        <v>252.8</v>
      </c>
      <c r="L868" s="26">
        <v>40</v>
      </c>
      <c r="M868" s="22">
        <v>801.1</v>
      </c>
      <c r="N868" s="26">
        <v>-54</v>
      </c>
      <c r="O868" s="24">
        <v>3.4609999999999999</v>
      </c>
      <c r="P868" s="26">
        <v>22</v>
      </c>
      <c r="Q868" s="22">
        <v>1.49</v>
      </c>
      <c r="R868" s="22">
        <v>43.2</v>
      </c>
      <c r="S868" s="21">
        <v>1</v>
      </c>
      <c r="T868" s="22">
        <v>99</v>
      </c>
      <c r="U868" s="32">
        <v>0.32</v>
      </c>
      <c r="V868" s="22">
        <v>18</v>
      </c>
      <c r="W868" s="22">
        <v>16</v>
      </c>
      <c r="X868" s="1">
        <v>13</v>
      </c>
      <c r="Y868" s="1">
        <v>12</v>
      </c>
      <c r="Z868" s="1">
        <v>11</v>
      </c>
      <c r="AA868" s="1">
        <v>10</v>
      </c>
      <c r="AB868" s="26">
        <v>2144.6</v>
      </c>
      <c r="AC868" s="26">
        <v>467.5</v>
      </c>
      <c r="AD868" s="26">
        <v>55.8</v>
      </c>
      <c r="AE868" s="26">
        <v>22.7</v>
      </c>
      <c r="AF868" s="26">
        <v>13.6</v>
      </c>
      <c r="AG868" s="26">
        <v>6.8</v>
      </c>
      <c r="AH868" s="1">
        <v>27.299999999999983</v>
      </c>
      <c r="AI868" s="1">
        <v>69.599999999999994</v>
      </c>
    </row>
    <row r="869" spans="1:35" x14ac:dyDescent="0.25">
      <c r="A869" s="1">
        <v>868</v>
      </c>
      <c r="B869" s="1">
        <v>17</v>
      </c>
      <c r="C869" s="23">
        <v>3.0000000000000001E-3</v>
      </c>
      <c r="D869" s="1">
        <v>20.100000000000001</v>
      </c>
      <c r="E869" s="1">
        <v>0.19700000000000001</v>
      </c>
      <c r="F869" s="29">
        <v>1.1999999999999999E-3</v>
      </c>
      <c r="G869" s="1">
        <v>149.69999999999999</v>
      </c>
      <c r="H869" s="1">
        <v>171.4</v>
      </c>
      <c r="I869" s="1">
        <v>195.8</v>
      </c>
      <c r="J869" s="1">
        <v>230.1</v>
      </c>
      <c r="K869" s="1">
        <v>252.7</v>
      </c>
      <c r="L869" s="1">
        <v>42</v>
      </c>
      <c r="M869" s="1">
        <v>801.2</v>
      </c>
      <c r="N869" s="1">
        <v>-53.8</v>
      </c>
      <c r="O869" s="1">
        <v>3.7120000000000002</v>
      </c>
      <c r="P869" s="1">
        <v>25</v>
      </c>
      <c r="Q869" s="1"/>
      <c r="R869" s="1">
        <v>43.14</v>
      </c>
      <c r="S869" s="1">
        <v>2</v>
      </c>
      <c r="T869" s="1">
        <v>97</v>
      </c>
      <c r="U869" s="1"/>
      <c r="V869" s="1"/>
      <c r="W869" s="1"/>
      <c r="X869" s="1"/>
      <c r="Y869" s="1"/>
      <c r="Z869" s="1"/>
      <c r="AA869" s="1"/>
      <c r="AB869" s="1"/>
      <c r="AC869" s="1"/>
      <c r="AD869" s="1"/>
      <c r="AE869" s="1"/>
      <c r="AF869" s="1"/>
      <c r="AG869" s="1"/>
      <c r="AH869" s="1">
        <v>24.400000000000006</v>
      </c>
      <c r="AI869" s="1">
        <v>58.699999999999989</v>
      </c>
    </row>
    <row r="870" spans="1:35" x14ac:dyDescent="0.25">
      <c r="A870" s="1">
        <v>869</v>
      </c>
      <c r="B870" s="1">
        <v>16</v>
      </c>
      <c r="C870" s="23">
        <v>4.0000000000000001E-3</v>
      </c>
      <c r="D870" s="1">
        <v>20.9</v>
      </c>
      <c r="E870" s="1">
        <v>0.192</v>
      </c>
      <c r="F870" s="29">
        <v>1.1999999999999999E-3</v>
      </c>
      <c r="G870" s="1">
        <v>149.30000000000001</v>
      </c>
      <c r="H870" s="1">
        <v>171.7</v>
      </c>
      <c r="I870" s="1">
        <v>195.4</v>
      </c>
      <c r="J870" s="1">
        <v>230</v>
      </c>
      <c r="K870" s="1">
        <v>252.7</v>
      </c>
      <c r="L870" s="1">
        <v>42.5</v>
      </c>
      <c r="M870" s="1">
        <v>801.2</v>
      </c>
      <c r="N870" s="1">
        <v>-53.6</v>
      </c>
      <c r="O870" s="1">
        <v>3.698</v>
      </c>
      <c r="P870" s="1">
        <v>25</v>
      </c>
      <c r="Q870" s="1"/>
      <c r="R870" s="1">
        <v>43.128</v>
      </c>
      <c r="S870" s="21">
        <v>1</v>
      </c>
      <c r="T870" s="1">
        <v>83</v>
      </c>
      <c r="U870" s="1"/>
      <c r="V870" s="1"/>
      <c r="W870" s="1"/>
      <c r="X870" s="1"/>
      <c r="Y870" s="1"/>
      <c r="Z870" s="1"/>
      <c r="AA870" s="1"/>
      <c r="AB870" s="1"/>
      <c r="AC870" s="1"/>
      <c r="AD870" s="1"/>
      <c r="AE870" s="1"/>
      <c r="AF870" s="1"/>
      <c r="AG870" s="1"/>
      <c r="AH870" s="1">
        <v>23.700000000000017</v>
      </c>
      <c r="AI870" s="1">
        <v>58.300000000000011</v>
      </c>
    </row>
    <row r="871" spans="1:35" x14ac:dyDescent="0.25">
      <c r="A871" s="1">
        <v>870</v>
      </c>
      <c r="B871" s="20">
        <v>30</v>
      </c>
      <c r="C871" s="20">
        <v>1E-3</v>
      </c>
      <c r="D871" s="20">
        <v>22.2</v>
      </c>
      <c r="E871" s="20">
        <v>1.89E-2</v>
      </c>
      <c r="F871" s="28">
        <v>4.0000000000000002E-4</v>
      </c>
      <c r="G871" s="20">
        <v>145.9</v>
      </c>
      <c r="H871" s="20">
        <v>172.9</v>
      </c>
      <c r="I871" s="20">
        <v>195.7</v>
      </c>
      <c r="J871" s="20">
        <v>225.9</v>
      </c>
      <c r="K871" s="20">
        <v>244.6</v>
      </c>
      <c r="L871" s="20">
        <v>41.7</v>
      </c>
      <c r="M871" s="20">
        <v>801.2</v>
      </c>
      <c r="N871" s="20">
        <v>-53.6</v>
      </c>
      <c r="O871" s="20">
        <v>3.569</v>
      </c>
      <c r="P871" s="20">
        <v>20.5</v>
      </c>
      <c r="Q871" s="20">
        <v>1.64</v>
      </c>
      <c r="R871" s="20">
        <v>43.16</v>
      </c>
      <c r="S871" s="20">
        <v>1</v>
      </c>
      <c r="T871" s="20">
        <v>99</v>
      </c>
      <c r="U871" s="20">
        <v>0.35</v>
      </c>
      <c r="V871" s="20">
        <v>13</v>
      </c>
      <c r="W871" s="20">
        <v>11</v>
      </c>
      <c r="X871" s="1">
        <v>8</v>
      </c>
      <c r="Y871" s="1">
        <v>7</v>
      </c>
      <c r="Z871" s="1">
        <v>7</v>
      </c>
      <c r="AA871" s="1">
        <v>7</v>
      </c>
      <c r="AB871" s="20">
        <v>73.599999999999994</v>
      </c>
      <c r="AC871" s="20">
        <v>17.899999999999999</v>
      </c>
      <c r="AD871" s="20">
        <v>1.5</v>
      </c>
      <c r="AE871" s="20">
        <v>0.2</v>
      </c>
      <c r="AF871" s="20">
        <v>0.1</v>
      </c>
      <c r="AG871" s="20">
        <v>0.1</v>
      </c>
      <c r="AH871" s="1">
        <v>22.799999999999983</v>
      </c>
      <c r="AI871" s="1">
        <v>53</v>
      </c>
    </row>
    <row r="872" spans="1:35" x14ac:dyDescent="0.25">
      <c r="A872" s="1">
        <v>871</v>
      </c>
      <c r="B872" s="22">
        <v>27</v>
      </c>
      <c r="C872" s="22">
        <v>3.0000000000000001E-3</v>
      </c>
      <c r="D872" s="22">
        <v>16.3</v>
      </c>
      <c r="E872" s="22">
        <v>3.9E-2</v>
      </c>
      <c r="F872" s="31"/>
      <c r="G872" s="26">
        <v>149.6</v>
      </c>
      <c r="H872" s="26">
        <v>170.7</v>
      </c>
      <c r="I872" s="26">
        <v>196.7</v>
      </c>
      <c r="J872" s="26">
        <v>231.9</v>
      </c>
      <c r="K872" s="26">
        <v>249.7</v>
      </c>
      <c r="L872" s="26">
        <v>43.5</v>
      </c>
      <c r="M872" s="22">
        <v>801.2</v>
      </c>
      <c r="N872" s="26">
        <v>-53.3</v>
      </c>
      <c r="O872" s="22">
        <v>3.7930000000000001</v>
      </c>
      <c r="P872" s="26">
        <v>22.5</v>
      </c>
      <c r="Q872" s="22">
        <v>1.67</v>
      </c>
      <c r="R872" s="22">
        <v>43.3</v>
      </c>
      <c r="S872" s="21">
        <v>1</v>
      </c>
      <c r="T872" s="22">
        <v>97</v>
      </c>
      <c r="U872" s="32">
        <v>0.5</v>
      </c>
      <c r="V872" s="22">
        <v>18</v>
      </c>
      <c r="W872" s="22">
        <v>16</v>
      </c>
      <c r="X872" s="1">
        <v>12</v>
      </c>
      <c r="Y872" s="1">
        <v>9</v>
      </c>
      <c r="Z872" s="1">
        <v>8</v>
      </c>
      <c r="AA872" s="1">
        <v>7</v>
      </c>
      <c r="AB872" s="26">
        <v>1429.6</v>
      </c>
      <c r="AC872" s="26">
        <v>373.5</v>
      </c>
      <c r="AD872" s="26">
        <v>24</v>
      </c>
      <c r="AE872" s="26">
        <v>4.5</v>
      </c>
      <c r="AF872" s="26">
        <v>1.9</v>
      </c>
      <c r="AG872" s="26">
        <v>1</v>
      </c>
      <c r="AH872" s="1">
        <v>26</v>
      </c>
      <c r="AI872" s="1">
        <v>61.200000000000017</v>
      </c>
    </row>
    <row r="873" spans="1:35" x14ac:dyDescent="0.25">
      <c r="A873" s="1">
        <v>872</v>
      </c>
      <c r="B873" s="21">
        <v>17</v>
      </c>
      <c r="C873" s="21">
        <v>3.0000000000000001E-3</v>
      </c>
      <c r="D873" s="25">
        <v>17.819142964071855</v>
      </c>
      <c r="E873" s="21">
        <v>7.0000000000000007E-2</v>
      </c>
      <c r="F873" s="30">
        <v>8.9999999999999998E-4</v>
      </c>
      <c r="G873" s="21">
        <v>152.5</v>
      </c>
      <c r="H873" s="21">
        <v>167.6</v>
      </c>
      <c r="I873" s="21">
        <v>193.8</v>
      </c>
      <c r="J873" s="21">
        <v>229</v>
      </c>
      <c r="K873" s="21">
        <v>248.5</v>
      </c>
      <c r="L873" s="21">
        <v>44</v>
      </c>
      <c r="M873" s="1">
        <v>801.2</v>
      </c>
      <c r="N873" s="21">
        <v>-54.5</v>
      </c>
      <c r="O873" s="21">
        <v>3.0990000000000002</v>
      </c>
      <c r="P873" s="21">
        <v>27</v>
      </c>
      <c r="Q873" s="21"/>
      <c r="R873" s="21">
        <v>43.2</v>
      </c>
      <c r="S873" s="21">
        <v>1</v>
      </c>
      <c r="T873" s="21">
        <v>90</v>
      </c>
      <c r="U873" s="21">
        <v>0.88</v>
      </c>
      <c r="V873" s="21">
        <v>15</v>
      </c>
      <c r="W873" s="21">
        <v>13</v>
      </c>
      <c r="X873" s="1">
        <v>9</v>
      </c>
      <c r="Y873" s="1">
        <v>8</v>
      </c>
      <c r="Z873" s="1">
        <v>7</v>
      </c>
      <c r="AA873" s="1">
        <v>7</v>
      </c>
      <c r="AB873" s="21">
        <v>202.3</v>
      </c>
      <c r="AC873" s="21">
        <v>35.4</v>
      </c>
      <c r="AD873" s="21">
        <v>3.8</v>
      </c>
      <c r="AE873" s="21">
        <v>1.7</v>
      </c>
      <c r="AF873" s="21">
        <v>0.9</v>
      </c>
      <c r="AG873" s="21">
        <v>0.8</v>
      </c>
      <c r="AH873" s="1">
        <v>26.200000000000017</v>
      </c>
      <c r="AI873" s="1">
        <v>61.400000000000006</v>
      </c>
    </row>
    <row r="874" spans="1:35" x14ac:dyDescent="0.25">
      <c r="A874" s="1">
        <v>873</v>
      </c>
      <c r="B874" s="1">
        <v>19</v>
      </c>
      <c r="C874" s="1">
        <v>3.0000000000000001E-3</v>
      </c>
      <c r="D874" s="25">
        <v>18.5</v>
      </c>
      <c r="E874" s="27">
        <v>0.16</v>
      </c>
      <c r="F874" s="29">
        <v>1.4E-3</v>
      </c>
      <c r="G874" s="25">
        <v>153.80000000000001</v>
      </c>
      <c r="H874" s="25">
        <v>172.7</v>
      </c>
      <c r="I874" s="25">
        <v>192.5</v>
      </c>
      <c r="J874" s="25">
        <v>226.6</v>
      </c>
      <c r="K874" s="25">
        <v>254.3</v>
      </c>
      <c r="L874" s="25">
        <v>45.5</v>
      </c>
      <c r="M874" s="25">
        <v>801.3</v>
      </c>
      <c r="N874" s="25">
        <v>-59.5</v>
      </c>
      <c r="O874" s="23">
        <v>3.6779999999999999</v>
      </c>
      <c r="P874" s="25">
        <v>26</v>
      </c>
      <c r="Q874" s="32"/>
      <c r="R874" s="27">
        <v>43.22</v>
      </c>
      <c r="S874" s="33">
        <v>1</v>
      </c>
      <c r="T874" s="1">
        <v>97</v>
      </c>
      <c r="U874" s="25">
        <v>0.1</v>
      </c>
      <c r="V874" s="25">
        <v>19</v>
      </c>
      <c r="W874" s="22">
        <v>16</v>
      </c>
      <c r="X874" s="1">
        <v>7</v>
      </c>
      <c r="Y874" s="1">
        <v>7</v>
      </c>
      <c r="Z874" s="1">
        <v>7</v>
      </c>
      <c r="AA874" s="1">
        <v>7</v>
      </c>
      <c r="AB874" s="26"/>
      <c r="AC874" s="26"/>
      <c r="AD874" s="26"/>
      <c r="AE874" s="26"/>
      <c r="AF874" s="26"/>
      <c r="AG874" s="26"/>
      <c r="AH874" s="1">
        <v>19.800000000000011</v>
      </c>
      <c r="AI874" s="1">
        <v>53.900000000000006</v>
      </c>
    </row>
    <row r="875" spans="1:35" x14ac:dyDescent="0.25">
      <c r="A875" s="1">
        <v>874</v>
      </c>
      <c r="B875" s="1">
        <v>30</v>
      </c>
      <c r="C875" s="1">
        <v>8.0000000000000002E-3</v>
      </c>
      <c r="D875" s="1">
        <v>18.5</v>
      </c>
      <c r="E875" s="1">
        <v>0.02</v>
      </c>
      <c r="F875" s="29"/>
      <c r="G875" s="1">
        <v>151.6</v>
      </c>
      <c r="H875" s="1">
        <v>163.19999999999999</v>
      </c>
      <c r="I875" s="1">
        <v>179</v>
      </c>
      <c r="J875" s="1">
        <v>212.2</v>
      </c>
      <c r="K875" s="1">
        <v>233</v>
      </c>
      <c r="L875" s="1">
        <v>40.5</v>
      </c>
      <c r="M875" s="1">
        <v>801.3</v>
      </c>
      <c r="N875" s="1">
        <v>-71.3</v>
      </c>
      <c r="O875" s="1">
        <v>3.01</v>
      </c>
      <c r="P875" s="1">
        <v>22.4</v>
      </c>
      <c r="Q875" s="1">
        <v>0.96</v>
      </c>
      <c r="R875" s="1">
        <v>43.15</v>
      </c>
      <c r="S875" s="1">
        <v>1</v>
      </c>
      <c r="T875" s="1">
        <v>95</v>
      </c>
      <c r="U875" s="1">
        <v>0.08</v>
      </c>
      <c r="V875" s="1">
        <v>16</v>
      </c>
      <c r="W875" s="1">
        <v>13</v>
      </c>
      <c r="X875" s="1">
        <v>7</v>
      </c>
      <c r="Y875" s="1">
        <v>7</v>
      </c>
      <c r="Z875" s="1">
        <v>7</v>
      </c>
      <c r="AA875" s="1">
        <v>7</v>
      </c>
      <c r="AB875" s="20"/>
      <c r="AC875" s="20"/>
      <c r="AD875" s="20"/>
      <c r="AE875" s="20"/>
      <c r="AF875" s="20"/>
      <c r="AG875" s="20"/>
      <c r="AH875" s="1">
        <v>15.800000000000011</v>
      </c>
      <c r="AI875" s="1">
        <v>49</v>
      </c>
    </row>
    <row r="876" spans="1:35" x14ac:dyDescent="0.25">
      <c r="A876" s="1">
        <v>875</v>
      </c>
      <c r="B876" s="22">
        <v>28</v>
      </c>
      <c r="C876" s="22">
        <v>2E-3</v>
      </c>
      <c r="D876" s="26">
        <v>17.8</v>
      </c>
      <c r="E876" s="24">
        <v>0.02</v>
      </c>
      <c r="F876" s="31"/>
      <c r="G876" s="26">
        <v>143.6</v>
      </c>
      <c r="H876" s="26">
        <v>161.9</v>
      </c>
      <c r="I876" s="26">
        <v>190.1</v>
      </c>
      <c r="J876" s="26">
        <v>233.1</v>
      </c>
      <c r="K876" s="26">
        <v>253.9</v>
      </c>
      <c r="L876" s="26">
        <v>39.5</v>
      </c>
      <c r="M876" s="22">
        <v>801.3</v>
      </c>
      <c r="N876" s="26">
        <v>-55.8</v>
      </c>
      <c r="O876" s="24">
        <v>3.5880000000000001</v>
      </c>
      <c r="P876" s="26">
        <v>22</v>
      </c>
      <c r="Q876" s="22">
        <v>1.34</v>
      </c>
      <c r="R876" s="22">
        <v>43.2</v>
      </c>
      <c r="S876" s="21">
        <v>1</v>
      </c>
      <c r="T876" s="22">
        <v>98</v>
      </c>
      <c r="U876" s="32">
        <v>0.23</v>
      </c>
      <c r="V876" s="22">
        <v>17</v>
      </c>
      <c r="W876" s="22">
        <v>15</v>
      </c>
      <c r="X876" s="1">
        <v>12</v>
      </c>
      <c r="Y876" s="1">
        <v>11</v>
      </c>
      <c r="Z876" s="1">
        <v>10</v>
      </c>
      <c r="AA876" s="1">
        <v>10</v>
      </c>
      <c r="AB876" s="26">
        <v>1181.4000000000001</v>
      </c>
      <c r="AC876" s="26">
        <v>299.3</v>
      </c>
      <c r="AD876" s="26">
        <v>35.6</v>
      </c>
      <c r="AE876" s="26">
        <v>14.2</v>
      </c>
      <c r="AF876" s="26">
        <v>8.6</v>
      </c>
      <c r="AG876" s="26">
        <v>5.5</v>
      </c>
      <c r="AH876" s="1">
        <v>28.199999999999989</v>
      </c>
      <c r="AI876" s="1">
        <v>71.199999999999989</v>
      </c>
    </row>
    <row r="877" spans="1:35" x14ac:dyDescent="0.25">
      <c r="A877" s="1">
        <v>876</v>
      </c>
      <c r="B877" s="1">
        <v>30</v>
      </c>
      <c r="C877" s="1">
        <v>0.01</v>
      </c>
      <c r="D877" s="1">
        <v>18.600000000000001</v>
      </c>
      <c r="E877" s="1">
        <v>0.02</v>
      </c>
      <c r="F877" s="29"/>
      <c r="G877" s="1">
        <v>149.80000000000001</v>
      </c>
      <c r="H877" s="1">
        <v>164.6</v>
      </c>
      <c r="I877" s="1">
        <v>189.9</v>
      </c>
      <c r="J877" s="1">
        <v>235.1</v>
      </c>
      <c r="K877" s="1">
        <v>257.39999999999998</v>
      </c>
      <c r="L877" s="1">
        <v>40</v>
      </c>
      <c r="M877" s="1">
        <v>801.4</v>
      </c>
      <c r="N877" s="1">
        <v>-59.3</v>
      </c>
      <c r="O877" s="1">
        <v>3.4750000000000001</v>
      </c>
      <c r="P877" s="1">
        <v>22.6</v>
      </c>
      <c r="Q877" s="1">
        <v>1.83</v>
      </c>
      <c r="R877" s="1">
        <v>43.207999999999998</v>
      </c>
      <c r="S877" s="1">
        <v>1</v>
      </c>
      <c r="T877" s="1">
        <v>98</v>
      </c>
      <c r="U877" s="1">
        <v>0.13</v>
      </c>
      <c r="V877" s="1">
        <v>19</v>
      </c>
      <c r="W877" s="1">
        <v>17</v>
      </c>
      <c r="X877" s="1">
        <v>12</v>
      </c>
      <c r="Y877" s="1">
        <v>10</v>
      </c>
      <c r="Z877" s="1">
        <v>9</v>
      </c>
      <c r="AA877" s="1">
        <v>8</v>
      </c>
      <c r="AB877" s="20"/>
      <c r="AC877" s="20"/>
      <c r="AD877" s="20"/>
      <c r="AE877" s="20"/>
      <c r="AF877" s="20"/>
      <c r="AG877" s="20"/>
      <c r="AH877" s="1">
        <v>25.300000000000011</v>
      </c>
      <c r="AI877" s="1">
        <v>70.5</v>
      </c>
    </row>
    <row r="878" spans="1:35" x14ac:dyDescent="0.25">
      <c r="A878" s="1">
        <v>877</v>
      </c>
      <c r="B878" s="20">
        <v>30</v>
      </c>
      <c r="C878" s="20">
        <v>2E-3</v>
      </c>
      <c r="D878" s="20">
        <v>21.2</v>
      </c>
      <c r="E878" s="20">
        <v>9.4000000000000004E-3</v>
      </c>
      <c r="F878" s="28">
        <v>2.0000000000000001E-4</v>
      </c>
      <c r="G878" s="20">
        <v>145.80000000000001</v>
      </c>
      <c r="H878" s="20">
        <v>172.2</v>
      </c>
      <c r="I878" s="20">
        <v>196</v>
      </c>
      <c r="J878" s="20">
        <v>228.4</v>
      </c>
      <c r="K878" s="20">
        <v>244</v>
      </c>
      <c r="L878" s="20">
        <v>40.1</v>
      </c>
      <c r="M878" s="20">
        <v>801.4</v>
      </c>
      <c r="N878" s="20">
        <v>-52.5</v>
      </c>
      <c r="O878" s="20">
        <v>3.601</v>
      </c>
      <c r="P878" s="20">
        <v>23.5</v>
      </c>
      <c r="Q878" s="20">
        <v>1.68</v>
      </c>
      <c r="R878" s="20">
        <v>43.18</v>
      </c>
      <c r="S878" s="33">
        <v>1</v>
      </c>
      <c r="T878" s="20">
        <v>99</v>
      </c>
      <c r="U878" s="20">
        <v>0</v>
      </c>
      <c r="V878" s="20">
        <v>14</v>
      </c>
      <c r="W878" s="20">
        <v>13</v>
      </c>
      <c r="X878" s="1">
        <v>9</v>
      </c>
      <c r="Y878" s="1">
        <v>7</v>
      </c>
      <c r="Z878" s="1">
        <v>7</v>
      </c>
      <c r="AA878" s="1">
        <v>7</v>
      </c>
      <c r="AB878" s="20">
        <v>123.8</v>
      </c>
      <c r="AC878" s="20">
        <v>48.2</v>
      </c>
      <c r="AD878" s="20">
        <v>4.9000000000000004</v>
      </c>
      <c r="AE878" s="20">
        <v>1.3</v>
      </c>
      <c r="AF878" s="20">
        <v>0.6</v>
      </c>
      <c r="AG878" s="20" t="s">
        <v>67</v>
      </c>
      <c r="AH878" s="1">
        <v>23.800000000000011</v>
      </c>
      <c r="AI878" s="1">
        <v>56.200000000000017</v>
      </c>
    </row>
    <row r="879" spans="1:35" x14ac:dyDescent="0.25">
      <c r="A879" s="1">
        <v>878</v>
      </c>
      <c r="B879" s="22">
        <v>28</v>
      </c>
      <c r="C879" s="22">
        <v>2E-3</v>
      </c>
      <c r="D879" s="22">
        <v>17.399999999999999</v>
      </c>
      <c r="E879" s="22">
        <v>3.5999999999999997E-2</v>
      </c>
      <c r="F879" s="31"/>
      <c r="G879" s="26">
        <v>150.30000000000001</v>
      </c>
      <c r="H879" s="26">
        <v>169.6</v>
      </c>
      <c r="I879" s="26">
        <v>194.1</v>
      </c>
      <c r="J879" s="26">
        <v>230.3</v>
      </c>
      <c r="K879" s="26">
        <v>249.9</v>
      </c>
      <c r="L879" s="26">
        <v>42.5</v>
      </c>
      <c r="M879" s="22">
        <v>801.4</v>
      </c>
      <c r="N879" s="26">
        <v>-54.4</v>
      </c>
      <c r="O879" s="22">
        <v>3.6560000000000001</v>
      </c>
      <c r="P879" s="26">
        <v>22</v>
      </c>
      <c r="Q879" s="22">
        <v>1.76</v>
      </c>
      <c r="R879" s="22">
        <v>43.2</v>
      </c>
      <c r="S879" s="21">
        <v>1</v>
      </c>
      <c r="T879" s="22">
        <v>98</v>
      </c>
      <c r="U879" s="32">
        <v>0.33</v>
      </c>
      <c r="V879" s="22">
        <v>18</v>
      </c>
      <c r="W879" s="22">
        <v>16</v>
      </c>
      <c r="X879" s="1">
        <v>12</v>
      </c>
      <c r="Y879" s="1">
        <v>10</v>
      </c>
      <c r="Z879" s="1">
        <v>8</v>
      </c>
      <c r="AA879" s="1">
        <v>7</v>
      </c>
      <c r="AB879" s="26">
        <v>1332.7</v>
      </c>
      <c r="AC879" s="26">
        <v>320.3</v>
      </c>
      <c r="AD879" s="26">
        <v>22.9</v>
      </c>
      <c r="AE879" s="26">
        <v>5.2</v>
      </c>
      <c r="AF879" s="26">
        <v>2.1</v>
      </c>
      <c r="AG879" s="26">
        <v>1.1000000000000001</v>
      </c>
      <c r="AH879" s="1">
        <v>24.5</v>
      </c>
      <c r="AI879" s="1">
        <v>60.700000000000017</v>
      </c>
    </row>
    <row r="880" spans="1:35" x14ac:dyDescent="0.25">
      <c r="A880" s="1">
        <v>879</v>
      </c>
      <c r="B880" s="22">
        <v>28</v>
      </c>
      <c r="C880" s="22">
        <v>2E-3</v>
      </c>
      <c r="D880" s="22">
        <v>17.600000000000001</v>
      </c>
      <c r="E880" s="22">
        <v>3.3000000000000002E-2</v>
      </c>
      <c r="F880" s="31" t="s">
        <v>65</v>
      </c>
      <c r="G880" s="26">
        <v>151.6</v>
      </c>
      <c r="H880" s="26">
        <v>169.3</v>
      </c>
      <c r="I880" s="26">
        <v>194.3</v>
      </c>
      <c r="J880" s="26">
        <v>230.2</v>
      </c>
      <c r="K880" s="26">
        <v>251.3</v>
      </c>
      <c r="L880" s="26">
        <v>44</v>
      </c>
      <c r="M880" s="22">
        <v>801.4</v>
      </c>
      <c r="N880" s="26">
        <v>-55</v>
      </c>
      <c r="O880" s="22">
        <v>3.577</v>
      </c>
      <c r="P880" s="26">
        <v>21.5</v>
      </c>
      <c r="Q880" s="22">
        <v>1.45</v>
      </c>
      <c r="R880" s="22">
        <v>43.2</v>
      </c>
      <c r="S880" s="21">
        <v>1</v>
      </c>
      <c r="T880" s="22">
        <v>99</v>
      </c>
      <c r="U880" s="22">
        <v>0.2</v>
      </c>
      <c r="V880" s="22">
        <v>18</v>
      </c>
      <c r="W880" s="22">
        <v>16</v>
      </c>
      <c r="X880" s="1">
        <v>13</v>
      </c>
      <c r="Y880" s="1">
        <v>11</v>
      </c>
      <c r="Z880" s="1">
        <v>10</v>
      </c>
      <c r="AA880" s="1">
        <v>9</v>
      </c>
      <c r="AB880" s="26">
        <v>1835.5</v>
      </c>
      <c r="AC880" s="26">
        <v>535.29999999999995</v>
      </c>
      <c r="AD880" s="26">
        <v>51.3</v>
      </c>
      <c r="AE880" s="26">
        <v>12.3</v>
      </c>
      <c r="AF880" s="26">
        <v>6.1</v>
      </c>
      <c r="AG880" s="26">
        <v>2.9</v>
      </c>
      <c r="AH880" s="1">
        <v>25</v>
      </c>
      <c r="AI880" s="1">
        <v>60.899999999999977</v>
      </c>
    </row>
    <row r="881" spans="1:35" x14ac:dyDescent="0.25">
      <c r="A881" s="1">
        <v>880</v>
      </c>
      <c r="B881" s="1">
        <v>30</v>
      </c>
      <c r="C881" s="1">
        <v>4.0000000000000001E-3</v>
      </c>
      <c r="D881" s="1">
        <v>19.2</v>
      </c>
      <c r="E881" s="1">
        <v>0.02</v>
      </c>
      <c r="F881" s="29"/>
      <c r="G881" s="1">
        <v>149</v>
      </c>
      <c r="H881" s="1">
        <v>163.4</v>
      </c>
      <c r="I881" s="1">
        <v>186.6</v>
      </c>
      <c r="J881" s="1">
        <v>228.9</v>
      </c>
      <c r="K881" s="1">
        <v>247.5</v>
      </c>
      <c r="L881" s="1">
        <v>40</v>
      </c>
      <c r="M881" s="1">
        <v>801.5</v>
      </c>
      <c r="N881" s="1">
        <v>-61.7</v>
      </c>
      <c r="O881" s="1">
        <v>3.3170000000000002</v>
      </c>
      <c r="P881" s="1">
        <v>22.2</v>
      </c>
      <c r="Q881" s="1">
        <v>1.72</v>
      </c>
      <c r="R881" s="1">
        <v>43.177999999999997</v>
      </c>
      <c r="S881" s="1">
        <v>1</v>
      </c>
      <c r="T881" s="1">
        <v>96</v>
      </c>
      <c r="U881" s="1">
        <v>0.16</v>
      </c>
      <c r="V881" s="1">
        <v>13</v>
      </c>
      <c r="W881" s="1">
        <v>12</v>
      </c>
      <c r="X881" s="1">
        <v>8</v>
      </c>
      <c r="Y881" s="1">
        <v>7</v>
      </c>
      <c r="Z881" s="1">
        <v>7</v>
      </c>
      <c r="AA881" s="1">
        <v>7</v>
      </c>
      <c r="AB881" s="20"/>
      <c r="AC881" s="20"/>
      <c r="AD881" s="20"/>
      <c r="AE881" s="20"/>
      <c r="AF881" s="20"/>
      <c r="AG881" s="20"/>
      <c r="AH881" s="1">
        <v>23.199999999999989</v>
      </c>
      <c r="AI881" s="1">
        <v>65.5</v>
      </c>
    </row>
    <row r="882" spans="1:35" x14ac:dyDescent="0.25">
      <c r="A882" s="1">
        <v>881</v>
      </c>
      <c r="B882" s="22">
        <v>28</v>
      </c>
      <c r="C882" s="22">
        <v>5.0000000000000001E-3</v>
      </c>
      <c r="D882" s="22">
        <v>17.8</v>
      </c>
      <c r="E882" s="24">
        <v>2.9000000000000001E-2</v>
      </c>
      <c r="F882" s="31"/>
      <c r="G882" s="26">
        <v>144.1</v>
      </c>
      <c r="H882" s="26">
        <v>163.80000000000001</v>
      </c>
      <c r="I882" s="26">
        <v>192</v>
      </c>
      <c r="J882" s="26">
        <v>234.4</v>
      </c>
      <c r="K882" s="26">
        <v>253</v>
      </c>
      <c r="L882" s="26">
        <v>39</v>
      </c>
      <c r="M882" s="22">
        <v>801.5</v>
      </c>
      <c r="N882" s="22">
        <v>-54.4</v>
      </c>
      <c r="O882" s="22">
        <v>3.5030000000000001</v>
      </c>
      <c r="P882" s="26">
        <v>21</v>
      </c>
      <c r="Q882" s="32">
        <v>1.53</v>
      </c>
      <c r="R882" s="22">
        <v>43.2</v>
      </c>
      <c r="S882" s="21">
        <v>1</v>
      </c>
      <c r="T882" s="22">
        <v>97</v>
      </c>
      <c r="U882" s="22">
        <v>0.63</v>
      </c>
      <c r="V882" s="22">
        <v>19</v>
      </c>
      <c r="W882" s="22">
        <v>17</v>
      </c>
      <c r="X882" s="1">
        <v>15</v>
      </c>
      <c r="Y882" s="1">
        <v>14</v>
      </c>
      <c r="Z882" s="1">
        <v>13</v>
      </c>
      <c r="AA882" s="1">
        <v>12</v>
      </c>
      <c r="AB882" s="26">
        <v>4450.6000000000004</v>
      </c>
      <c r="AC882" s="26">
        <v>1239.9000000000001</v>
      </c>
      <c r="AD882" s="26">
        <v>194.2</v>
      </c>
      <c r="AE882" s="26">
        <v>84.9</v>
      </c>
      <c r="AF882" s="26">
        <v>49.3</v>
      </c>
      <c r="AG882" s="26">
        <v>23.6</v>
      </c>
      <c r="AH882" s="1">
        <v>28.199999999999989</v>
      </c>
      <c r="AI882" s="1">
        <v>70.599999999999994</v>
      </c>
    </row>
    <row r="883" spans="1:35" x14ac:dyDescent="0.25">
      <c r="A883" s="1">
        <v>882</v>
      </c>
      <c r="B883" s="22">
        <v>29</v>
      </c>
      <c r="C883" s="22">
        <v>5.0000000000000001E-3</v>
      </c>
      <c r="D883" s="26">
        <v>17.5</v>
      </c>
      <c r="E883" s="22">
        <v>2.8000000000000001E-2</v>
      </c>
      <c r="F883" s="31"/>
      <c r="G883" s="26">
        <v>143.6</v>
      </c>
      <c r="H883" s="26">
        <v>163.4</v>
      </c>
      <c r="I883" s="26">
        <v>191.6</v>
      </c>
      <c r="J883" s="26">
        <v>234.4</v>
      </c>
      <c r="K883" s="26">
        <v>255.6</v>
      </c>
      <c r="L883" s="26">
        <v>40</v>
      </c>
      <c r="M883" s="26">
        <v>801.5</v>
      </c>
      <c r="N883" s="22">
        <v>-53.7</v>
      </c>
      <c r="O883" s="22">
        <v>3.516</v>
      </c>
      <c r="P883" s="26">
        <v>22</v>
      </c>
      <c r="Q883" s="22">
        <v>1.64</v>
      </c>
      <c r="R883" s="22">
        <v>43.2</v>
      </c>
      <c r="S883" s="21">
        <v>1</v>
      </c>
      <c r="T883" s="22">
        <v>98</v>
      </c>
      <c r="U883" s="32">
        <v>0.4</v>
      </c>
      <c r="V883" s="22">
        <v>18</v>
      </c>
      <c r="W883" s="22">
        <v>15</v>
      </c>
      <c r="X883" s="1">
        <v>12</v>
      </c>
      <c r="Y883" s="1">
        <v>10</v>
      </c>
      <c r="Z883" s="1">
        <v>9</v>
      </c>
      <c r="AA883" s="1">
        <v>8</v>
      </c>
      <c r="AB883" s="26">
        <v>1484.1</v>
      </c>
      <c r="AC883" s="26">
        <v>317.2</v>
      </c>
      <c r="AD883" s="26">
        <v>24.7</v>
      </c>
      <c r="AE883" s="26">
        <v>8.8000000000000007</v>
      </c>
      <c r="AF883" s="26">
        <v>4.0999999999999996</v>
      </c>
      <c r="AG883" s="26">
        <v>2.2000000000000002</v>
      </c>
      <c r="AH883" s="1">
        <v>28.199999999999989</v>
      </c>
      <c r="AI883" s="1">
        <v>71</v>
      </c>
    </row>
    <row r="884" spans="1:35" x14ac:dyDescent="0.25">
      <c r="A884" s="1">
        <v>883</v>
      </c>
      <c r="B884" s="22">
        <v>30</v>
      </c>
      <c r="C884" s="22">
        <v>4.0000000000000001E-3</v>
      </c>
      <c r="D884" s="22">
        <v>18.600000000000001</v>
      </c>
      <c r="E884" s="24">
        <v>0.03</v>
      </c>
      <c r="F884" s="31"/>
      <c r="G884" s="22">
        <v>144.80000000000001</v>
      </c>
      <c r="H884" s="22">
        <v>163.1</v>
      </c>
      <c r="I884" s="22">
        <v>192.2</v>
      </c>
      <c r="J884" s="22">
        <v>235.3</v>
      </c>
      <c r="K884" s="22">
        <v>253.6</v>
      </c>
      <c r="L884" s="26">
        <v>40</v>
      </c>
      <c r="M884" s="22">
        <v>801.6</v>
      </c>
      <c r="N884" s="22">
        <v>-52.7</v>
      </c>
      <c r="O884" s="22">
        <v>3.4969999999999999</v>
      </c>
      <c r="P884" s="22">
        <v>21</v>
      </c>
      <c r="Q884" s="22">
        <v>1.81</v>
      </c>
      <c r="R884" s="22">
        <v>43.2</v>
      </c>
      <c r="S884" s="21">
        <v>1</v>
      </c>
      <c r="T884" s="22">
        <v>95</v>
      </c>
      <c r="U884" s="32">
        <v>0.33</v>
      </c>
      <c r="V884" s="22">
        <v>18</v>
      </c>
      <c r="W884" s="22">
        <v>16</v>
      </c>
      <c r="X884" s="1">
        <v>13</v>
      </c>
      <c r="Y884" s="1">
        <v>12</v>
      </c>
      <c r="Z884" s="1">
        <v>11</v>
      </c>
      <c r="AA884" s="1">
        <v>10</v>
      </c>
      <c r="AB884" s="26">
        <v>1695.4</v>
      </c>
      <c r="AC884" s="26">
        <v>429.9</v>
      </c>
      <c r="AD884" s="26">
        <v>62.7</v>
      </c>
      <c r="AE884" s="26">
        <v>21.9</v>
      </c>
      <c r="AF884" s="26">
        <v>12</v>
      </c>
      <c r="AG884" s="26">
        <v>6</v>
      </c>
      <c r="AH884" s="1">
        <v>29.099999999999994</v>
      </c>
      <c r="AI884" s="1">
        <v>72.200000000000017</v>
      </c>
    </row>
    <row r="885" spans="1:35" x14ac:dyDescent="0.25">
      <c r="A885" s="1">
        <v>884</v>
      </c>
      <c r="B885" s="1">
        <v>23</v>
      </c>
      <c r="C885" s="1">
        <v>6.0000000000000001E-3</v>
      </c>
      <c r="D885" s="1">
        <v>15.4</v>
      </c>
      <c r="E885" s="27">
        <v>0.1</v>
      </c>
      <c r="F885" s="29">
        <v>8.9999999999999998E-4</v>
      </c>
      <c r="G885" s="1">
        <v>153.5</v>
      </c>
      <c r="H885" s="1">
        <v>173.8</v>
      </c>
      <c r="I885" s="1">
        <v>202.5</v>
      </c>
      <c r="J885" s="25">
        <v>247</v>
      </c>
      <c r="K885" s="1">
        <v>268.60000000000002</v>
      </c>
      <c r="L885" s="25">
        <v>45</v>
      </c>
      <c r="M885" s="1">
        <v>801.7</v>
      </c>
      <c r="N885" s="1">
        <v>-50.3</v>
      </c>
      <c r="O885" s="1">
        <v>4.258</v>
      </c>
      <c r="P885" s="25">
        <v>26</v>
      </c>
      <c r="Q885" s="32"/>
      <c r="R885" s="1">
        <v>43.32</v>
      </c>
      <c r="S885" s="1">
        <v>1</v>
      </c>
      <c r="T885" s="1">
        <v>99</v>
      </c>
      <c r="U885" s="1">
        <v>0.1</v>
      </c>
      <c r="V885" s="1">
        <v>17</v>
      </c>
      <c r="W885" s="22">
        <v>15</v>
      </c>
      <c r="X885" s="1">
        <v>7</v>
      </c>
      <c r="Y885" s="1">
        <v>7</v>
      </c>
      <c r="Z885" s="1">
        <v>7</v>
      </c>
      <c r="AA885" s="1">
        <v>7</v>
      </c>
      <c r="AB885" s="26"/>
      <c r="AC885" s="26"/>
      <c r="AD885" s="26"/>
      <c r="AE885" s="26"/>
      <c r="AF885" s="26"/>
      <c r="AG885" s="26"/>
      <c r="AH885" s="1">
        <v>28.699999999999989</v>
      </c>
      <c r="AI885" s="1">
        <v>73.199999999999989</v>
      </c>
    </row>
    <row r="886" spans="1:35" x14ac:dyDescent="0.25">
      <c r="A886" s="1">
        <v>885</v>
      </c>
      <c r="B886" s="20">
        <v>21</v>
      </c>
      <c r="C886" s="20">
        <v>4.0000000000000001E-3</v>
      </c>
      <c r="D886" s="20">
        <v>16.8</v>
      </c>
      <c r="E886" s="20">
        <v>0.186</v>
      </c>
      <c r="F886" s="28">
        <v>1E-3</v>
      </c>
      <c r="G886" s="20">
        <v>142.69999999999999</v>
      </c>
      <c r="H886" s="20">
        <v>170</v>
      </c>
      <c r="I886" s="20">
        <v>203.2</v>
      </c>
      <c r="J886" s="20">
        <v>242.8</v>
      </c>
      <c r="K886" s="20">
        <v>267.10000000000002</v>
      </c>
      <c r="L886" s="20">
        <v>42.6</v>
      </c>
      <c r="M886" s="20">
        <v>801.7</v>
      </c>
      <c r="N886" s="20">
        <v>-49</v>
      </c>
      <c r="O886" s="20">
        <v>4.1319999999999997</v>
      </c>
      <c r="P886" s="20">
        <v>22</v>
      </c>
      <c r="Q886" s="20">
        <v>2.41</v>
      </c>
      <c r="R886" s="20">
        <v>43.22</v>
      </c>
      <c r="S886" s="20">
        <v>1</v>
      </c>
      <c r="T886" s="20">
        <v>98</v>
      </c>
      <c r="U886" s="20">
        <v>0.36</v>
      </c>
      <c r="V886" s="20">
        <v>17</v>
      </c>
      <c r="W886" s="20">
        <v>15</v>
      </c>
      <c r="X886" s="1">
        <v>10</v>
      </c>
      <c r="Y886" s="1">
        <v>7</v>
      </c>
      <c r="Z886" s="1">
        <v>7</v>
      </c>
      <c r="AA886" s="1">
        <v>7</v>
      </c>
      <c r="AB886" s="20">
        <v>874.9</v>
      </c>
      <c r="AC886" s="20">
        <v>220</v>
      </c>
      <c r="AD886" s="20">
        <v>7.3</v>
      </c>
      <c r="AE886" s="20">
        <v>0.9</v>
      </c>
      <c r="AF886" s="20">
        <v>0.5</v>
      </c>
      <c r="AG886" s="20">
        <v>0</v>
      </c>
      <c r="AH886" s="1">
        <v>33.199999999999989</v>
      </c>
      <c r="AI886" s="1">
        <v>72.800000000000011</v>
      </c>
    </row>
    <row r="887" spans="1:35" x14ac:dyDescent="0.25">
      <c r="A887" s="1">
        <v>886</v>
      </c>
      <c r="B887" s="22">
        <v>29</v>
      </c>
      <c r="C887" s="22">
        <v>3.0000000000000001E-3</v>
      </c>
      <c r="D887" s="22">
        <v>17.100000000000001</v>
      </c>
      <c r="E887" s="24">
        <v>2.5999999999999999E-2</v>
      </c>
      <c r="F887" s="31"/>
      <c r="G887" s="26">
        <v>141.4</v>
      </c>
      <c r="H887" s="26">
        <v>162.5</v>
      </c>
      <c r="I887" s="26">
        <v>191.4</v>
      </c>
      <c r="J887" s="26">
        <v>234.1</v>
      </c>
      <c r="K887" s="26">
        <v>253.5</v>
      </c>
      <c r="L887" s="26">
        <v>40</v>
      </c>
      <c r="M887" s="22">
        <v>801.7</v>
      </c>
      <c r="N887" s="26">
        <v>-54.3</v>
      </c>
      <c r="O887" s="22">
        <v>3.4910000000000001</v>
      </c>
      <c r="P887" s="26">
        <v>21</v>
      </c>
      <c r="Q887" s="22">
        <v>1.41</v>
      </c>
      <c r="R887" s="22">
        <v>43.2</v>
      </c>
      <c r="S887" s="21">
        <v>1</v>
      </c>
      <c r="T887" s="22">
        <v>98</v>
      </c>
      <c r="U887" s="32">
        <v>0.33</v>
      </c>
      <c r="V887" s="22">
        <v>18</v>
      </c>
      <c r="W887" s="22">
        <v>16</v>
      </c>
      <c r="X887" s="1">
        <v>13</v>
      </c>
      <c r="Y887" s="1">
        <v>11</v>
      </c>
      <c r="Z887" s="1">
        <v>10</v>
      </c>
      <c r="AA887" s="1">
        <v>9</v>
      </c>
      <c r="AB887" s="26">
        <v>1642.4</v>
      </c>
      <c r="AC887" s="26">
        <v>427.2</v>
      </c>
      <c r="AD887" s="26">
        <v>44.9</v>
      </c>
      <c r="AE887" s="26">
        <v>14</v>
      </c>
      <c r="AF887" s="26">
        <v>8.5</v>
      </c>
      <c r="AG887" s="26">
        <v>4.7</v>
      </c>
      <c r="AH887" s="1">
        <v>28.900000000000006</v>
      </c>
      <c r="AI887" s="1">
        <v>71.599999999999994</v>
      </c>
    </row>
    <row r="888" spans="1:35" x14ac:dyDescent="0.25">
      <c r="A888" s="1">
        <v>887</v>
      </c>
      <c r="B888" s="22">
        <v>26</v>
      </c>
      <c r="C888" s="22">
        <v>3.0000000000000001E-3</v>
      </c>
      <c r="D888" s="26">
        <v>15.3</v>
      </c>
      <c r="E888" s="22">
        <v>2.1000000000000001E-2</v>
      </c>
      <c r="F888" s="31"/>
      <c r="G888" s="26">
        <v>145</v>
      </c>
      <c r="H888" s="26">
        <v>162.6</v>
      </c>
      <c r="I888" s="26">
        <v>192</v>
      </c>
      <c r="J888" s="26">
        <v>234.9</v>
      </c>
      <c r="K888" s="26">
        <v>254.8</v>
      </c>
      <c r="L888" s="26">
        <v>40</v>
      </c>
      <c r="M888" s="22">
        <v>801.7</v>
      </c>
      <c r="N888" s="26">
        <v>-52.4</v>
      </c>
      <c r="O888" s="22">
        <v>3.6669999999999998</v>
      </c>
      <c r="P888" s="26">
        <v>22</v>
      </c>
      <c r="Q888" s="22">
        <v>1.74</v>
      </c>
      <c r="R888" s="22">
        <v>43.3</v>
      </c>
      <c r="S888" s="21">
        <v>1</v>
      </c>
      <c r="T888" s="22">
        <v>95</v>
      </c>
      <c r="U888" s="32">
        <v>0.2</v>
      </c>
      <c r="V888" s="22">
        <v>18</v>
      </c>
      <c r="W888" s="22">
        <v>16</v>
      </c>
      <c r="X888" s="1">
        <v>13</v>
      </c>
      <c r="Y888" s="1">
        <v>11</v>
      </c>
      <c r="Z888" s="1">
        <v>10</v>
      </c>
      <c r="AA888" s="1">
        <v>9</v>
      </c>
      <c r="AB888" s="26">
        <v>1478.9</v>
      </c>
      <c r="AC888" s="26">
        <v>494.6</v>
      </c>
      <c r="AD888" s="26">
        <v>53.7</v>
      </c>
      <c r="AE888" s="26">
        <v>14.8</v>
      </c>
      <c r="AF888" s="26">
        <v>6.9</v>
      </c>
      <c r="AG888" s="26">
        <v>3</v>
      </c>
      <c r="AH888" s="1">
        <v>29.400000000000006</v>
      </c>
      <c r="AI888" s="1">
        <v>72.300000000000011</v>
      </c>
    </row>
    <row r="889" spans="1:35" x14ac:dyDescent="0.25">
      <c r="A889" s="1">
        <v>888</v>
      </c>
      <c r="B889" s="1">
        <v>23</v>
      </c>
      <c r="C889" s="1">
        <v>1.0999999999999999E-2</v>
      </c>
      <c r="D889" s="1">
        <v>18.7</v>
      </c>
      <c r="E889" s="1">
        <v>0.03</v>
      </c>
      <c r="F889" s="29">
        <v>1E-3</v>
      </c>
      <c r="G889" s="1">
        <v>148.69999999999999</v>
      </c>
      <c r="H889" s="1">
        <v>162.19999999999999</v>
      </c>
      <c r="I889" s="1">
        <v>188.2</v>
      </c>
      <c r="J889" s="1">
        <v>232.6</v>
      </c>
      <c r="K889" s="1">
        <v>252.6</v>
      </c>
      <c r="L889" s="1">
        <v>39</v>
      </c>
      <c r="M889" s="1">
        <v>801.8</v>
      </c>
      <c r="N889" s="1">
        <v>-57.8</v>
      </c>
      <c r="O889" s="1">
        <v>3.3719999999999999</v>
      </c>
      <c r="P889" s="1">
        <v>23</v>
      </c>
      <c r="Q889" s="1">
        <v>1.63</v>
      </c>
      <c r="R889" s="1">
        <v>43.189</v>
      </c>
      <c r="S889" s="1">
        <v>1</v>
      </c>
      <c r="T889" s="1">
        <v>98</v>
      </c>
      <c r="U889" s="1">
        <v>0.2</v>
      </c>
      <c r="V889" s="1">
        <v>17</v>
      </c>
      <c r="W889" s="1">
        <v>15</v>
      </c>
      <c r="X889" s="1">
        <v>11</v>
      </c>
      <c r="Y889" s="1">
        <v>9</v>
      </c>
      <c r="Z889" s="1">
        <v>8</v>
      </c>
      <c r="AA889" s="1">
        <v>7</v>
      </c>
      <c r="AB889" s="1"/>
      <c r="AC889" s="1"/>
      <c r="AD889" s="1"/>
      <c r="AE889" s="1"/>
      <c r="AF889" s="1"/>
      <c r="AG889" s="1"/>
      <c r="AH889" s="1">
        <v>26</v>
      </c>
      <c r="AI889" s="1">
        <v>70.400000000000006</v>
      </c>
    </row>
    <row r="890" spans="1:35" x14ac:dyDescent="0.25">
      <c r="A890" s="1">
        <v>889</v>
      </c>
      <c r="B890" s="1">
        <v>30</v>
      </c>
      <c r="C890" s="1">
        <v>6.0000000000000001E-3</v>
      </c>
      <c r="D890" s="1">
        <v>18.8</v>
      </c>
      <c r="E890" s="1">
        <v>2.7E-2</v>
      </c>
      <c r="F890" s="29">
        <v>1E-3</v>
      </c>
      <c r="G890" s="1">
        <v>149.9</v>
      </c>
      <c r="H890" s="1">
        <v>163.4</v>
      </c>
      <c r="I890" s="1">
        <v>186.1</v>
      </c>
      <c r="J890" s="1">
        <v>230.9</v>
      </c>
      <c r="K890" s="1">
        <v>249.8</v>
      </c>
      <c r="L890" s="1">
        <v>41</v>
      </c>
      <c r="M890" s="1">
        <v>801.8</v>
      </c>
      <c r="N890" s="1">
        <v>-60</v>
      </c>
      <c r="O890" s="1">
        <v>3.427</v>
      </c>
      <c r="P890" s="1">
        <v>23.4</v>
      </c>
      <c r="Q890" s="1">
        <v>1.54</v>
      </c>
      <c r="R890" s="1">
        <v>43.18</v>
      </c>
      <c r="S890" s="1">
        <v>1</v>
      </c>
      <c r="T890" s="1">
        <v>94</v>
      </c>
      <c r="U890" s="1">
        <v>0.13</v>
      </c>
      <c r="V890" s="1">
        <v>14</v>
      </c>
      <c r="W890" s="1">
        <v>11</v>
      </c>
      <c r="X890" s="1">
        <v>7</v>
      </c>
      <c r="Y890" s="1">
        <v>7</v>
      </c>
      <c r="Z890" s="1">
        <v>7</v>
      </c>
      <c r="AA890" s="1">
        <v>7</v>
      </c>
      <c r="AB890" s="1"/>
      <c r="AC890" s="1"/>
      <c r="AD890" s="1"/>
      <c r="AE890" s="1"/>
      <c r="AF890" s="1"/>
      <c r="AG890" s="1"/>
      <c r="AH890" s="1">
        <v>22.699999999999989</v>
      </c>
      <c r="AI890" s="1">
        <v>67.5</v>
      </c>
    </row>
    <row r="891" spans="1:35" x14ac:dyDescent="0.25">
      <c r="A891" s="1">
        <v>890</v>
      </c>
      <c r="B891" s="20">
        <v>30</v>
      </c>
      <c r="C891" s="20">
        <v>1E-3</v>
      </c>
      <c r="D891" s="20">
        <v>20.3</v>
      </c>
      <c r="E891" s="20">
        <v>2.18E-2</v>
      </c>
      <c r="F891" s="28">
        <v>4.0000000000000002E-4</v>
      </c>
      <c r="G891" s="20">
        <v>143.9</v>
      </c>
      <c r="H891" s="20">
        <v>173.2</v>
      </c>
      <c r="I891" s="20">
        <v>197.3</v>
      </c>
      <c r="J891" s="20">
        <v>229</v>
      </c>
      <c r="K891" s="20">
        <v>251.8</v>
      </c>
      <c r="L891" s="20">
        <v>41.6</v>
      </c>
      <c r="M891" s="20">
        <v>801.8</v>
      </c>
      <c r="N891" s="20">
        <v>-51.4</v>
      </c>
      <c r="O891" s="20">
        <v>3.734</v>
      </c>
      <c r="P891" s="20">
        <v>22</v>
      </c>
      <c r="Q891" s="20">
        <v>1.66</v>
      </c>
      <c r="R891" s="20">
        <v>43.19</v>
      </c>
      <c r="S891" s="20">
        <v>1</v>
      </c>
      <c r="T891" s="20">
        <v>99</v>
      </c>
      <c r="U891" s="20">
        <v>0.48</v>
      </c>
      <c r="V891" s="20">
        <v>14</v>
      </c>
      <c r="W891" s="20">
        <v>12</v>
      </c>
      <c r="X891" s="1">
        <v>7</v>
      </c>
      <c r="Y891" s="1">
        <v>7</v>
      </c>
      <c r="Z891" s="1">
        <v>7</v>
      </c>
      <c r="AA891" s="1">
        <v>7</v>
      </c>
      <c r="AB891" s="20">
        <v>90.2</v>
      </c>
      <c r="AC891" s="20">
        <v>24.5</v>
      </c>
      <c r="AD891" s="20">
        <v>1.2</v>
      </c>
      <c r="AE891" s="20">
        <v>0.3</v>
      </c>
      <c r="AF891" s="20">
        <v>0.1</v>
      </c>
      <c r="AG891" s="20">
        <v>0</v>
      </c>
      <c r="AH891" s="1">
        <v>24.100000000000023</v>
      </c>
      <c r="AI891" s="1">
        <v>55.800000000000011</v>
      </c>
    </row>
    <row r="892" spans="1:35" x14ac:dyDescent="0.25">
      <c r="A892" s="1">
        <v>891</v>
      </c>
      <c r="B892" s="20">
        <v>30</v>
      </c>
      <c r="C892" s="20">
        <v>1E-3</v>
      </c>
      <c r="D892" s="20">
        <v>21.2</v>
      </c>
      <c r="E892" s="20">
        <v>8.6999999999999994E-3</v>
      </c>
      <c r="F892" s="28">
        <v>2.0000000000000001E-4</v>
      </c>
      <c r="G892" s="20">
        <v>147.19999999999999</v>
      </c>
      <c r="H892" s="20">
        <v>170.9</v>
      </c>
      <c r="I892" s="20">
        <v>197.1</v>
      </c>
      <c r="J892" s="20">
        <v>231.8</v>
      </c>
      <c r="K892" s="20">
        <v>250.7</v>
      </c>
      <c r="L892" s="20">
        <v>40.1</v>
      </c>
      <c r="M892" s="20">
        <v>801.8</v>
      </c>
      <c r="N892" s="20">
        <v>-52</v>
      </c>
      <c r="O892" s="20">
        <v>3.657</v>
      </c>
      <c r="P892" s="20">
        <v>22.5</v>
      </c>
      <c r="Q892" s="20">
        <v>1.64</v>
      </c>
      <c r="R892" s="20">
        <v>43.18</v>
      </c>
      <c r="S892" s="33">
        <v>1</v>
      </c>
      <c r="T892" s="20">
        <v>99</v>
      </c>
      <c r="U892" s="20">
        <v>0.02</v>
      </c>
      <c r="V892" s="20">
        <v>14</v>
      </c>
      <c r="W892" s="20">
        <v>13</v>
      </c>
      <c r="X892" s="1">
        <v>10</v>
      </c>
      <c r="Y892" s="1">
        <v>8</v>
      </c>
      <c r="Z892" s="1">
        <v>7</v>
      </c>
      <c r="AA892" s="1">
        <v>7</v>
      </c>
      <c r="AB892" s="20">
        <v>121.7</v>
      </c>
      <c r="AC892" s="20">
        <v>45.6</v>
      </c>
      <c r="AD892" s="20">
        <v>5.4</v>
      </c>
      <c r="AE892" s="20">
        <v>1.5</v>
      </c>
      <c r="AF892" s="20">
        <v>0.7</v>
      </c>
      <c r="AG892" s="20" t="s">
        <v>67</v>
      </c>
      <c r="AH892" s="1">
        <v>26.199999999999989</v>
      </c>
      <c r="AI892" s="1">
        <v>60.900000000000006</v>
      </c>
    </row>
    <row r="893" spans="1:35" x14ac:dyDescent="0.25">
      <c r="A893" s="1">
        <v>892</v>
      </c>
      <c r="B893" s="22">
        <v>29</v>
      </c>
      <c r="C893" s="22">
        <v>3.0000000000000001E-3</v>
      </c>
      <c r="D893" s="22">
        <v>16.100000000000001</v>
      </c>
      <c r="E893" s="24">
        <v>2.1999999999999999E-2</v>
      </c>
      <c r="F893" s="31"/>
      <c r="G893" s="26">
        <v>142.19999999999999</v>
      </c>
      <c r="H893" s="26">
        <v>162.80000000000001</v>
      </c>
      <c r="I893" s="26">
        <v>189.2</v>
      </c>
      <c r="J893" s="26">
        <v>232</v>
      </c>
      <c r="K893" s="26">
        <v>252.3</v>
      </c>
      <c r="L893" s="26">
        <v>40</v>
      </c>
      <c r="M893" s="22">
        <v>801.8</v>
      </c>
      <c r="N893" s="26">
        <v>-57</v>
      </c>
      <c r="O893" s="22">
        <v>3.4249999999999998</v>
      </c>
      <c r="P893" s="26">
        <v>21</v>
      </c>
      <c r="Q893" s="22">
        <v>1.18</v>
      </c>
      <c r="R893" s="22">
        <v>43.2</v>
      </c>
      <c r="S893" s="21">
        <v>1</v>
      </c>
      <c r="T893" s="22">
        <v>97</v>
      </c>
      <c r="U893" s="32">
        <v>0.24</v>
      </c>
      <c r="V893" s="22">
        <v>18</v>
      </c>
      <c r="W893" s="22">
        <v>16</v>
      </c>
      <c r="X893" s="1">
        <v>12</v>
      </c>
      <c r="Y893" s="1">
        <v>10</v>
      </c>
      <c r="Z893" s="1">
        <v>9</v>
      </c>
      <c r="AA893" s="1">
        <v>8</v>
      </c>
      <c r="AB893" s="26">
        <v>2455.6</v>
      </c>
      <c r="AC893" s="26">
        <v>588</v>
      </c>
      <c r="AD893" s="26">
        <v>37.299999999999997</v>
      </c>
      <c r="AE893" s="26">
        <v>8</v>
      </c>
      <c r="AF893" s="26">
        <v>4.0999999999999996</v>
      </c>
      <c r="AG893" s="26">
        <v>2.1</v>
      </c>
      <c r="AH893" s="1">
        <v>26.399999999999977</v>
      </c>
      <c r="AI893" s="1">
        <v>69.199999999999989</v>
      </c>
    </row>
    <row r="894" spans="1:35" x14ac:dyDescent="0.25">
      <c r="A894" s="1">
        <v>893</v>
      </c>
      <c r="B894" s="22">
        <v>30</v>
      </c>
      <c r="C894" s="22">
        <v>2E-3</v>
      </c>
      <c r="D894" s="22">
        <v>17.2</v>
      </c>
      <c r="E894" s="24">
        <v>2.3E-2</v>
      </c>
      <c r="F894" s="31"/>
      <c r="G894" s="26">
        <v>142</v>
      </c>
      <c r="H894" s="26">
        <v>162.30000000000001</v>
      </c>
      <c r="I894" s="26">
        <v>190.4</v>
      </c>
      <c r="J894" s="26">
        <v>233.1</v>
      </c>
      <c r="K894" s="26">
        <v>254.4</v>
      </c>
      <c r="L894" s="26">
        <v>39.5</v>
      </c>
      <c r="M894" s="22">
        <v>801.8</v>
      </c>
      <c r="N894" s="22">
        <v>-56.7</v>
      </c>
      <c r="O894" s="22">
        <v>3.4180000000000001</v>
      </c>
      <c r="P894" s="26">
        <v>22</v>
      </c>
      <c r="Q894" s="32">
        <v>1.33</v>
      </c>
      <c r="R894" s="22">
        <v>43.2</v>
      </c>
      <c r="S894" s="21">
        <v>1</v>
      </c>
      <c r="T894" s="22">
        <v>97</v>
      </c>
      <c r="U894" s="32">
        <v>0.3</v>
      </c>
      <c r="V894" s="22">
        <v>20</v>
      </c>
      <c r="W894" s="22">
        <v>19</v>
      </c>
      <c r="X894" s="1">
        <v>17</v>
      </c>
      <c r="Y894" s="1">
        <v>16</v>
      </c>
      <c r="Z894" s="1">
        <v>15</v>
      </c>
      <c r="AA894" s="1">
        <v>13</v>
      </c>
      <c r="AB894" s="26">
        <v>6122</v>
      </c>
      <c r="AC894" s="26">
        <v>3921.8</v>
      </c>
      <c r="AD894" s="26">
        <v>1071.3</v>
      </c>
      <c r="AE894" s="26">
        <v>398.9</v>
      </c>
      <c r="AF894" s="26">
        <v>185.3</v>
      </c>
      <c r="AG894" s="26">
        <v>72.599999999999994</v>
      </c>
      <c r="AH894" s="1">
        <v>28.099999999999994</v>
      </c>
      <c r="AI894" s="1">
        <v>70.799999999999983</v>
      </c>
    </row>
    <row r="895" spans="1:35" x14ac:dyDescent="0.25">
      <c r="A895" s="1">
        <v>894</v>
      </c>
      <c r="B895" s="22">
        <v>29</v>
      </c>
      <c r="C895" s="22">
        <v>2E-3</v>
      </c>
      <c r="D895" s="26">
        <v>15</v>
      </c>
      <c r="E895" s="22">
        <v>1.7999999999999999E-2</v>
      </c>
      <c r="F895" s="31"/>
      <c r="G895" s="26">
        <v>146.30000000000001</v>
      </c>
      <c r="H895" s="26">
        <v>164.9</v>
      </c>
      <c r="I895" s="26">
        <v>194</v>
      </c>
      <c r="J895" s="26">
        <v>236.7</v>
      </c>
      <c r="K895" s="26">
        <v>255.3</v>
      </c>
      <c r="L895" s="26">
        <v>41</v>
      </c>
      <c r="M895" s="26">
        <v>801.8</v>
      </c>
      <c r="N895" s="26">
        <v>-53</v>
      </c>
      <c r="O895" s="24">
        <v>3.802</v>
      </c>
      <c r="P895" s="26">
        <v>21</v>
      </c>
      <c r="Q895" s="32">
        <v>1.55</v>
      </c>
      <c r="R895" s="22">
        <v>43.3</v>
      </c>
      <c r="S895" s="21">
        <v>1</v>
      </c>
      <c r="T895" s="22">
        <v>92</v>
      </c>
      <c r="U895" s="32">
        <v>0.1</v>
      </c>
      <c r="V895" s="22">
        <v>18</v>
      </c>
      <c r="W895" s="22">
        <v>16</v>
      </c>
      <c r="X895" s="1">
        <v>13</v>
      </c>
      <c r="Y895" s="1">
        <v>11</v>
      </c>
      <c r="Z895" s="1">
        <v>10</v>
      </c>
      <c r="AA895" s="1">
        <v>10</v>
      </c>
      <c r="AB895" s="26">
        <v>1787.8</v>
      </c>
      <c r="AC895" s="26">
        <v>522</v>
      </c>
      <c r="AD895" s="26">
        <v>54</v>
      </c>
      <c r="AE895" s="26">
        <v>16.8</v>
      </c>
      <c r="AF895" s="26">
        <v>8.8000000000000007</v>
      </c>
      <c r="AG895" s="26">
        <v>5.2</v>
      </c>
      <c r="AH895" s="1">
        <v>29.099999999999994</v>
      </c>
      <c r="AI895" s="1">
        <v>71.799999999999983</v>
      </c>
    </row>
    <row r="896" spans="1:35" x14ac:dyDescent="0.25">
      <c r="A896" s="1">
        <v>895</v>
      </c>
      <c r="B896" s="1">
        <v>20</v>
      </c>
      <c r="C896" s="23">
        <v>2E-3</v>
      </c>
      <c r="D896" s="1">
        <v>19.7</v>
      </c>
      <c r="E896" s="1">
        <v>0.14000000000000001</v>
      </c>
      <c r="F896" s="29">
        <v>8.0000000000000004E-4</v>
      </c>
      <c r="G896" s="1">
        <v>148.6</v>
      </c>
      <c r="H896" s="1">
        <v>170.5</v>
      </c>
      <c r="I896" s="1">
        <v>194.5</v>
      </c>
      <c r="J896" s="1">
        <v>227.6</v>
      </c>
      <c r="K896" s="1">
        <v>247.7</v>
      </c>
      <c r="L896" s="1">
        <v>41.5</v>
      </c>
      <c r="M896" s="1">
        <v>801.9</v>
      </c>
      <c r="N896" s="1">
        <v>-55.2</v>
      </c>
      <c r="O896" s="1">
        <v>3.6819999999999999</v>
      </c>
      <c r="P896" s="1">
        <v>22</v>
      </c>
      <c r="Q896" s="1">
        <v>0.74</v>
      </c>
      <c r="R896" s="1">
        <v>43.149000000000001</v>
      </c>
      <c r="S896" s="21">
        <v>1</v>
      </c>
      <c r="T896" s="1">
        <v>97</v>
      </c>
      <c r="U896" s="1"/>
      <c r="V896" s="1"/>
      <c r="W896" s="1"/>
      <c r="X896" s="1"/>
      <c r="Y896" s="1"/>
      <c r="Z896" s="1"/>
      <c r="AA896" s="1"/>
      <c r="AB896" s="1"/>
      <c r="AC896" s="1"/>
      <c r="AD896" s="1"/>
      <c r="AE896" s="1"/>
      <c r="AF896" s="1"/>
      <c r="AG896" s="1"/>
      <c r="AH896" s="1">
        <v>24</v>
      </c>
      <c r="AI896" s="1">
        <v>57.099999999999994</v>
      </c>
    </row>
    <row r="897" spans="1:35" x14ac:dyDescent="0.25">
      <c r="A897" s="1">
        <v>896</v>
      </c>
      <c r="B897" s="1">
        <v>18</v>
      </c>
      <c r="C897" s="1">
        <v>2E-3</v>
      </c>
      <c r="D897" s="25">
        <v>17.399999999999999</v>
      </c>
      <c r="E897" s="27">
        <v>0.21</v>
      </c>
      <c r="F897" s="29">
        <v>1.1999999999999999E-3</v>
      </c>
      <c r="G897" s="25">
        <v>145.5</v>
      </c>
      <c r="H897" s="25">
        <v>172</v>
      </c>
      <c r="I897" s="25">
        <v>199.2</v>
      </c>
      <c r="J897" s="25">
        <v>235.8</v>
      </c>
      <c r="K897" s="25">
        <v>257.39999999999998</v>
      </c>
      <c r="L897" s="25">
        <v>42</v>
      </c>
      <c r="M897" s="25">
        <v>801.9</v>
      </c>
      <c r="N897" s="25">
        <v>-52.7</v>
      </c>
      <c r="O897" s="23">
        <v>3.9239999999999999</v>
      </c>
      <c r="P897" s="25">
        <v>25</v>
      </c>
      <c r="Q897" s="32"/>
      <c r="R897" s="27">
        <v>43.39</v>
      </c>
      <c r="S897" s="33">
        <v>1</v>
      </c>
      <c r="T897" s="1">
        <v>100</v>
      </c>
      <c r="U897" s="25">
        <v>0.1</v>
      </c>
      <c r="V897" s="25">
        <v>17</v>
      </c>
      <c r="W897" s="22">
        <v>14</v>
      </c>
      <c r="X897" s="1">
        <v>7</v>
      </c>
      <c r="Y897" s="1">
        <v>7</v>
      </c>
      <c r="Z897" s="1">
        <v>7</v>
      </c>
      <c r="AA897" s="1">
        <v>7</v>
      </c>
      <c r="AB897" s="26"/>
      <c r="AC897" s="26"/>
      <c r="AD897" s="26"/>
      <c r="AE897" s="26"/>
      <c r="AF897" s="26"/>
      <c r="AG897" s="26"/>
      <c r="AH897" s="1">
        <v>27.199999999999989</v>
      </c>
      <c r="AI897" s="1">
        <v>63.800000000000011</v>
      </c>
    </row>
    <row r="898" spans="1:35" x14ac:dyDescent="0.25">
      <c r="A898" s="1">
        <v>897</v>
      </c>
      <c r="B898" s="1">
        <v>17</v>
      </c>
      <c r="C898" s="1">
        <v>5.0000000000000001E-3</v>
      </c>
      <c r="D898" s="25">
        <v>17.8</v>
      </c>
      <c r="E898" s="27">
        <v>0.22</v>
      </c>
      <c r="F898" s="29">
        <v>1.2999999999999999E-3</v>
      </c>
      <c r="G898" s="25">
        <v>146.80000000000001</v>
      </c>
      <c r="H898" s="25">
        <v>172</v>
      </c>
      <c r="I898" s="25">
        <v>199.1</v>
      </c>
      <c r="J898" s="25">
        <v>235.9</v>
      </c>
      <c r="K898" s="25">
        <v>256.5</v>
      </c>
      <c r="L898" s="25">
        <v>41</v>
      </c>
      <c r="M898" s="25">
        <v>801.9</v>
      </c>
      <c r="N898" s="25">
        <v>-52.5</v>
      </c>
      <c r="O898" s="23">
        <v>3.923</v>
      </c>
      <c r="P898" s="25">
        <v>25</v>
      </c>
      <c r="Q898" s="32"/>
      <c r="R898" s="27">
        <v>43.25</v>
      </c>
      <c r="S898" s="33">
        <v>1</v>
      </c>
      <c r="T898" s="1">
        <v>99</v>
      </c>
      <c r="U898" s="25">
        <v>0.3</v>
      </c>
      <c r="V898" s="25">
        <v>17</v>
      </c>
      <c r="W898" s="22">
        <v>14</v>
      </c>
      <c r="X898" s="1">
        <v>7</v>
      </c>
      <c r="Y898" s="1">
        <v>7</v>
      </c>
      <c r="Z898" s="1">
        <v>7</v>
      </c>
      <c r="AA898" s="1">
        <v>7</v>
      </c>
      <c r="AB898" s="26"/>
      <c r="AC898" s="26"/>
      <c r="AD898" s="26"/>
      <c r="AE898" s="26"/>
      <c r="AF898" s="26"/>
      <c r="AG898" s="26"/>
      <c r="AH898" s="1">
        <v>27.099999999999994</v>
      </c>
      <c r="AI898" s="1">
        <v>63.900000000000006</v>
      </c>
    </row>
    <row r="899" spans="1:35" x14ac:dyDescent="0.25">
      <c r="A899" s="1">
        <v>898</v>
      </c>
      <c r="B899" s="1">
        <v>17</v>
      </c>
      <c r="C899" s="1">
        <v>4.0000000000000001E-3</v>
      </c>
      <c r="D899" s="25">
        <v>17.5</v>
      </c>
      <c r="E899" s="27">
        <v>0.22</v>
      </c>
      <c r="F899" s="29">
        <v>1.1999999999999999E-3</v>
      </c>
      <c r="G899" s="25">
        <v>144.4</v>
      </c>
      <c r="H899" s="25">
        <v>172.5</v>
      </c>
      <c r="I899" s="25">
        <v>199.7</v>
      </c>
      <c r="J899" s="25">
        <v>236.5</v>
      </c>
      <c r="K899" s="25">
        <v>257.39999999999998</v>
      </c>
      <c r="L899" s="25">
        <v>41.5</v>
      </c>
      <c r="M899" s="25">
        <v>801.9</v>
      </c>
      <c r="N899" s="25">
        <v>-52.3</v>
      </c>
      <c r="O899" s="23">
        <v>3.9489999999999998</v>
      </c>
      <c r="P899" s="25">
        <v>25</v>
      </c>
      <c r="Q899" s="32"/>
      <c r="R899" s="27">
        <v>43.26</v>
      </c>
      <c r="S899" s="33">
        <v>1</v>
      </c>
      <c r="T899" s="1">
        <v>100</v>
      </c>
      <c r="U899" s="25">
        <v>0.3</v>
      </c>
      <c r="V899" s="25">
        <v>17</v>
      </c>
      <c r="W899" s="22">
        <v>14</v>
      </c>
      <c r="X899" s="1">
        <v>7</v>
      </c>
      <c r="Y899" s="1">
        <v>7</v>
      </c>
      <c r="Z899" s="1">
        <v>7</v>
      </c>
      <c r="AA899" s="1">
        <v>7</v>
      </c>
      <c r="AB899" s="26"/>
      <c r="AC899" s="26"/>
      <c r="AD899" s="26"/>
      <c r="AE899" s="26"/>
      <c r="AF899" s="26"/>
      <c r="AG899" s="26"/>
      <c r="AH899" s="1">
        <v>27.199999999999989</v>
      </c>
      <c r="AI899" s="1">
        <v>64</v>
      </c>
    </row>
    <row r="900" spans="1:35" x14ac:dyDescent="0.25">
      <c r="A900" s="1">
        <v>899</v>
      </c>
      <c r="B900" s="1">
        <v>18</v>
      </c>
      <c r="C900" s="1">
        <v>5.0000000000000001E-3</v>
      </c>
      <c r="D900" s="25">
        <v>17.3</v>
      </c>
      <c r="E900" s="27">
        <v>0.22</v>
      </c>
      <c r="F900" s="29">
        <v>1.1999999999999999E-3</v>
      </c>
      <c r="G900" s="25">
        <v>148</v>
      </c>
      <c r="H900" s="25">
        <v>172.3</v>
      </c>
      <c r="I900" s="25">
        <v>199.1</v>
      </c>
      <c r="J900" s="25">
        <v>236.2</v>
      </c>
      <c r="K900" s="25">
        <v>256.2</v>
      </c>
      <c r="L900" s="25">
        <v>41.5</v>
      </c>
      <c r="M900" s="25">
        <v>801.9</v>
      </c>
      <c r="N900" s="25">
        <v>-52.8</v>
      </c>
      <c r="O900" s="23">
        <v>3.95</v>
      </c>
      <c r="P900" s="25">
        <v>26</v>
      </c>
      <c r="Q900" s="32"/>
      <c r="R900" s="27">
        <v>43.26</v>
      </c>
      <c r="S900" s="33">
        <v>1</v>
      </c>
      <c r="T900" s="1">
        <v>98</v>
      </c>
      <c r="U900" s="25">
        <v>0.3</v>
      </c>
      <c r="V900" s="25">
        <v>17</v>
      </c>
      <c r="W900" s="22">
        <v>14</v>
      </c>
      <c r="X900" s="1">
        <v>7</v>
      </c>
      <c r="Y900" s="1">
        <v>7</v>
      </c>
      <c r="Z900" s="1">
        <v>7</v>
      </c>
      <c r="AA900" s="1">
        <v>7</v>
      </c>
      <c r="AB900" s="26"/>
      <c r="AC900" s="26"/>
      <c r="AD900" s="26"/>
      <c r="AE900" s="26"/>
      <c r="AF900" s="26"/>
      <c r="AG900" s="26"/>
      <c r="AH900" s="1">
        <v>26.799999999999983</v>
      </c>
      <c r="AI900" s="1">
        <v>63.899999999999977</v>
      </c>
    </row>
    <row r="901" spans="1:35" x14ac:dyDescent="0.25">
      <c r="A901" s="1">
        <v>900</v>
      </c>
      <c r="B901" s="1">
        <v>18</v>
      </c>
      <c r="C901" s="1">
        <v>5.0000000000000001E-3</v>
      </c>
      <c r="D901" s="25">
        <v>17.3</v>
      </c>
      <c r="E901" s="27">
        <v>0.22</v>
      </c>
      <c r="F901" s="29">
        <v>1.2999999999999999E-3</v>
      </c>
      <c r="G901" s="25">
        <v>146.80000000000001</v>
      </c>
      <c r="H901" s="25">
        <v>172.2</v>
      </c>
      <c r="I901" s="25">
        <v>199.9</v>
      </c>
      <c r="J901" s="25">
        <v>236.7</v>
      </c>
      <c r="K901" s="25">
        <v>257.7</v>
      </c>
      <c r="L901" s="25">
        <v>41.5</v>
      </c>
      <c r="M901" s="25">
        <v>801.9</v>
      </c>
      <c r="N901" s="25">
        <v>-52.4</v>
      </c>
      <c r="O901" s="23">
        <v>3.97</v>
      </c>
      <c r="P901" s="25">
        <v>26</v>
      </c>
      <c r="Q901" s="32"/>
      <c r="R901" s="27">
        <v>43.26</v>
      </c>
      <c r="S901" s="33">
        <v>1</v>
      </c>
      <c r="T901" s="1">
        <v>99</v>
      </c>
      <c r="U901" s="25">
        <v>0.3</v>
      </c>
      <c r="V901" s="25">
        <v>17</v>
      </c>
      <c r="W901" s="22">
        <v>14</v>
      </c>
      <c r="X901" s="1">
        <v>7</v>
      </c>
      <c r="Y901" s="1">
        <v>7</v>
      </c>
      <c r="Z901" s="1">
        <v>7</v>
      </c>
      <c r="AA901" s="1">
        <v>7</v>
      </c>
      <c r="AB901" s="26"/>
      <c r="AC901" s="26"/>
      <c r="AD901" s="26"/>
      <c r="AE901" s="26"/>
      <c r="AF901" s="26"/>
      <c r="AG901" s="26"/>
      <c r="AH901" s="1">
        <v>27.700000000000017</v>
      </c>
      <c r="AI901" s="1">
        <v>64.5</v>
      </c>
    </row>
    <row r="902" spans="1:35" x14ac:dyDescent="0.25">
      <c r="A902" s="1">
        <v>901</v>
      </c>
      <c r="B902" s="20">
        <v>30</v>
      </c>
      <c r="C902" s="20">
        <v>1E-3</v>
      </c>
      <c r="D902" s="20">
        <v>21.4</v>
      </c>
      <c r="E902" s="20">
        <v>2.8299999999999999E-2</v>
      </c>
      <c r="F902" s="28">
        <v>5.0000000000000001E-4</v>
      </c>
      <c r="G902" s="20">
        <v>144.80000000000001</v>
      </c>
      <c r="H902" s="20">
        <v>170.8</v>
      </c>
      <c r="I902" s="20">
        <v>196.4</v>
      </c>
      <c r="J902" s="20">
        <v>235.4</v>
      </c>
      <c r="K902" s="20">
        <v>252.9</v>
      </c>
      <c r="L902" s="20">
        <v>40.799999999999997</v>
      </c>
      <c r="M902" s="20">
        <v>801.9</v>
      </c>
      <c r="N902" s="20">
        <v>-50.5</v>
      </c>
      <c r="O902" s="20">
        <v>3.6680000000000001</v>
      </c>
      <c r="P902" s="20">
        <v>23</v>
      </c>
      <c r="Q902" s="20">
        <v>1.85</v>
      </c>
      <c r="R902" s="20">
        <v>43.18</v>
      </c>
      <c r="S902" s="20">
        <v>1</v>
      </c>
      <c r="T902" s="20">
        <v>100</v>
      </c>
      <c r="U902" s="20">
        <v>0.41</v>
      </c>
      <c r="V902" s="20">
        <v>13</v>
      </c>
      <c r="W902" s="20">
        <v>11</v>
      </c>
      <c r="X902" s="1">
        <v>7</v>
      </c>
      <c r="Y902" s="1">
        <v>7</v>
      </c>
      <c r="Z902" s="1">
        <v>7</v>
      </c>
      <c r="AA902" s="1">
        <v>7</v>
      </c>
      <c r="AB902" s="20">
        <v>61.8</v>
      </c>
      <c r="AC902" s="20">
        <v>16.7</v>
      </c>
      <c r="AD902" s="20">
        <v>0.7</v>
      </c>
      <c r="AE902" s="20">
        <v>0.1</v>
      </c>
      <c r="AF902" s="20">
        <v>0</v>
      </c>
      <c r="AG902" s="20">
        <v>0</v>
      </c>
      <c r="AH902" s="1">
        <v>25.599999999999994</v>
      </c>
      <c r="AI902" s="1">
        <v>64.599999999999994</v>
      </c>
    </row>
    <row r="903" spans="1:35" x14ac:dyDescent="0.25">
      <c r="A903" s="1">
        <v>902</v>
      </c>
      <c r="B903" s="20">
        <v>30</v>
      </c>
      <c r="C903" s="20">
        <v>2E-3</v>
      </c>
      <c r="D903" s="20">
        <v>22.2</v>
      </c>
      <c r="E903" s="20">
        <v>1.26E-2</v>
      </c>
      <c r="F903" s="28">
        <v>2.0000000000000001E-4</v>
      </c>
      <c r="G903" s="20">
        <v>147.6</v>
      </c>
      <c r="H903" s="20">
        <v>173.1</v>
      </c>
      <c r="I903" s="20">
        <v>197.7</v>
      </c>
      <c r="J903" s="20">
        <v>230.9</v>
      </c>
      <c r="K903" s="20">
        <v>248.4</v>
      </c>
      <c r="L903" s="20">
        <v>41.1</v>
      </c>
      <c r="M903" s="20">
        <v>801.9</v>
      </c>
      <c r="N903" s="20">
        <v>-51</v>
      </c>
      <c r="O903" s="20">
        <v>3.7530000000000001</v>
      </c>
      <c r="P903" s="20">
        <v>22</v>
      </c>
      <c r="Q903" s="20">
        <v>1.69</v>
      </c>
      <c r="R903" s="20">
        <v>43.16</v>
      </c>
      <c r="S903" s="20">
        <v>1</v>
      </c>
      <c r="T903" s="20">
        <v>98</v>
      </c>
      <c r="U903" s="20">
        <v>0.04</v>
      </c>
      <c r="V903" s="20">
        <v>14</v>
      </c>
      <c r="W903" s="20">
        <v>13</v>
      </c>
      <c r="X903" s="1">
        <v>9</v>
      </c>
      <c r="Y903" s="1">
        <v>7</v>
      </c>
      <c r="Z903" s="1">
        <v>7</v>
      </c>
      <c r="AA903" s="1">
        <v>7</v>
      </c>
      <c r="AB903" s="20">
        <v>153.30000000000001</v>
      </c>
      <c r="AC903" s="20">
        <v>49.6</v>
      </c>
      <c r="AD903" s="20">
        <v>2.9</v>
      </c>
      <c r="AE903" s="20">
        <v>0.8</v>
      </c>
      <c r="AF903" s="20">
        <v>0.4</v>
      </c>
      <c r="AG903" s="20">
        <v>0.1</v>
      </c>
      <c r="AH903" s="1">
        <v>24.599999999999994</v>
      </c>
      <c r="AI903" s="1">
        <v>57.800000000000011</v>
      </c>
    </row>
    <row r="904" spans="1:35" x14ac:dyDescent="0.25">
      <c r="A904" s="1">
        <v>903</v>
      </c>
      <c r="B904" s="20">
        <v>30</v>
      </c>
      <c r="C904" s="20">
        <v>1E-3</v>
      </c>
      <c r="D904" s="20">
        <v>22.6</v>
      </c>
      <c r="E904" s="20">
        <v>1.01E-2</v>
      </c>
      <c r="F904" s="28">
        <v>2.0000000000000001E-4</v>
      </c>
      <c r="G904" s="20">
        <v>145.69999999999999</v>
      </c>
      <c r="H904" s="20">
        <v>171.5</v>
      </c>
      <c r="I904" s="20">
        <v>196.4</v>
      </c>
      <c r="J904" s="20">
        <v>227.6</v>
      </c>
      <c r="K904" s="20">
        <v>243.8</v>
      </c>
      <c r="L904" s="20">
        <v>40.700000000000003</v>
      </c>
      <c r="M904" s="20">
        <v>801.9</v>
      </c>
      <c r="N904" s="20">
        <v>-52.9</v>
      </c>
      <c r="O904" s="20">
        <v>3.6120000000000001</v>
      </c>
      <c r="P904" s="20">
        <v>21</v>
      </c>
      <c r="Q904" s="20">
        <v>2.0099999999999998</v>
      </c>
      <c r="R904" s="20">
        <v>43.15</v>
      </c>
      <c r="S904" s="33">
        <v>1</v>
      </c>
      <c r="T904" s="20">
        <v>98</v>
      </c>
      <c r="U904" s="20">
        <v>0.17</v>
      </c>
      <c r="V904" s="20">
        <v>13</v>
      </c>
      <c r="W904" s="20">
        <v>11</v>
      </c>
      <c r="X904" s="1">
        <v>7</v>
      </c>
      <c r="Y904" s="1">
        <v>7</v>
      </c>
      <c r="Z904" s="1">
        <v>7</v>
      </c>
      <c r="AA904" s="1">
        <v>7</v>
      </c>
      <c r="AB904" s="20">
        <v>44.2</v>
      </c>
      <c r="AC904" s="20">
        <v>15</v>
      </c>
      <c r="AD904" s="20">
        <v>1.2</v>
      </c>
      <c r="AE904" s="20">
        <v>0.3</v>
      </c>
      <c r="AF904" s="20">
        <v>0.2</v>
      </c>
      <c r="AG904" s="20" t="s">
        <v>67</v>
      </c>
      <c r="AH904" s="1">
        <v>24.900000000000006</v>
      </c>
      <c r="AI904" s="1">
        <v>56.099999999999994</v>
      </c>
    </row>
    <row r="905" spans="1:35" x14ac:dyDescent="0.25">
      <c r="A905" s="1">
        <v>904</v>
      </c>
      <c r="B905" s="22">
        <v>30</v>
      </c>
      <c r="C905" s="22">
        <v>2E-3</v>
      </c>
      <c r="D905" s="22">
        <v>20.100000000000001</v>
      </c>
      <c r="E905" s="24">
        <v>4.2999999999999997E-2</v>
      </c>
      <c r="F905" s="31"/>
      <c r="G905" s="26">
        <v>145.6</v>
      </c>
      <c r="H905" s="26">
        <v>165.1</v>
      </c>
      <c r="I905" s="26">
        <v>191.8</v>
      </c>
      <c r="J905" s="26">
        <v>234</v>
      </c>
      <c r="K905" s="26">
        <v>252.3</v>
      </c>
      <c r="L905" s="26">
        <v>41.5</v>
      </c>
      <c r="M905" s="22">
        <v>801.9</v>
      </c>
      <c r="N905" s="22">
        <v>-52.5</v>
      </c>
      <c r="O905" s="22">
        <v>3.5449999999999999</v>
      </c>
      <c r="P905" s="26">
        <v>21</v>
      </c>
      <c r="Q905" s="32">
        <v>1.64</v>
      </c>
      <c r="R905" s="22">
        <v>43.2</v>
      </c>
      <c r="S905" s="21">
        <v>1</v>
      </c>
      <c r="T905" s="22">
        <v>97</v>
      </c>
      <c r="U905" s="22">
        <v>0.97</v>
      </c>
      <c r="V905" s="22">
        <v>20</v>
      </c>
      <c r="W905" s="22">
        <v>18</v>
      </c>
      <c r="X905" s="1">
        <v>15</v>
      </c>
      <c r="Y905" s="1">
        <v>14</v>
      </c>
      <c r="Z905" s="1">
        <v>14</v>
      </c>
      <c r="AA905" s="1">
        <v>13</v>
      </c>
      <c r="AB905" s="26">
        <v>6028</v>
      </c>
      <c r="AC905" s="26">
        <v>1737</v>
      </c>
      <c r="AD905" s="26">
        <v>293.3</v>
      </c>
      <c r="AE905" s="26">
        <v>140.69999999999999</v>
      </c>
      <c r="AF905" s="26">
        <v>86.9</v>
      </c>
      <c r="AG905" s="26">
        <v>43.4</v>
      </c>
      <c r="AH905" s="1">
        <v>26.700000000000017</v>
      </c>
      <c r="AI905" s="1">
        <v>68.900000000000006</v>
      </c>
    </row>
    <row r="906" spans="1:35" x14ac:dyDescent="0.25">
      <c r="A906" s="1">
        <v>905</v>
      </c>
      <c r="B906" s="1">
        <v>21</v>
      </c>
      <c r="C906" s="23">
        <v>4.0000000000000001E-3</v>
      </c>
      <c r="D906" s="1">
        <v>20.3</v>
      </c>
      <c r="E906" s="1">
        <v>0.14499999999999999</v>
      </c>
      <c r="F906" s="29">
        <v>6.9999999999999999E-4</v>
      </c>
      <c r="G906" s="1">
        <v>146.80000000000001</v>
      </c>
      <c r="H906" s="1">
        <v>170.4</v>
      </c>
      <c r="I906" s="1">
        <v>194.5</v>
      </c>
      <c r="J906" s="1">
        <v>227.4</v>
      </c>
      <c r="K906" s="1">
        <v>247.6</v>
      </c>
      <c r="L906" s="1">
        <v>42</v>
      </c>
      <c r="M906" s="1">
        <v>802</v>
      </c>
      <c r="N906" s="1">
        <v>-55.3</v>
      </c>
      <c r="O906" s="1">
        <v>3.6859999999999999</v>
      </c>
      <c r="P906" s="1">
        <v>25</v>
      </c>
      <c r="Q906" s="1"/>
      <c r="R906" s="1">
        <v>43.136000000000003</v>
      </c>
      <c r="S906" s="21">
        <v>1</v>
      </c>
      <c r="T906" s="1">
        <v>92</v>
      </c>
      <c r="U906" s="1"/>
      <c r="V906" s="1"/>
      <c r="W906" s="1"/>
      <c r="X906" s="1"/>
      <c r="Y906" s="1"/>
      <c r="Z906" s="1"/>
      <c r="AA906" s="1"/>
      <c r="AB906" s="1"/>
      <c r="AC906" s="1"/>
      <c r="AD906" s="1"/>
      <c r="AE906" s="1"/>
      <c r="AF906" s="1"/>
      <c r="AG906" s="1"/>
      <c r="AH906" s="1">
        <v>24.099999999999994</v>
      </c>
      <c r="AI906" s="1">
        <v>57</v>
      </c>
    </row>
    <row r="907" spans="1:35" x14ac:dyDescent="0.25">
      <c r="A907" s="1">
        <v>906</v>
      </c>
      <c r="B907" s="1">
        <v>30</v>
      </c>
      <c r="C907" s="1">
        <v>7.0000000000000001E-3</v>
      </c>
      <c r="D907" s="1">
        <v>19.2</v>
      </c>
      <c r="E907" s="1">
        <v>0.03</v>
      </c>
      <c r="F907" s="29"/>
      <c r="G907" s="1">
        <v>150.6</v>
      </c>
      <c r="H907" s="1">
        <v>162.6</v>
      </c>
      <c r="I907" s="1">
        <v>186.9</v>
      </c>
      <c r="J907" s="1">
        <v>232.8</v>
      </c>
      <c r="K907" s="1">
        <v>255.6</v>
      </c>
      <c r="L907" s="1">
        <v>41</v>
      </c>
      <c r="M907" s="1">
        <v>802</v>
      </c>
      <c r="N907" s="1">
        <v>-58.6</v>
      </c>
      <c r="O907" s="1">
        <v>3.391</v>
      </c>
      <c r="P907" s="1">
        <v>22.1</v>
      </c>
      <c r="Q907" s="1">
        <v>1.79</v>
      </c>
      <c r="R907" s="1">
        <v>43.177</v>
      </c>
      <c r="S907" s="1">
        <v>1</v>
      </c>
      <c r="T907" s="1">
        <v>82</v>
      </c>
      <c r="U907" s="1">
        <v>0.08</v>
      </c>
      <c r="V907" s="1">
        <v>15</v>
      </c>
      <c r="W907" s="1">
        <v>13</v>
      </c>
      <c r="X907" s="1">
        <v>8</v>
      </c>
      <c r="Y907" s="1">
        <v>7</v>
      </c>
      <c r="Z907" s="1">
        <v>7</v>
      </c>
      <c r="AA907" s="1">
        <v>7</v>
      </c>
      <c r="AB907" s="20"/>
      <c r="AC907" s="20"/>
      <c r="AD907" s="20"/>
      <c r="AE907" s="20"/>
      <c r="AF907" s="20"/>
      <c r="AG907" s="20"/>
      <c r="AH907" s="1">
        <v>24.300000000000011</v>
      </c>
      <c r="AI907" s="1">
        <v>70.200000000000017</v>
      </c>
    </row>
    <row r="908" spans="1:35" x14ac:dyDescent="0.25">
      <c r="A908" s="1">
        <v>907</v>
      </c>
      <c r="B908" s="1">
        <v>28</v>
      </c>
      <c r="C908" s="1">
        <v>1.0999999999999999E-2</v>
      </c>
      <c r="D908" s="1">
        <v>15.6</v>
      </c>
      <c r="E908" s="1">
        <v>0.03</v>
      </c>
      <c r="F908" s="29"/>
      <c r="G908" s="1">
        <v>151.1</v>
      </c>
      <c r="H908" s="1">
        <v>167</v>
      </c>
      <c r="I908" s="1">
        <v>192.2</v>
      </c>
      <c r="J908" s="1">
        <v>233.1</v>
      </c>
      <c r="K908" s="1">
        <v>251.9</v>
      </c>
      <c r="L908" s="1">
        <v>42.5</v>
      </c>
      <c r="M908" s="1">
        <v>802</v>
      </c>
      <c r="N908" s="1">
        <v>-56.6</v>
      </c>
      <c r="O908" s="1">
        <v>3.7050000000000001</v>
      </c>
      <c r="P908" s="1">
        <v>22.9</v>
      </c>
      <c r="Q908" s="1">
        <v>1.63</v>
      </c>
      <c r="R908" s="1">
        <v>43.252000000000002</v>
      </c>
      <c r="S908" s="1">
        <v>1</v>
      </c>
      <c r="T908" s="1">
        <v>97</v>
      </c>
      <c r="U908" s="1">
        <v>0.06</v>
      </c>
      <c r="V908" s="1">
        <v>15</v>
      </c>
      <c r="W908" s="1">
        <v>12</v>
      </c>
      <c r="X908" s="1">
        <v>8</v>
      </c>
      <c r="Y908" s="1">
        <v>7</v>
      </c>
      <c r="Z908" s="1">
        <v>7</v>
      </c>
      <c r="AA908" s="1">
        <v>7</v>
      </c>
      <c r="AB908" s="1"/>
      <c r="AC908" s="1"/>
      <c r="AD908" s="1"/>
      <c r="AE908" s="1"/>
      <c r="AF908" s="1"/>
      <c r="AG908" s="1"/>
      <c r="AH908" s="1">
        <v>25.199999999999989</v>
      </c>
      <c r="AI908" s="1">
        <v>66.099999999999994</v>
      </c>
    </row>
    <row r="909" spans="1:35" x14ac:dyDescent="0.25">
      <c r="A909" s="1">
        <v>908</v>
      </c>
      <c r="B909" s="1">
        <v>30</v>
      </c>
      <c r="C909" s="1">
        <v>0.01</v>
      </c>
      <c r="D909" s="1">
        <v>17.899999999999999</v>
      </c>
      <c r="E909" s="1">
        <v>0.02</v>
      </c>
      <c r="F909" s="29"/>
      <c r="G909" s="1">
        <v>150.80000000000001</v>
      </c>
      <c r="H909" s="1">
        <v>163.4</v>
      </c>
      <c r="I909" s="1">
        <v>188.8</v>
      </c>
      <c r="J909" s="1">
        <v>236.1</v>
      </c>
      <c r="K909" s="1">
        <v>256.89999999999998</v>
      </c>
      <c r="L909" s="1">
        <v>41</v>
      </c>
      <c r="M909" s="1">
        <v>802</v>
      </c>
      <c r="N909" s="1">
        <v>-57.4</v>
      </c>
      <c r="O909" s="1">
        <v>3.42</v>
      </c>
      <c r="P909" s="1">
        <v>22.3</v>
      </c>
      <c r="Q909" s="1">
        <v>1.73</v>
      </c>
      <c r="R909" s="1">
        <v>43.21</v>
      </c>
      <c r="S909" s="1">
        <v>1</v>
      </c>
      <c r="T909" s="1">
        <v>90</v>
      </c>
      <c r="U909" s="1">
        <v>0.17</v>
      </c>
      <c r="V909" s="1">
        <v>13</v>
      </c>
      <c r="W909" s="1">
        <v>12</v>
      </c>
      <c r="X909" s="1">
        <v>10</v>
      </c>
      <c r="Y909" s="1">
        <v>9</v>
      </c>
      <c r="Z909" s="1">
        <v>8</v>
      </c>
      <c r="AA909" s="1">
        <v>7</v>
      </c>
      <c r="AB909" s="1"/>
      <c r="AC909" s="1"/>
      <c r="AD909" s="1"/>
      <c r="AE909" s="1"/>
      <c r="AF909" s="1"/>
      <c r="AG909" s="1"/>
      <c r="AH909" s="1">
        <v>25.400000000000006</v>
      </c>
      <c r="AI909" s="1">
        <v>72.699999999999989</v>
      </c>
    </row>
    <row r="910" spans="1:35" x14ac:dyDescent="0.25">
      <c r="A910" s="1">
        <v>909</v>
      </c>
      <c r="B910" s="1">
        <v>30</v>
      </c>
      <c r="C910" s="1">
        <v>8.0000000000000002E-3</v>
      </c>
      <c r="D910" s="1">
        <v>18.899999999999999</v>
      </c>
      <c r="E910" s="1">
        <v>3.2000000000000001E-2</v>
      </c>
      <c r="F910" s="29"/>
      <c r="G910" s="1">
        <v>151.4</v>
      </c>
      <c r="H910" s="1">
        <v>164.8</v>
      </c>
      <c r="I910" s="1">
        <v>186.5</v>
      </c>
      <c r="J910" s="1">
        <v>229.6</v>
      </c>
      <c r="K910" s="1">
        <v>249.9</v>
      </c>
      <c r="L910" s="1">
        <v>41.5</v>
      </c>
      <c r="M910" s="1">
        <v>802</v>
      </c>
      <c r="N910" s="1">
        <v>-60.3</v>
      </c>
      <c r="O910" s="1">
        <v>3.3479999999999999</v>
      </c>
      <c r="P910" s="1">
        <v>22.1</v>
      </c>
      <c r="Q910" s="1">
        <v>1.39</v>
      </c>
      <c r="R910" s="1">
        <v>43.18</v>
      </c>
      <c r="S910" s="1">
        <v>1</v>
      </c>
      <c r="T910" s="1">
        <v>98</v>
      </c>
      <c r="U910" s="1">
        <v>0.14000000000000001</v>
      </c>
      <c r="V910" s="1">
        <v>17</v>
      </c>
      <c r="W910" s="1">
        <v>15</v>
      </c>
      <c r="X910" s="1">
        <v>11</v>
      </c>
      <c r="Y910" s="1">
        <v>9</v>
      </c>
      <c r="Z910" s="1">
        <v>7</v>
      </c>
      <c r="AA910" s="1">
        <v>7</v>
      </c>
      <c r="AB910" s="1"/>
      <c r="AC910" s="1"/>
      <c r="AD910" s="1"/>
      <c r="AE910" s="1"/>
      <c r="AF910" s="1"/>
      <c r="AG910" s="1"/>
      <c r="AH910" s="1">
        <v>21.699999999999989</v>
      </c>
      <c r="AI910" s="1">
        <v>64.799999999999983</v>
      </c>
    </row>
    <row r="911" spans="1:35" x14ac:dyDescent="0.25">
      <c r="A911" s="1">
        <v>910</v>
      </c>
      <c r="B911" s="22">
        <v>29</v>
      </c>
      <c r="C911" s="22">
        <v>2E-3</v>
      </c>
      <c r="D911" s="26">
        <v>16</v>
      </c>
      <c r="E911" s="22">
        <v>1.9E-2</v>
      </c>
      <c r="F911" s="31"/>
      <c r="G911" s="26">
        <v>145</v>
      </c>
      <c r="H911" s="26">
        <v>162.5</v>
      </c>
      <c r="I911" s="26">
        <v>190.3</v>
      </c>
      <c r="J911" s="26">
        <v>234</v>
      </c>
      <c r="K911" s="26">
        <v>256</v>
      </c>
      <c r="L911" s="26">
        <v>38.5</v>
      </c>
      <c r="M911" s="26">
        <v>802</v>
      </c>
      <c r="N911" s="26">
        <v>-53.3</v>
      </c>
      <c r="O911" s="22">
        <v>3.5379999999999998</v>
      </c>
      <c r="P911" s="26">
        <v>22</v>
      </c>
      <c r="Q911" s="32">
        <v>1.48</v>
      </c>
      <c r="R911" s="22">
        <v>43.2</v>
      </c>
      <c r="S911" s="21">
        <v>1</v>
      </c>
      <c r="T911" s="22">
        <v>97</v>
      </c>
      <c r="U911" s="32">
        <v>0.16</v>
      </c>
      <c r="V911" s="22">
        <v>17</v>
      </c>
      <c r="W911" s="22">
        <v>16</v>
      </c>
      <c r="X911" s="1">
        <v>12</v>
      </c>
      <c r="Y911" s="1">
        <v>10</v>
      </c>
      <c r="Z911" s="1">
        <v>9</v>
      </c>
      <c r="AA911" s="1">
        <v>7</v>
      </c>
      <c r="AB911" s="26">
        <v>1214.9000000000001</v>
      </c>
      <c r="AC911" s="26">
        <v>347.1</v>
      </c>
      <c r="AD911" s="26">
        <v>24.1</v>
      </c>
      <c r="AE911" s="26">
        <v>5.4</v>
      </c>
      <c r="AF911" s="26">
        <v>2.5</v>
      </c>
      <c r="AG911" s="26">
        <v>1.1000000000000001</v>
      </c>
      <c r="AH911" s="1">
        <v>27.800000000000011</v>
      </c>
      <c r="AI911" s="1">
        <v>71.5</v>
      </c>
    </row>
    <row r="912" spans="1:35" x14ac:dyDescent="0.25">
      <c r="A912" s="1">
        <v>911</v>
      </c>
      <c r="B912" s="1">
        <v>30</v>
      </c>
      <c r="C912" s="1">
        <v>7.0000000000000001E-3</v>
      </c>
      <c r="D912" s="1">
        <v>18.3</v>
      </c>
      <c r="E912" s="1">
        <v>0.03</v>
      </c>
      <c r="F912" s="29">
        <v>1E-3</v>
      </c>
      <c r="G912" s="1">
        <v>153.69999999999999</v>
      </c>
      <c r="H912" s="1">
        <v>164.5</v>
      </c>
      <c r="I912" s="1">
        <v>180.9</v>
      </c>
      <c r="J912" s="1">
        <v>214.2</v>
      </c>
      <c r="K912" s="1">
        <v>233.5</v>
      </c>
      <c r="L912" s="1">
        <v>41</v>
      </c>
      <c r="M912" s="1">
        <v>802.1</v>
      </c>
      <c r="N912" s="1">
        <v>-71</v>
      </c>
      <c r="O912" s="1">
        <v>3.0750000000000002</v>
      </c>
      <c r="P912" s="1">
        <v>22.6</v>
      </c>
      <c r="Q912" s="1">
        <v>1.04</v>
      </c>
      <c r="R912" s="1">
        <v>43.152000000000001</v>
      </c>
      <c r="S912" s="1">
        <v>1</v>
      </c>
      <c r="T912" s="1">
        <v>91</v>
      </c>
      <c r="U912" s="1">
        <v>0.12</v>
      </c>
      <c r="V912" s="1">
        <v>15</v>
      </c>
      <c r="W912" s="1">
        <v>13</v>
      </c>
      <c r="X912" s="1">
        <v>9</v>
      </c>
      <c r="Y912" s="1">
        <v>8</v>
      </c>
      <c r="Z912" s="1">
        <v>7</v>
      </c>
      <c r="AA912" s="1">
        <v>7</v>
      </c>
      <c r="AB912" s="20"/>
      <c r="AC912" s="20"/>
      <c r="AD912" s="20"/>
      <c r="AE912" s="20"/>
      <c r="AF912" s="20"/>
      <c r="AG912" s="20"/>
      <c r="AH912" s="1">
        <v>16.400000000000006</v>
      </c>
      <c r="AI912" s="1">
        <v>49.699999999999989</v>
      </c>
    </row>
    <row r="913" spans="1:35" x14ac:dyDescent="0.25">
      <c r="A913" s="1">
        <v>912</v>
      </c>
      <c r="B913" s="1">
        <v>30</v>
      </c>
      <c r="C913" s="1">
        <v>1.2999999999999999E-2</v>
      </c>
      <c r="D913" s="1">
        <v>15.6</v>
      </c>
      <c r="E913" s="1">
        <v>0.03</v>
      </c>
      <c r="F913" s="29">
        <v>1E-3</v>
      </c>
      <c r="G913" s="1">
        <v>150.69999999999999</v>
      </c>
      <c r="H913" s="1">
        <v>165.3</v>
      </c>
      <c r="I913" s="1">
        <v>191</v>
      </c>
      <c r="J913" s="1">
        <v>232.4</v>
      </c>
      <c r="K913" s="1">
        <v>251.4</v>
      </c>
      <c r="L913" s="1">
        <v>40</v>
      </c>
      <c r="M913" s="1">
        <v>802.1</v>
      </c>
      <c r="N913" s="1">
        <v>-58.5</v>
      </c>
      <c r="O913" s="1">
        <v>3.5430000000000001</v>
      </c>
      <c r="P913" s="1">
        <v>23.4</v>
      </c>
      <c r="Q913" s="1">
        <v>1.73</v>
      </c>
      <c r="R913" s="1">
        <v>43.244999999999997</v>
      </c>
      <c r="S913" s="1">
        <v>1</v>
      </c>
      <c r="T913" s="1">
        <v>98</v>
      </c>
      <c r="U913" s="1">
        <v>0.09</v>
      </c>
      <c r="V913" s="1">
        <v>14</v>
      </c>
      <c r="W913" s="1">
        <v>11</v>
      </c>
      <c r="X913" s="1">
        <v>7</v>
      </c>
      <c r="Y913" s="1">
        <v>7</v>
      </c>
      <c r="Z913" s="1">
        <v>7</v>
      </c>
      <c r="AA913" s="1">
        <v>7</v>
      </c>
      <c r="AB913" s="1"/>
      <c r="AC913" s="1"/>
      <c r="AD913" s="1"/>
      <c r="AE913" s="1"/>
      <c r="AF913" s="1"/>
      <c r="AG913" s="1"/>
      <c r="AH913" s="1">
        <v>25.699999999999989</v>
      </c>
      <c r="AI913" s="1">
        <v>67.099999999999994</v>
      </c>
    </row>
    <row r="914" spans="1:35" x14ac:dyDescent="0.25">
      <c r="A914" s="1">
        <v>913</v>
      </c>
      <c r="B914" s="22">
        <v>28</v>
      </c>
      <c r="C914" s="22">
        <v>2E-3</v>
      </c>
      <c r="D914" s="22">
        <v>17.899999999999999</v>
      </c>
      <c r="E914" s="24">
        <v>3.1E-2</v>
      </c>
      <c r="F914" s="31"/>
      <c r="G914" s="26">
        <v>147.19999999999999</v>
      </c>
      <c r="H914" s="26">
        <v>164.2</v>
      </c>
      <c r="I914" s="26">
        <v>188.2</v>
      </c>
      <c r="J914" s="26">
        <v>230.3</v>
      </c>
      <c r="K914" s="26">
        <v>251.4</v>
      </c>
      <c r="L914" s="26">
        <v>40.5</v>
      </c>
      <c r="M914" s="22">
        <v>802.1</v>
      </c>
      <c r="N914" s="26">
        <v>-57</v>
      </c>
      <c r="O914" s="22">
        <v>3.3849999999999998</v>
      </c>
      <c r="P914" s="26">
        <v>21</v>
      </c>
      <c r="Q914" s="32">
        <v>1.19</v>
      </c>
      <c r="R914" s="22">
        <v>43.2</v>
      </c>
      <c r="S914" s="21">
        <v>1</v>
      </c>
      <c r="T914" s="22">
        <v>99</v>
      </c>
      <c r="U914" s="22">
        <v>0.27</v>
      </c>
      <c r="V914" s="22">
        <v>19</v>
      </c>
      <c r="W914" s="22">
        <v>17</v>
      </c>
      <c r="X914" s="1">
        <v>14</v>
      </c>
      <c r="Y914" s="1">
        <v>12</v>
      </c>
      <c r="Z914" s="1">
        <v>11</v>
      </c>
      <c r="AA914" s="1">
        <v>10</v>
      </c>
      <c r="AB914" s="26">
        <v>2617.6999999999998</v>
      </c>
      <c r="AC914" s="26">
        <v>691.2</v>
      </c>
      <c r="AD914" s="26">
        <v>81.400000000000006</v>
      </c>
      <c r="AE914" s="26">
        <v>33.299999999999997</v>
      </c>
      <c r="AF914" s="26">
        <v>18.899999999999999</v>
      </c>
      <c r="AG914" s="26">
        <v>9.6999999999999993</v>
      </c>
      <c r="AH914" s="1">
        <v>24</v>
      </c>
      <c r="AI914" s="1">
        <v>66.100000000000023</v>
      </c>
    </row>
    <row r="915" spans="1:35" x14ac:dyDescent="0.25">
      <c r="A915" s="1">
        <v>914</v>
      </c>
      <c r="B915" s="22">
        <v>29</v>
      </c>
      <c r="C915" s="22">
        <v>2E-3</v>
      </c>
      <c r="D915" s="26">
        <v>17.100000000000001</v>
      </c>
      <c r="E915" s="22">
        <v>2.1999999999999999E-2</v>
      </c>
      <c r="F915" s="31"/>
      <c r="G915" s="26">
        <v>141.5</v>
      </c>
      <c r="H915" s="26">
        <v>163.30000000000001</v>
      </c>
      <c r="I915" s="26">
        <v>191.5</v>
      </c>
      <c r="J915" s="26">
        <v>236.5</v>
      </c>
      <c r="K915" s="26">
        <v>260</v>
      </c>
      <c r="L915" s="26">
        <v>40.5</v>
      </c>
      <c r="M915" s="26">
        <v>802.1</v>
      </c>
      <c r="N915" s="22">
        <v>-56.1</v>
      </c>
      <c r="O915" s="22">
        <v>3.5289999999999999</v>
      </c>
      <c r="P915" s="26">
        <v>21</v>
      </c>
      <c r="Q915" s="22">
        <v>1.32</v>
      </c>
      <c r="R915" s="22">
        <v>43.2</v>
      </c>
      <c r="S915" s="21">
        <v>1</v>
      </c>
      <c r="T915" s="22">
        <v>97</v>
      </c>
      <c r="U915" s="32">
        <v>0.13</v>
      </c>
      <c r="V915" s="22">
        <v>18</v>
      </c>
      <c r="W915" s="22">
        <v>16</v>
      </c>
      <c r="X915" s="1">
        <v>13</v>
      </c>
      <c r="Y915" s="1">
        <v>11</v>
      </c>
      <c r="Z915" s="1">
        <v>10</v>
      </c>
      <c r="AA915" s="1">
        <v>9</v>
      </c>
      <c r="AB915" s="26">
        <v>1566.5</v>
      </c>
      <c r="AC915" s="26">
        <v>436.9</v>
      </c>
      <c r="AD915" s="26">
        <v>41.9</v>
      </c>
      <c r="AE915" s="26">
        <v>12.8</v>
      </c>
      <c r="AF915" s="26">
        <v>7</v>
      </c>
      <c r="AG915" s="26">
        <v>2.9</v>
      </c>
      <c r="AH915" s="1">
        <v>28.199999999999989</v>
      </c>
      <c r="AI915" s="1">
        <v>73.199999999999989</v>
      </c>
    </row>
    <row r="916" spans="1:35" x14ac:dyDescent="0.25">
      <c r="A916" s="1">
        <v>915</v>
      </c>
      <c r="B916" s="21">
        <v>16</v>
      </c>
      <c r="C916" s="21">
        <v>2E-3</v>
      </c>
      <c r="D916" s="25">
        <v>16.415699850299401</v>
      </c>
      <c r="E916" s="21">
        <v>7.0000000000000007E-2</v>
      </c>
      <c r="F916" s="30">
        <v>1.6000000000000001E-3</v>
      </c>
      <c r="G916" s="21">
        <v>155.30000000000001</v>
      </c>
      <c r="H916" s="21">
        <v>169.8</v>
      </c>
      <c r="I916" s="21">
        <v>197.7</v>
      </c>
      <c r="J916" s="21">
        <v>235.5</v>
      </c>
      <c r="K916" s="21">
        <v>253.2</v>
      </c>
      <c r="L916" s="21">
        <v>42.5</v>
      </c>
      <c r="M916" s="1">
        <v>802.1</v>
      </c>
      <c r="N916" s="21">
        <v>-52</v>
      </c>
      <c r="O916" s="21">
        <v>3.911</v>
      </c>
      <c r="P916" s="21">
        <v>26</v>
      </c>
      <c r="Q916" s="21"/>
      <c r="R916" s="21">
        <v>43.24</v>
      </c>
      <c r="S916" s="21">
        <v>1</v>
      </c>
      <c r="T916" s="21">
        <v>80</v>
      </c>
      <c r="U916" s="21">
        <v>0.01</v>
      </c>
      <c r="V916" s="21">
        <v>17</v>
      </c>
      <c r="W916" s="21">
        <v>15</v>
      </c>
      <c r="X916" s="1">
        <v>11</v>
      </c>
      <c r="Y916" s="1">
        <v>8</v>
      </c>
      <c r="Z916" s="1">
        <v>7</v>
      </c>
      <c r="AA916" s="1">
        <v>7</v>
      </c>
      <c r="AB916" s="21">
        <v>743.6</v>
      </c>
      <c r="AC916" s="21">
        <v>209.6</v>
      </c>
      <c r="AD916" s="21">
        <v>10.1</v>
      </c>
      <c r="AE916" s="21">
        <v>1.6</v>
      </c>
      <c r="AF916" s="21">
        <v>0.8</v>
      </c>
      <c r="AG916" s="21">
        <v>0.1</v>
      </c>
      <c r="AH916" s="1">
        <v>27.899999999999977</v>
      </c>
      <c r="AI916" s="1">
        <v>65.699999999999989</v>
      </c>
    </row>
    <row r="917" spans="1:35" x14ac:dyDescent="0.25">
      <c r="A917" s="1">
        <v>916</v>
      </c>
      <c r="B917" s="1">
        <v>18</v>
      </c>
      <c r="C917" s="23">
        <v>3.0000000000000001E-3</v>
      </c>
      <c r="D917" s="1">
        <v>17.8</v>
      </c>
      <c r="E917" s="1">
        <v>0.16</v>
      </c>
      <c r="F917" s="29">
        <v>8.9999999999999998E-4</v>
      </c>
      <c r="G917" s="1">
        <v>148.4</v>
      </c>
      <c r="H917" s="1">
        <v>171.2</v>
      </c>
      <c r="I917" s="1">
        <v>198.7</v>
      </c>
      <c r="J917" s="1">
        <v>234.7</v>
      </c>
      <c r="K917" s="1">
        <v>253</v>
      </c>
      <c r="L917" s="1">
        <v>41</v>
      </c>
      <c r="M917" s="1">
        <v>802.2</v>
      </c>
      <c r="N917" s="1">
        <v>-52.5</v>
      </c>
      <c r="O917" s="1">
        <v>3.9569999999999999</v>
      </c>
      <c r="P917" s="1">
        <v>25</v>
      </c>
      <c r="Q917" s="1"/>
      <c r="R917" s="1">
        <v>43.192</v>
      </c>
      <c r="S917" s="21">
        <v>1</v>
      </c>
      <c r="T917" s="1">
        <v>70</v>
      </c>
      <c r="U917" s="1"/>
      <c r="V917" s="1"/>
      <c r="W917" s="1"/>
      <c r="X917" s="1"/>
      <c r="Y917" s="1"/>
      <c r="Z917" s="1"/>
      <c r="AA917" s="1"/>
      <c r="AB917" s="1"/>
      <c r="AC917" s="1"/>
      <c r="AD917" s="1"/>
      <c r="AE917" s="1"/>
      <c r="AF917" s="1"/>
      <c r="AG917" s="1"/>
      <c r="AH917" s="1">
        <v>27.5</v>
      </c>
      <c r="AI917" s="1">
        <v>63.5</v>
      </c>
    </row>
    <row r="918" spans="1:35" x14ac:dyDescent="0.25">
      <c r="A918" s="1">
        <v>917</v>
      </c>
      <c r="B918" s="1">
        <v>30</v>
      </c>
      <c r="C918" s="1">
        <v>8.9999999999999993E-3</v>
      </c>
      <c r="D918" s="1">
        <v>17.899999999999999</v>
      </c>
      <c r="E918" s="1">
        <v>0.02</v>
      </c>
      <c r="F918" s="29"/>
      <c r="G918" s="1">
        <v>147.4</v>
      </c>
      <c r="H918" s="1">
        <v>162.19999999999999</v>
      </c>
      <c r="I918" s="1">
        <v>186.6</v>
      </c>
      <c r="J918" s="1">
        <v>233.2</v>
      </c>
      <c r="K918" s="1">
        <v>253.9</v>
      </c>
      <c r="L918" s="1">
        <v>39.5</v>
      </c>
      <c r="M918" s="1">
        <v>802.2</v>
      </c>
      <c r="N918" s="1">
        <v>-58.7</v>
      </c>
      <c r="O918" s="1">
        <v>3.3650000000000002</v>
      </c>
      <c r="P918" s="1">
        <v>22.3</v>
      </c>
      <c r="Q918" s="1">
        <v>1.65</v>
      </c>
      <c r="R918" s="1">
        <v>43.198</v>
      </c>
      <c r="S918" s="1">
        <v>1</v>
      </c>
      <c r="T918" s="1">
        <v>97</v>
      </c>
      <c r="U918" s="1">
        <v>0.22</v>
      </c>
      <c r="V918" s="1">
        <v>13</v>
      </c>
      <c r="W918" s="1">
        <v>11</v>
      </c>
      <c r="X918" s="1">
        <v>7</v>
      </c>
      <c r="Y918" s="1">
        <v>7</v>
      </c>
      <c r="Z918" s="1">
        <v>7</v>
      </c>
      <c r="AA918" s="1">
        <v>7</v>
      </c>
      <c r="AB918" s="1"/>
      <c r="AC918" s="1"/>
      <c r="AD918" s="1"/>
      <c r="AE918" s="1"/>
      <c r="AF918" s="1"/>
      <c r="AG918" s="1"/>
      <c r="AH918" s="1">
        <v>24.400000000000006</v>
      </c>
      <c r="AI918" s="1">
        <v>71</v>
      </c>
    </row>
    <row r="919" spans="1:35" x14ac:dyDescent="0.25">
      <c r="A919" s="1">
        <v>918</v>
      </c>
      <c r="B919" s="1">
        <v>30</v>
      </c>
      <c r="C919" s="1">
        <v>7.0000000000000001E-3</v>
      </c>
      <c r="D919" s="1">
        <v>19</v>
      </c>
      <c r="E919" s="1">
        <v>0.03</v>
      </c>
      <c r="F919" s="29"/>
      <c r="G919" s="1">
        <v>151.5</v>
      </c>
      <c r="H919" s="1">
        <v>164</v>
      </c>
      <c r="I919" s="1">
        <v>186</v>
      </c>
      <c r="J919" s="1">
        <v>230.4</v>
      </c>
      <c r="K919" s="1">
        <v>251.9</v>
      </c>
      <c r="L919" s="1">
        <v>41</v>
      </c>
      <c r="M919" s="1">
        <v>802.2</v>
      </c>
      <c r="N919" s="1">
        <v>-60.3</v>
      </c>
      <c r="O919" s="1">
        <v>3.3250000000000002</v>
      </c>
      <c r="P919" s="1">
        <v>22.6</v>
      </c>
      <c r="Q919" s="1">
        <v>1.44</v>
      </c>
      <c r="R919" s="1">
        <v>43.173000000000002</v>
      </c>
      <c r="S919" s="1">
        <v>1</v>
      </c>
      <c r="T919" s="1">
        <v>96</v>
      </c>
      <c r="U919" s="1">
        <v>0.16</v>
      </c>
      <c r="V919" s="1">
        <v>13</v>
      </c>
      <c r="W919" s="1">
        <v>11</v>
      </c>
      <c r="X919" s="1">
        <v>8</v>
      </c>
      <c r="Y919" s="1">
        <v>7</v>
      </c>
      <c r="Z919" s="1">
        <v>7</v>
      </c>
      <c r="AA919" s="1">
        <v>7</v>
      </c>
      <c r="AB919" s="1"/>
      <c r="AC919" s="1"/>
      <c r="AD919" s="1"/>
      <c r="AE919" s="1"/>
      <c r="AF919" s="1"/>
      <c r="AG919" s="1"/>
      <c r="AH919" s="1">
        <v>22</v>
      </c>
      <c r="AI919" s="1">
        <v>66.400000000000006</v>
      </c>
    </row>
    <row r="920" spans="1:35" x14ac:dyDescent="0.25">
      <c r="A920" s="1">
        <v>919</v>
      </c>
      <c r="B920" s="20">
        <v>30</v>
      </c>
      <c r="C920" s="20">
        <v>1E-3</v>
      </c>
      <c r="D920" s="20">
        <v>22</v>
      </c>
      <c r="E920" s="20">
        <v>1.1299999999999999E-2</v>
      </c>
      <c r="F920" s="28">
        <v>2.9999999999999997E-4</v>
      </c>
      <c r="G920" s="20">
        <v>147.69999999999999</v>
      </c>
      <c r="H920" s="20">
        <v>172.9</v>
      </c>
      <c r="I920" s="20">
        <v>196.2</v>
      </c>
      <c r="J920" s="20">
        <v>227.2</v>
      </c>
      <c r="K920" s="20">
        <v>242.6</v>
      </c>
      <c r="L920" s="20">
        <v>41.7</v>
      </c>
      <c r="M920" s="20">
        <v>802.2</v>
      </c>
      <c r="N920" s="20">
        <v>-53</v>
      </c>
      <c r="O920" s="20">
        <v>3.6150000000000002</v>
      </c>
      <c r="P920" s="20">
        <v>23</v>
      </c>
      <c r="Q920" s="20">
        <v>1.74</v>
      </c>
      <c r="R920" s="20">
        <v>43.15</v>
      </c>
      <c r="S920" s="20">
        <v>1</v>
      </c>
      <c r="T920" s="20">
        <v>100</v>
      </c>
      <c r="U920" s="20">
        <v>0.15</v>
      </c>
      <c r="V920" s="20">
        <v>13</v>
      </c>
      <c r="W920" s="20">
        <v>12</v>
      </c>
      <c r="X920" s="1">
        <v>8</v>
      </c>
      <c r="Y920" s="1">
        <v>7</v>
      </c>
      <c r="Z920" s="1">
        <v>7</v>
      </c>
      <c r="AA920" s="1">
        <v>7</v>
      </c>
      <c r="AB920" s="20">
        <v>77.3</v>
      </c>
      <c r="AC920" s="20">
        <v>23.5</v>
      </c>
      <c r="AD920" s="20">
        <v>2.1</v>
      </c>
      <c r="AE920" s="20">
        <v>0.5</v>
      </c>
      <c r="AF920" s="20">
        <v>0.2</v>
      </c>
      <c r="AG920" s="20">
        <v>0.1</v>
      </c>
      <c r="AH920" s="1">
        <v>23.299999999999983</v>
      </c>
      <c r="AI920" s="1">
        <v>54.299999999999983</v>
      </c>
    </row>
    <row r="921" spans="1:35" x14ac:dyDescent="0.25">
      <c r="A921" s="1">
        <v>920</v>
      </c>
      <c r="B921" s="20">
        <v>30</v>
      </c>
      <c r="C921" s="20">
        <v>1E-3</v>
      </c>
      <c r="D921" s="20">
        <v>22.6</v>
      </c>
      <c r="E921" s="20">
        <v>1.49E-2</v>
      </c>
      <c r="F921" s="28">
        <v>2.9999999999999997E-4</v>
      </c>
      <c r="G921" s="20">
        <v>147.19999999999999</v>
      </c>
      <c r="H921" s="20">
        <v>171.3</v>
      </c>
      <c r="I921" s="20">
        <v>198.3</v>
      </c>
      <c r="J921" s="20">
        <v>233.2</v>
      </c>
      <c r="K921" s="20">
        <v>251.1</v>
      </c>
      <c r="L921" s="20">
        <v>40.299999999999997</v>
      </c>
      <c r="M921" s="20">
        <v>802.2</v>
      </c>
      <c r="N921" s="20">
        <v>-49.8</v>
      </c>
      <c r="O921" s="20">
        <v>3.7650000000000001</v>
      </c>
      <c r="P921" s="20">
        <v>22</v>
      </c>
      <c r="Q921" s="20">
        <v>1.76</v>
      </c>
      <c r="R921" s="20">
        <v>43.15</v>
      </c>
      <c r="S921" s="20">
        <v>2</v>
      </c>
      <c r="T921" s="20">
        <v>99</v>
      </c>
      <c r="U921" s="20">
        <v>0.02</v>
      </c>
      <c r="V921" s="20">
        <v>13</v>
      </c>
      <c r="W921" s="20">
        <v>11</v>
      </c>
      <c r="X921" s="1">
        <v>7</v>
      </c>
      <c r="Y921" s="1">
        <v>7</v>
      </c>
      <c r="Z921" s="1">
        <v>7</v>
      </c>
      <c r="AA921" s="1">
        <v>7</v>
      </c>
      <c r="AB921" s="20">
        <v>62.5</v>
      </c>
      <c r="AC921" s="20">
        <v>16</v>
      </c>
      <c r="AD921" s="20">
        <v>0.7</v>
      </c>
      <c r="AE921" s="20">
        <v>0.1</v>
      </c>
      <c r="AF921" s="20">
        <v>0</v>
      </c>
      <c r="AG921" s="20">
        <v>0</v>
      </c>
      <c r="AH921" s="1">
        <v>27</v>
      </c>
      <c r="AI921" s="1">
        <v>61.899999999999977</v>
      </c>
    </row>
    <row r="922" spans="1:35" x14ac:dyDescent="0.25">
      <c r="A922" s="1">
        <v>921</v>
      </c>
      <c r="B922" s="22">
        <v>29</v>
      </c>
      <c r="C922" s="22">
        <v>3.0000000000000001E-3</v>
      </c>
      <c r="D922" s="26">
        <v>16.399999999999999</v>
      </c>
      <c r="E922" s="22">
        <v>2.7E-2</v>
      </c>
      <c r="F922" s="31"/>
      <c r="G922" s="26">
        <v>146.4</v>
      </c>
      <c r="H922" s="26">
        <v>164.1</v>
      </c>
      <c r="I922" s="26">
        <v>191.6</v>
      </c>
      <c r="J922" s="26">
        <v>236.6</v>
      </c>
      <c r="K922" s="26">
        <v>255.6</v>
      </c>
      <c r="L922" s="26">
        <v>41.5</v>
      </c>
      <c r="M922" s="26">
        <v>802.2</v>
      </c>
      <c r="N922" s="26">
        <v>-52.6</v>
      </c>
      <c r="O922" s="24">
        <v>3.629</v>
      </c>
      <c r="P922" s="26">
        <v>21</v>
      </c>
      <c r="Q922" s="32">
        <v>1.59</v>
      </c>
      <c r="R922" s="22">
        <v>43.2</v>
      </c>
      <c r="S922" s="21">
        <v>1</v>
      </c>
      <c r="T922" s="22">
        <v>96</v>
      </c>
      <c r="U922" s="32">
        <v>0.1</v>
      </c>
      <c r="V922" s="22">
        <v>17</v>
      </c>
      <c r="W922" s="22">
        <v>15</v>
      </c>
      <c r="X922" s="1">
        <v>12</v>
      </c>
      <c r="Y922" s="1">
        <v>11</v>
      </c>
      <c r="Z922" s="1">
        <v>10</v>
      </c>
      <c r="AA922" s="1">
        <v>9</v>
      </c>
      <c r="AB922" s="26">
        <v>944.7</v>
      </c>
      <c r="AC922" s="26">
        <v>271.3</v>
      </c>
      <c r="AD922" s="26">
        <v>31.2</v>
      </c>
      <c r="AE922" s="26">
        <v>10.3</v>
      </c>
      <c r="AF922" s="26">
        <v>5.9</v>
      </c>
      <c r="AG922" s="26">
        <v>3.3</v>
      </c>
      <c r="AH922" s="1">
        <v>27.5</v>
      </c>
      <c r="AI922" s="1">
        <v>72.5</v>
      </c>
    </row>
    <row r="923" spans="1:35" x14ac:dyDescent="0.25">
      <c r="A923" s="1">
        <v>922</v>
      </c>
      <c r="B923" s="1">
        <v>30</v>
      </c>
      <c r="C923" s="1">
        <v>1.2E-2</v>
      </c>
      <c r="D923" s="1">
        <v>18.899999999999999</v>
      </c>
      <c r="E923" s="1">
        <v>0.02</v>
      </c>
      <c r="F923" s="29">
        <v>1E-3</v>
      </c>
      <c r="G923" s="1">
        <v>156</v>
      </c>
      <c r="H923" s="1">
        <v>167.3</v>
      </c>
      <c r="I923" s="1">
        <v>189.9</v>
      </c>
      <c r="J923" s="1">
        <v>232.7</v>
      </c>
      <c r="K923" s="1">
        <v>252.6</v>
      </c>
      <c r="L923" s="1">
        <v>45</v>
      </c>
      <c r="M923" s="1">
        <v>802.3</v>
      </c>
      <c r="N923" s="1">
        <v>-58.2</v>
      </c>
      <c r="O923" s="1">
        <v>3.5459999999999998</v>
      </c>
      <c r="P923" s="1">
        <v>22.6</v>
      </c>
      <c r="Q923" s="1">
        <v>1.73</v>
      </c>
      <c r="R923" s="1">
        <v>43.192999999999998</v>
      </c>
      <c r="S923" s="1">
        <v>1</v>
      </c>
      <c r="T923" s="1">
        <v>91</v>
      </c>
      <c r="U923" s="1">
        <v>0.12</v>
      </c>
      <c r="V923" s="1">
        <v>14</v>
      </c>
      <c r="W923" s="1">
        <v>12</v>
      </c>
      <c r="X923" s="1">
        <v>8</v>
      </c>
      <c r="Y923" s="1">
        <v>7</v>
      </c>
      <c r="Z923" s="1">
        <v>7</v>
      </c>
      <c r="AA923" s="1">
        <v>7</v>
      </c>
      <c r="AB923" s="20"/>
      <c r="AC923" s="20"/>
      <c r="AD923" s="20"/>
      <c r="AE923" s="20"/>
      <c r="AF923" s="20"/>
      <c r="AG923" s="20"/>
      <c r="AH923" s="1">
        <v>22.599999999999994</v>
      </c>
      <c r="AI923" s="1">
        <v>65.399999999999977</v>
      </c>
    </row>
    <row r="924" spans="1:35" x14ac:dyDescent="0.25">
      <c r="A924" s="1">
        <v>923</v>
      </c>
      <c r="B924" s="1">
        <v>30</v>
      </c>
      <c r="C924" s="1">
        <v>4.0000000000000001E-3</v>
      </c>
      <c r="D924" s="1">
        <v>17.5</v>
      </c>
      <c r="E924" s="1">
        <v>0.02</v>
      </c>
      <c r="F924" s="29">
        <v>1E-3</v>
      </c>
      <c r="G924" s="1">
        <v>151.69999999999999</v>
      </c>
      <c r="H924" s="1">
        <v>165.3</v>
      </c>
      <c r="I924" s="1">
        <v>189.2</v>
      </c>
      <c r="J924" s="1">
        <v>230.5</v>
      </c>
      <c r="K924" s="1">
        <v>250</v>
      </c>
      <c r="L924" s="1">
        <v>42</v>
      </c>
      <c r="M924" s="1">
        <v>802.3</v>
      </c>
      <c r="N924" s="1">
        <v>-58.8</v>
      </c>
      <c r="O924" s="1">
        <v>3.4809999999999999</v>
      </c>
      <c r="P924" s="1">
        <v>22.4</v>
      </c>
      <c r="Q924" s="1">
        <v>1.76</v>
      </c>
      <c r="R924" s="1">
        <v>43.209000000000003</v>
      </c>
      <c r="S924" s="1">
        <v>1</v>
      </c>
      <c r="T924" s="1">
        <v>97</v>
      </c>
      <c r="U924" s="1">
        <v>0.18</v>
      </c>
      <c r="V924" s="1">
        <v>14</v>
      </c>
      <c r="W924" s="1">
        <v>12</v>
      </c>
      <c r="X924" s="1">
        <v>8</v>
      </c>
      <c r="Y924" s="1">
        <v>7</v>
      </c>
      <c r="Z924" s="1">
        <v>7</v>
      </c>
      <c r="AA924" s="1">
        <v>7</v>
      </c>
      <c r="AB924" s="20"/>
      <c r="AC924" s="20"/>
      <c r="AD924" s="20"/>
      <c r="AE924" s="20"/>
      <c r="AF924" s="20"/>
      <c r="AG924" s="20"/>
      <c r="AH924" s="1">
        <v>23.899999999999977</v>
      </c>
      <c r="AI924" s="1">
        <v>65.199999999999989</v>
      </c>
    </row>
    <row r="925" spans="1:35" x14ac:dyDescent="0.25">
      <c r="A925" s="1">
        <v>924</v>
      </c>
      <c r="B925" s="1">
        <v>30</v>
      </c>
      <c r="C925" s="1">
        <v>5.0000000000000001E-3</v>
      </c>
      <c r="D925" s="1">
        <v>19.3</v>
      </c>
      <c r="E925" s="1">
        <v>0.02</v>
      </c>
      <c r="F925" s="29">
        <v>1E-3</v>
      </c>
      <c r="G925" s="1">
        <v>153.5</v>
      </c>
      <c r="H925" s="1">
        <v>162.5</v>
      </c>
      <c r="I925" s="1">
        <v>186.1</v>
      </c>
      <c r="J925" s="1">
        <v>230</v>
      </c>
      <c r="K925" s="1">
        <v>250</v>
      </c>
      <c r="L925" s="1">
        <v>40.5</v>
      </c>
      <c r="M925" s="1">
        <v>802.3</v>
      </c>
      <c r="N925" s="1">
        <v>-60.3</v>
      </c>
      <c r="O925" s="1">
        <v>3.3210000000000002</v>
      </c>
      <c r="P925" s="1">
        <v>22.1</v>
      </c>
      <c r="Q925" s="1">
        <v>1.65</v>
      </c>
      <c r="R925" s="1">
        <v>43.167999999999999</v>
      </c>
      <c r="S925" s="1">
        <v>1</v>
      </c>
      <c r="T925" s="1">
        <v>97</v>
      </c>
      <c r="U925" s="1">
        <v>0.16</v>
      </c>
      <c r="V925" s="1">
        <v>18</v>
      </c>
      <c r="W925" s="1">
        <v>16</v>
      </c>
      <c r="X925" s="1">
        <v>12</v>
      </c>
      <c r="Y925" s="1">
        <v>10</v>
      </c>
      <c r="Z925" s="1">
        <v>8</v>
      </c>
      <c r="AA925" s="1">
        <v>7</v>
      </c>
      <c r="AB925" s="20"/>
      <c r="AC925" s="20"/>
      <c r="AD925" s="20"/>
      <c r="AE925" s="20"/>
      <c r="AF925" s="20"/>
      <c r="AG925" s="20"/>
      <c r="AH925" s="1">
        <v>23.599999999999994</v>
      </c>
      <c r="AI925" s="1">
        <v>67.5</v>
      </c>
    </row>
    <row r="926" spans="1:35" x14ac:dyDescent="0.25">
      <c r="A926" s="1">
        <v>925</v>
      </c>
      <c r="B926" s="20">
        <v>23</v>
      </c>
      <c r="C926" s="20">
        <v>1E-3</v>
      </c>
      <c r="D926" s="20">
        <v>20.8</v>
      </c>
      <c r="E926" s="20">
        <v>0.1002</v>
      </c>
      <c r="F926" s="28">
        <v>5.9999999999999995E-4</v>
      </c>
      <c r="G926" s="20">
        <v>151.5</v>
      </c>
      <c r="H926" s="20">
        <v>172</v>
      </c>
      <c r="I926" s="20">
        <v>198.8</v>
      </c>
      <c r="J926" s="20">
        <v>234</v>
      </c>
      <c r="K926" s="20">
        <v>252.8</v>
      </c>
      <c r="L926" s="20">
        <v>44.9</v>
      </c>
      <c r="M926" s="20">
        <v>802.3</v>
      </c>
      <c r="N926" s="20">
        <v>-51.7</v>
      </c>
      <c r="O926" s="20">
        <v>3.8220000000000001</v>
      </c>
      <c r="P926" s="20">
        <v>22</v>
      </c>
      <c r="Q926" s="20">
        <v>1.93</v>
      </c>
      <c r="R926" s="20">
        <v>43.16</v>
      </c>
      <c r="S926" s="20">
        <v>1</v>
      </c>
      <c r="T926" s="20">
        <v>98</v>
      </c>
      <c r="U926" s="20">
        <v>0.28000000000000003</v>
      </c>
      <c r="V926" s="20">
        <v>17</v>
      </c>
      <c r="W926" s="20">
        <v>14</v>
      </c>
      <c r="X926" s="1">
        <v>7</v>
      </c>
      <c r="Y926" s="1">
        <v>7</v>
      </c>
      <c r="Z926" s="1">
        <v>7</v>
      </c>
      <c r="AA926" s="1">
        <v>7</v>
      </c>
      <c r="AB926" s="20">
        <v>686.1</v>
      </c>
      <c r="AC926" s="20">
        <v>90.4</v>
      </c>
      <c r="AD926" s="20">
        <v>1</v>
      </c>
      <c r="AE926" s="20">
        <v>0.1</v>
      </c>
      <c r="AF926" s="20">
        <v>0.1</v>
      </c>
      <c r="AG926" s="20">
        <v>0</v>
      </c>
      <c r="AH926" s="1">
        <v>26.800000000000011</v>
      </c>
      <c r="AI926" s="1">
        <v>62</v>
      </c>
    </row>
    <row r="927" spans="1:35" x14ac:dyDescent="0.25">
      <c r="A927" s="1">
        <v>926</v>
      </c>
      <c r="B927" s="20">
        <v>30</v>
      </c>
      <c r="C927" s="20">
        <v>2E-3</v>
      </c>
      <c r="D927" s="20">
        <v>22.8</v>
      </c>
      <c r="E927" s="20">
        <v>1.32E-2</v>
      </c>
      <c r="F927" s="28">
        <v>2.0000000000000001E-4</v>
      </c>
      <c r="G927" s="20">
        <v>145</v>
      </c>
      <c r="H927" s="20">
        <v>171.7</v>
      </c>
      <c r="I927" s="20">
        <v>197.7</v>
      </c>
      <c r="J927" s="20">
        <v>230.5</v>
      </c>
      <c r="K927" s="20">
        <v>246.6</v>
      </c>
      <c r="L927" s="20">
        <v>41.4</v>
      </c>
      <c r="M927" s="20">
        <v>802.3</v>
      </c>
      <c r="N927" s="20">
        <v>-51.6</v>
      </c>
      <c r="O927" s="20">
        <v>3.6949999999999998</v>
      </c>
      <c r="P927" s="20">
        <v>22</v>
      </c>
      <c r="Q927" s="20">
        <v>1.99</v>
      </c>
      <c r="R927" s="20">
        <v>43.15</v>
      </c>
      <c r="S927" s="33">
        <v>1</v>
      </c>
      <c r="T927" s="20">
        <v>99</v>
      </c>
      <c r="U927" s="20">
        <v>0.3</v>
      </c>
      <c r="V927" s="20">
        <v>13</v>
      </c>
      <c r="W927" s="20">
        <v>11</v>
      </c>
      <c r="X927" s="1">
        <v>8</v>
      </c>
      <c r="Y927" s="1">
        <v>7</v>
      </c>
      <c r="Z927" s="1">
        <v>7</v>
      </c>
      <c r="AA927" s="1">
        <v>7</v>
      </c>
      <c r="AB927" s="20">
        <v>55.9</v>
      </c>
      <c r="AC927" s="20">
        <v>18</v>
      </c>
      <c r="AD927" s="20">
        <v>1.7</v>
      </c>
      <c r="AE927" s="20">
        <v>0.3</v>
      </c>
      <c r="AF927" s="20">
        <v>0.1</v>
      </c>
      <c r="AG927" s="20" t="s">
        <v>67</v>
      </c>
      <c r="AH927" s="1">
        <v>26</v>
      </c>
      <c r="AI927" s="1">
        <v>58.800000000000011</v>
      </c>
    </row>
    <row r="928" spans="1:35" x14ac:dyDescent="0.25">
      <c r="A928" s="1">
        <v>927</v>
      </c>
      <c r="B928" s="22">
        <v>28</v>
      </c>
      <c r="C928" s="22">
        <v>3.0000000000000001E-3</v>
      </c>
      <c r="D928" s="26">
        <v>14.6</v>
      </c>
      <c r="E928" s="22">
        <v>2.4E-2</v>
      </c>
      <c r="F928" s="31"/>
      <c r="G928" s="26">
        <v>144.80000000000001</v>
      </c>
      <c r="H928" s="26">
        <v>162.69999999999999</v>
      </c>
      <c r="I928" s="26">
        <v>190.4</v>
      </c>
      <c r="J928" s="26">
        <v>233.9</v>
      </c>
      <c r="K928" s="26">
        <v>259.39999999999998</v>
      </c>
      <c r="L928" s="26">
        <v>40</v>
      </c>
      <c r="M928" s="26">
        <v>802.3</v>
      </c>
      <c r="N928" s="22">
        <v>-58.5</v>
      </c>
      <c r="O928" s="22">
        <v>3.5369999999999999</v>
      </c>
      <c r="P928" s="26">
        <v>22</v>
      </c>
      <c r="Q928" s="22">
        <v>1.03</v>
      </c>
      <c r="R928" s="22">
        <v>43.3</v>
      </c>
      <c r="S928" s="21">
        <v>1</v>
      </c>
      <c r="T928" s="22">
        <v>99</v>
      </c>
      <c r="U928" s="32">
        <v>0.67</v>
      </c>
      <c r="V928" s="22">
        <v>19</v>
      </c>
      <c r="W928" s="22">
        <v>17</v>
      </c>
      <c r="X928" s="1">
        <v>14</v>
      </c>
      <c r="Y928" s="1">
        <v>13</v>
      </c>
      <c r="Z928" s="1">
        <v>12</v>
      </c>
      <c r="AA928" s="1">
        <v>11</v>
      </c>
      <c r="AB928" s="26">
        <v>2828.2</v>
      </c>
      <c r="AC928" s="26">
        <v>899</v>
      </c>
      <c r="AD928" s="26">
        <v>118.1</v>
      </c>
      <c r="AE928" s="26">
        <v>50.5</v>
      </c>
      <c r="AF928" s="26">
        <v>29.8</v>
      </c>
      <c r="AG928" s="26">
        <v>15.6</v>
      </c>
      <c r="AH928" s="1">
        <v>27.700000000000017</v>
      </c>
      <c r="AI928" s="1">
        <v>71.200000000000017</v>
      </c>
    </row>
    <row r="929" spans="1:35" x14ac:dyDescent="0.25">
      <c r="A929" s="1">
        <v>928</v>
      </c>
      <c r="B929" s="1">
        <v>18</v>
      </c>
      <c r="C929" s="23">
        <v>3.0000000000000001E-3</v>
      </c>
      <c r="D929" s="1">
        <v>17.3</v>
      </c>
      <c r="E929" s="1">
        <v>0.157</v>
      </c>
      <c r="F929" s="29">
        <v>8.9999999999999998E-4</v>
      </c>
      <c r="G929" s="1">
        <v>149.9</v>
      </c>
      <c r="H929" s="1">
        <v>170.6</v>
      </c>
      <c r="I929" s="1">
        <v>198.2</v>
      </c>
      <c r="J929" s="1">
        <v>233</v>
      </c>
      <c r="K929" s="1">
        <v>254.8</v>
      </c>
      <c r="L929" s="1">
        <v>41.5</v>
      </c>
      <c r="M929" s="1">
        <v>802.4</v>
      </c>
      <c r="N929" s="1">
        <v>-52.3</v>
      </c>
      <c r="O929" s="1">
        <v>4.0149999999999997</v>
      </c>
      <c r="P929" s="1">
        <v>25</v>
      </c>
      <c r="Q929" s="1"/>
      <c r="R929" s="1">
        <v>43.192999999999998</v>
      </c>
      <c r="S929" s="21">
        <v>1</v>
      </c>
      <c r="T929" s="1">
        <v>70</v>
      </c>
      <c r="U929" s="1"/>
      <c r="V929" s="1"/>
      <c r="W929" s="1"/>
      <c r="X929" s="1"/>
      <c r="Y929" s="1"/>
      <c r="Z929" s="1"/>
      <c r="AA929" s="1"/>
      <c r="AB929" s="1"/>
      <c r="AC929" s="1"/>
      <c r="AD929" s="1"/>
      <c r="AE929" s="1"/>
      <c r="AF929" s="1"/>
      <c r="AG929" s="1"/>
      <c r="AH929" s="1">
        <v>27.599999999999994</v>
      </c>
      <c r="AI929" s="1">
        <v>62.400000000000006</v>
      </c>
    </row>
    <row r="930" spans="1:35" x14ac:dyDescent="0.25">
      <c r="A930" s="1">
        <v>929</v>
      </c>
      <c r="B930" s="20">
        <v>30</v>
      </c>
      <c r="C930" s="20">
        <v>1E-3</v>
      </c>
      <c r="D930" s="20">
        <v>21.8</v>
      </c>
      <c r="E930" s="20">
        <v>2.1299999999999999E-2</v>
      </c>
      <c r="F930" s="28">
        <v>4.0000000000000002E-4</v>
      </c>
      <c r="G930" s="20">
        <v>143.19999999999999</v>
      </c>
      <c r="H930" s="20">
        <v>169.8</v>
      </c>
      <c r="I930" s="20">
        <v>196</v>
      </c>
      <c r="J930" s="20">
        <v>232.9</v>
      </c>
      <c r="K930" s="20">
        <v>253.6</v>
      </c>
      <c r="L930" s="20">
        <v>40.6</v>
      </c>
      <c r="M930" s="20">
        <v>802.4</v>
      </c>
      <c r="N930" s="20">
        <v>-51</v>
      </c>
      <c r="O930" s="20">
        <v>3.6520000000000001</v>
      </c>
      <c r="P930" s="20">
        <v>21</v>
      </c>
      <c r="Q930" s="20">
        <v>1.92</v>
      </c>
      <c r="R930" s="20">
        <v>43.16</v>
      </c>
      <c r="S930" s="20">
        <v>1</v>
      </c>
      <c r="T930" s="20">
        <v>98</v>
      </c>
      <c r="U930" s="20">
        <v>0.13</v>
      </c>
      <c r="V930" s="20">
        <v>13</v>
      </c>
      <c r="W930" s="20">
        <v>11</v>
      </c>
      <c r="X930" s="1">
        <v>7</v>
      </c>
      <c r="Y930" s="1">
        <v>7</v>
      </c>
      <c r="Z930" s="1">
        <v>7</v>
      </c>
      <c r="AA930" s="1">
        <v>7</v>
      </c>
      <c r="AB930" s="20">
        <v>43.2</v>
      </c>
      <c r="AC930" s="20">
        <v>12.1</v>
      </c>
      <c r="AD930" s="20">
        <v>1.2</v>
      </c>
      <c r="AE930" s="20">
        <v>0.3</v>
      </c>
      <c r="AF930" s="20">
        <v>0.2</v>
      </c>
      <c r="AG930" s="20">
        <v>0.1</v>
      </c>
      <c r="AH930" s="1">
        <v>26.199999999999989</v>
      </c>
      <c r="AI930" s="1">
        <v>63.099999999999994</v>
      </c>
    </row>
    <row r="931" spans="1:35" x14ac:dyDescent="0.25">
      <c r="A931" s="1">
        <v>930</v>
      </c>
      <c r="B931" s="20">
        <v>30</v>
      </c>
      <c r="C931" s="20">
        <v>0</v>
      </c>
      <c r="D931" s="20">
        <v>23.6</v>
      </c>
      <c r="E931" s="20">
        <v>1.49E-2</v>
      </c>
      <c r="F931" s="28">
        <v>2.9999999999999997E-4</v>
      </c>
      <c r="G931" s="20">
        <v>147</v>
      </c>
      <c r="H931" s="20">
        <v>171.1</v>
      </c>
      <c r="I931" s="20">
        <v>195.4</v>
      </c>
      <c r="J931" s="20">
        <v>230.5</v>
      </c>
      <c r="K931" s="20">
        <v>250.1</v>
      </c>
      <c r="L931" s="20">
        <v>41.3</v>
      </c>
      <c r="M931" s="20">
        <v>802.4</v>
      </c>
      <c r="N931" s="20">
        <v>-52.6</v>
      </c>
      <c r="O931" s="20">
        <v>3.5819999999999999</v>
      </c>
      <c r="P931" s="20">
        <v>22.5</v>
      </c>
      <c r="Q931" s="20">
        <v>0.21</v>
      </c>
      <c r="R931" s="20">
        <v>43.12</v>
      </c>
      <c r="S931" s="20">
        <v>1</v>
      </c>
      <c r="T931" s="20">
        <v>99</v>
      </c>
      <c r="U931" s="20">
        <v>0.26</v>
      </c>
      <c r="V931" s="20">
        <v>13</v>
      </c>
      <c r="W931" s="20">
        <v>11</v>
      </c>
      <c r="X931" s="1">
        <v>8</v>
      </c>
      <c r="Y931" s="1">
        <v>7</v>
      </c>
      <c r="Z931" s="1">
        <v>7</v>
      </c>
      <c r="AA931" s="1">
        <v>7</v>
      </c>
      <c r="AB931" s="20">
        <v>63.5</v>
      </c>
      <c r="AC931" s="20">
        <v>19.2</v>
      </c>
      <c r="AD931" s="20">
        <v>1.7</v>
      </c>
      <c r="AE931" s="20">
        <v>0.6</v>
      </c>
      <c r="AF931" s="20">
        <v>0.2</v>
      </c>
      <c r="AG931" s="20">
        <v>0.1</v>
      </c>
      <c r="AH931" s="1">
        <v>24.300000000000011</v>
      </c>
      <c r="AI931" s="1">
        <v>59.400000000000006</v>
      </c>
    </row>
    <row r="932" spans="1:35" x14ac:dyDescent="0.25">
      <c r="A932" s="1">
        <v>931</v>
      </c>
      <c r="B932" s="20">
        <v>30</v>
      </c>
      <c r="C932" s="20">
        <v>1E-3</v>
      </c>
      <c r="D932" s="20">
        <v>23.5</v>
      </c>
      <c r="E932" s="20">
        <v>1.17E-2</v>
      </c>
      <c r="F932" s="28">
        <v>1E-4</v>
      </c>
      <c r="G932" s="20">
        <v>143</v>
      </c>
      <c r="H932" s="20">
        <v>171.6</v>
      </c>
      <c r="I932" s="20">
        <v>197.7</v>
      </c>
      <c r="J932" s="20">
        <v>233.4</v>
      </c>
      <c r="K932" s="20">
        <v>250.8</v>
      </c>
      <c r="L932" s="20">
        <v>40.5</v>
      </c>
      <c r="M932" s="20">
        <v>802.4</v>
      </c>
      <c r="N932" s="20">
        <v>-50.5</v>
      </c>
      <c r="O932" s="20">
        <v>3.7290000000000001</v>
      </c>
      <c r="P932" s="20">
        <v>21</v>
      </c>
      <c r="Q932" s="20">
        <v>1.93</v>
      </c>
      <c r="R932" s="20">
        <v>43.14</v>
      </c>
      <c r="S932" s="33">
        <v>1</v>
      </c>
      <c r="T932" s="20">
        <v>99</v>
      </c>
      <c r="U932" s="20">
        <v>0.16</v>
      </c>
      <c r="V932" s="20">
        <v>12</v>
      </c>
      <c r="W932" s="20">
        <v>10</v>
      </c>
      <c r="X932" s="1">
        <v>7</v>
      </c>
      <c r="Y932" s="1">
        <v>7</v>
      </c>
      <c r="Z932" s="1">
        <v>7</v>
      </c>
      <c r="AA932" s="1">
        <v>7</v>
      </c>
      <c r="AB932" s="20">
        <v>35</v>
      </c>
      <c r="AC932" s="20">
        <v>7.1</v>
      </c>
      <c r="AD932" s="20">
        <v>0.5</v>
      </c>
      <c r="AE932" s="20">
        <v>0.2</v>
      </c>
      <c r="AF932" s="20">
        <v>0.1</v>
      </c>
      <c r="AG932" s="20" t="s">
        <v>67</v>
      </c>
      <c r="AH932" s="1">
        <v>26.099999999999994</v>
      </c>
      <c r="AI932" s="1">
        <v>61.800000000000011</v>
      </c>
    </row>
    <row r="933" spans="1:35" x14ac:dyDescent="0.25">
      <c r="A933" s="1">
        <v>932</v>
      </c>
      <c r="B933" s="20">
        <v>30</v>
      </c>
      <c r="C933" s="20">
        <v>1E-3</v>
      </c>
      <c r="D933" s="20">
        <v>21.4</v>
      </c>
      <c r="E933" s="20">
        <v>1.0800000000000001E-2</v>
      </c>
      <c r="F933" s="28">
        <v>4.0000000000000002E-4</v>
      </c>
      <c r="G933" s="20">
        <v>144.6</v>
      </c>
      <c r="H933" s="20">
        <v>170.7</v>
      </c>
      <c r="I933" s="20">
        <v>197.3</v>
      </c>
      <c r="J933" s="20">
        <v>233.9</v>
      </c>
      <c r="K933" s="20">
        <v>254.6</v>
      </c>
      <c r="L933" s="20">
        <v>39.4</v>
      </c>
      <c r="M933" s="20">
        <v>802.4</v>
      </c>
      <c r="N933" s="20">
        <v>-50.6</v>
      </c>
      <c r="O933" s="20">
        <v>3.714</v>
      </c>
      <c r="P933" s="20">
        <v>22</v>
      </c>
      <c r="Q933" s="20">
        <v>1.94</v>
      </c>
      <c r="R933" s="20">
        <v>43.17</v>
      </c>
      <c r="S933" s="33">
        <v>1</v>
      </c>
      <c r="T933" s="20">
        <v>98</v>
      </c>
      <c r="U933" s="20">
        <v>0.02</v>
      </c>
      <c r="V933" s="20">
        <v>15</v>
      </c>
      <c r="W933" s="20">
        <v>13</v>
      </c>
      <c r="X933" s="1">
        <v>9</v>
      </c>
      <c r="Y933" s="1">
        <v>7</v>
      </c>
      <c r="Z933" s="1">
        <v>7</v>
      </c>
      <c r="AA933" s="1">
        <v>7</v>
      </c>
      <c r="AB933" s="20">
        <v>183.8</v>
      </c>
      <c r="AC933" s="20">
        <v>50.9</v>
      </c>
      <c r="AD933" s="20">
        <v>2.6</v>
      </c>
      <c r="AE933" s="20">
        <v>0.7</v>
      </c>
      <c r="AF933" s="20">
        <v>0.3</v>
      </c>
      <c r="AG933" s="20" t="s">
        <v>67</v>
      </c>
      <c r="AH933" s="1">
        <v>26.600000000000023</v>
      </c>
      <c r="AI933" s="1">
        <v>63.200000000000017</v>
      </c>
    </row>
    <row r="934" spans="1:35" x14ac:dyDescent="0.25">
      <c r="A934" s="1">
        <v>933</v>
      </c>
      <c r="B934" s="22">
        <v>28</v>
      </c>
      <c r="C934" s="22">
        <v>3.0000000000000001E-3</v>
      </c>
      <c r="D934" s="22">
        <v>17.7</v>
      </c>
      <c r="E934" s="24">
        <v>2.3E-2</v>
      </c>
      <c r="F934" s="31"/>
      <c r="G934" s="26">
        <v>141.19999999999999</v>
      </c>
      <c r="H934" s="26">
        <v>161.5</v>
      </c>
      <c r="I934" s="26">
        <v>191.3</v>
      </c>
      <c r="J934" s="26">
        <v>234</v>
      </c>
      <c r="K934" s="26">
        <v>254.2</v>
      </c>
      <c r="L934" s="26">
        <v>39</v>
      </c>
      <c r="M934" s="22">
        <v>802.4</v>
      </c>
      <c r="N934" s="26">
        <v>-56.9</v>
      </c>
      <c r="O934" s="22">
        <v>3.4780000000000002</v>
      </c>
      <c r="P934" s="26">
        <v>21</v>
      </c>
      <c r="Q934" s="22">
        <v>1.35</v>
      </c>
      <c r="R934" s="22">
        <v>43.2</v>
      </c>
      <c r="S934" s="21">
        <v>1</v>
      </c>
      <c r="T934" s="22">
        <v>98</v>
      </c>
      <c r="U934" s="32">
        <v>0.2</v>
      </c>
      <c r="V934" s="22">
        <v>18</v>
      </c>
      <c r="W934" s="22">
        <v>16</v>
      </c>
      <c r="X934" s="1">
        <v>13</v>
      </c>
      <c r="Y934" s="1">
        <v>11</v>
      </c>
      <c r="Z934" s="1">
        <v>10</v>
      </c>
      <c r="AA934" s="1">
        <v>9</v>
      </c>
      <c r="AB934" s="26">
        <v>1865.7</v>
      </c>
      <c r="AC934" s="26">
        <v>454.5</v>
      </c>
      <c r="AD934" s="26">
        <v>41.7</v>
      </c>
      <c r="AE934" s="26">
        <v>13</v>
      </c>
      <c r="AF934" s="26">
        <v>6.7</v>
      </c>
      <c r="AG934" s="26">
        <v>3</v>
      </c>
      <c r="AH934" s="1">
        <v>29.800000000000011</v>
      </c>
      <c r="AI934" s="1">
        <v>72.5</v>
      </c>
    </row>
    <row r="935" spans="1:35" x14ac:dyDescent="0.25">
      <c r="A935" s="1">
        <v>934</v>
      </c>
      <c r="B935" s="22">
        <v>29</v>
      </c>
      <c r="C935" s="22">
        <v>3.0000000000000001E-3</v>
      </c>
      <c r="D935" s="26">
        <v>15.8</v>
      </c>
      <c r="E935" s="24">
        <v>2.1999999999999999E-2</v>
      </c>
      <c r="F935" s="31"/>
      <c r="G935" s="26">
        <v>145.1</v>
      </c>
      <c r="H935" s="26">
        <v>162.4</v>
      </c>
      <c r="I935" s="26">
        <v>190</v>
      </c>
      <c r="J935" s="26">
        <v>233.7</v>
      </c>
      <c r="K935" s="26">
        <v>260</v>
      </c>
      <c r="L935" s="26">
        <v>40.5</v>
      </c>
      <c r="M935" s="22">
        <v>802.4</v>
      </c>
      <c r="N935" s="26">
        <v>-57.7</v>
      </c>
      <c r="O935" s="24">
        <v>3.532</v>
      </c>
      <c r="P935" s="26">
        <v>22</v>
      </c>
      <c r="Q935" s="22">
        <v>1.1200000000000001</v>
      </c>
      <c r="R935" s="22">
        <v>43.2</v>
      </c>
      <c r="S935" s="21">
        <v>1</v>
      </c>
      <c r="T935" s="22">
        <v>97</v>
      </c>
      <c r="U935" s="32">
        <v>0.5</v>
      </c>
      <c r="V935" s="22">
        <v>19</v>
      </c>
      <c r="W935" s="22">
        <v>17</v>
      </c>
      <c r="X935" s="1">
        <v>13</v>
      </c>
      <c r="Y935" s="1">
        <v>12</v>
      </c>
      <c r="Z935" s="1">
        <v>11</v>
      </c>
      <c r="AA935" s="1">
        <v>10</v>
      </c>
      <c r="AB935" s="26">
        <v>2849.5</v>
      </c>
      <c r="AC935" s="26">
        <v>785.9</v>
      </c>
      <c r="AD935" s="26">
        <v>72.3</v>
      </c>
      <c r="AE935" s="26">
        <v>25.1</v>
      </c>
      <c r="AF935" s="26">
        <v>14.1</v>
      </c>
      <c r="AG935" s="26">
        <v>7.2</v>
      </c>
      <c r="AH935" s="1">
        <v>27.599999999999994</v>
      </c>
      <c r="AI935" s="1">
        <v>71.299999999999983</v>
      </c>
    </row>
    <row r="936" spans="1:35" x14ac:dyDescent="0.25">
      <c r="A936" s="1">
        <v>935</v>
      </c>
      <c r="B936" s="22">
        <v>30</v>
      </c>
      <c r="C936" s="22">
        <v>1E-3</v>
      </c>
      <c r="D936" s="22">
        <v>15.3</v>
      </c>
      <c r="E936" s="24">
        <v>0.02</v>
      </c>
      <c r="F936" s="31"/>
      <c r="G936" s="22">
        <v>143.30000000000001</v>
      </c>
      <c r="H936" s="22">
        <v>162.80000000000001</v>
      </c>
      <c r="I936" s="22">
        <v>189.7</v>
      </c>
      <c r="J936" s="22">
        <v>232.1</v>
      </c>
      <c r="K936" s="22">
        <v>251.9</v>
      </c>
      <c r="L936" s="22">
        <v>39.5</v>
      </c>
      <c r="M936" s="22">
        <v>802.4</v>
      </c>
      <c r="N936" s="26">
        <v>-58</v>
      </c>
      <c r="O936" s="22">
        <v>3.4369999999999998</v>
      </c>
      <c r="P936" s="22">
        <v>21</v>
      </c>
      <c r="Q936" s="22">
        <v>1.27</v>
      </c>
      <c r="R936" s="22">
        <v>43.2</v>
      </c>
      <c r="S936" s="21">
        <v>1</v>
      </c>
      <c r="T936" s="22">
        <v>98</v>
      </c>
      <c r="U936" s="32">
        <v>0.47</v>
      </c>
      <c r="V936" s="22">
        <v>18</v>
      </c>
      <c r="W936" s="22">
        <v>16</v>
      </c>
      <c r="X936" s="1">
        <v>12</v>
      </c>
      <c r="Y936" s="1">
        <v>11</v>
      </c>
      <c r="Z936" s="1">
        <v>10</v>
      </c>
      <c r="AA936" s="1">
        <v>8</v>
      </c>
      <c r="AB936" s="26">
        <v>1319.5</v>
      </c>
      <c r="AC936" s="26">
        <v>324.2</v>
      </c>
      <c r="AD936" s="26">
        <v>33.299999999999997</v>
      </c>
      <c r="AE936" s="26">
        <v>10.8</v>
      </c>
      <c r="AF936" s="26">
        <v>5.8</v>
      </c>
      <c r="AG936" s="26">
        <v>2.4</v>
      </c>
      <c r="AH936" s="1">
        <v>26.899999999999977</v>
      </c>
      <c r="AI936" s="1">
        <v>69.299999999999983</v>
      </c>
    </row>
    <row r="937" spans="1:35" x14ac:dyDescent="0.25">
      <c r="A937" s="1">
        <v>936</v>
      </c>
      <c r="B937" s="1">
        <v>30</v>
      </c>
      <c r="C937" s="1">
        <v>8.9999999999999993E-3</v>
      </c>
      <c r="D937" s="1">
        <v>18.7</v>
      </c>
      <c r="E937" s="1">
        <v>0.02</v>
      </c>
      <c r="F937" s="29">
        <v>1E-3</v>
      </c>
      <c r="G937" s="1">
        <v>153.19999999999999</v>
      </c>
      <c r="H937" s="1">
        <v>165.5</v>
      </c>
      <c r="I937" s="1">
        <v>185.6</v>
      </c>
      <c r="J937" s="1">
        <v>224.7</v>
      </c>
      <c r="K937" s="1">
        <v>245</v>
      </c>
      <c r="L937" s="1">
        <v>41</v>
      </c>
      <c r="M937" s="1">
        <v>802.5</v>
      </c>
      <c r="N937" s="1">
        <v>-62.8</v>
      </c>
      <c r="O937" s="1">
        <v>3.2629999999999999</v>
      </c>
      <c r="P937" s="1">
        <v>22.2</v>
      </c>
      <c r="Q937" s="1">
        <v>1.55</v>
      </c>
      <c r="R937" s="1">
        <v>43.173000000000002</v>
      </c>
      <c r="S937" s="1">
        <v>1</v>
      </c>
      <c r="T937" s="1">
        <v>96</v>
      </c>
      <c r="U937" s="1">
        <v>0.14000000000000001</v>
      </c>
      <c r="V937" s="1">
        <v>13</v>
      </c>
      <c r="W937" s="1">
        <v>11</v>
      </c>
      <c r="X937" s="1">
        <v>7</v>
      </c>
      <c r="Y937" s="1">
        <v>7</v>
      </c>
      <c r="Z937" s="1">
        <v>7</v>
      </c>
      <c r="AA937" s="1">
        <v>7</v>
      </c>
      <c r="AB937" s="20"/>
      <c r="AC937" s="20"/>
      <c r="AD937" s="20"/>
      <c r="AE937" s="20"/>
      <c r="AF937" s="20"/>
      <c r="AG937" s="20"/>
      <c r="AH937" s="1">
        <v>20.099999999999994</v>
      </c>
      <c r="AI937" s="1">
        <v>59.199999999999989</v>
      </c>
    </row>
    <row r="938" spans="1:35" x14ac:dyDescent="0.25">
      <c r="A938" s="1">
        <v>937</v>
      </c>
      <c r="B938" s="1">
        <v>30</v>
      </c>
      <c r="C938" s="1">
        <v>7.0000000000000001E-3</v>
      </c>
      <c r="D938" s="1">
        <v>19.100000000000001</v>
      </c>
      <c r="E938" s="1">
        <v>0.02</v>
      </c>
      <c r="F938" s="29">
        <v>1E-3</v>
      </c>
      <c r="G938" s="1">
        <v>155.69999999999999</v>
      </c>
      <c r="H938" s="1">
        <v>166.3</v>
      </c>
      <c r="I938" s="1">
        <v>181.9</v>
      </c>
      <c r="J938" s="1">
        <v>215.1</v>
      </c>
      <c r="K938" s="1">
        <v>235.8</v>
      </c>
      <c r="L938" s="1">
        <v>42.5</v>
      </c>
      <c r="M938" s="1">
        <v>802.5</v>
      </c>
      <c r="N938" s="1">
        <v>-69.2</v>
      </c>
      <c r="O938" s="1">
        <v>3.2410000000000001</v>
      </c>
      <c r="P938" s="1">
        <v>22.3</v>
      </c>
      <c r="Q938" s="1">
        <v>0.81</v>
      </c>
      <c r="R938" s="1">
        <v>43.142000000000003</v>
      </c>
      <c r="S938" s="1">
        <v>1</v>
      </c>
      <c r="T938" s="1">
        <v>95</v>
      </c>
      <c r="U938" s="1">
        <v>0.14000000000000001</v>
      </c>
      <c r="V938" s="1">
        <v>13</v>
      </c>
      <c r="W938" s="1">
        <v>11</v>
      </c>
      <c r="X938" s="1">
        <v>8</v>
      </c>
      <c r="Y938" s="1">
        <v>7</v>
      </c>
      <c r="Z938" s="1">
        <v>7</v>
      </c>
      <c r="AA938" s="1">
        <v>7</v>
      </c>
      <c r="AB938" s="20"/>
      <c r="AC938" s="20"/>
      <c r="AD938" s="20"/>
      <c r="AE938" s="20"/>
      <c r="AF938" s="20"/>
      <c r="AG938" s="20"/>
      <c r="AH938" s="1">
        <v>15.599999999999994</v>
      </c>
      <c r="AI938" s="1">
        <v>48.799999999999983</v>
      </c>
    </row>
    <row r="939" spans="1:35" x14ac:dyDescent="0.25">
      <c r="A939" s="1">
        <v>938</v>
      </c>
      <c r="B939" s="1">
        <v>30</v>
      </c>
      <c r="C939" s="1">
        <v>3.0000000000000001E-3</v>
      </c>
      <c r="D939" s="1">
        <v>20.399999999999999</v>
      </c>
      <c r="E939" s="1">
        <v>0.02</v>
      </c>
      <c r="F939" s="29">
        <v>1E-3</v>
      </c>
      <c r="G939" s="1">
        <v>151.5</v>
      </c>
      <c r="H939" s="1">
        <v>165.6</v>
      </c>
      <c r="I939" s="1">
        <v>187.2</v>
      </c>
      <c r="J939" s="1">
        <v>229.6</v>
      </c>
      <c r="K939" s="1">
        <v>247.7</v>
      </c>
      <c r="L939" s="1">
        <v>41.5</v>
      </c>
      <c r="M939" s="1">
        <v>802.5</v>
      </c>
      <c r="N939" s="1">
        <v>-60.6</v>
      </c>
      <c r="O939" s="1">
        <v>3.4140000000000001</v>
      </c>
      <c r="P939" s="1">
        <v>23.1</v>
      </c>
      <c r="Q939" s="1">
        <v>1.51</v>
      </c>
      <c r="R939" s="1">
        <v>42.918999999999997</v>
      </c>
      <c r="S939" s="1">
        <v>1</v>
      </c>
      <c r="T939" s="1">
        <v>96</v>
      </c>
      <c r="U939" s="1">
        <v>0.14000000000000001</v>
      </c>
      <c r="V939" s="1">
        <v>13</v>
      </c>
      <c r="W939" s="1">
        <v>11</v>
      </c>
      <c r="X939" s="1">
        <v>8</v>
      </c>
      <c r="Y939" s="1">
        <v>7</v>
      </c>
      <c r="Z939" s="1">
        <v>7</v>
      </c>
      <c r="AA939" s="1">
        <v>7</v>
      </c>
      <c r="AB939" s="20"/>
      <c r="AC939" s="20"/>
      <c r="AD939" s="20"/>
      <c r="AE939" s="20"/>
      <c r="AF939" s="20"/>
      <c r="AG939" s="20"/>
      <c r="AH939" s="1">
        <v>21.599999999999994</v>
      </c>
      <c r="AI939" s="1">
        <v>64</v>
      </c>
    </row>
    <row r="940" spans="1:35" x14ac:dyDescent="0.25">
      <c r="A940" s="1">
        <v>939</v>
      </c>
      <c r="B940" s="1">
        <v>30</v>
      </c>
      <c r="C940" s="1">
        <v>8.9999999999999993E-3</v>
      </c>
      <c r="D940" s="1">
        <v>17.899999999999999</v>
      </c>
      <c r="E940" s="1">
        <v>3.1E-2</v>
      </c>
      <c r="F940" s="29">
        <v>1E-3</v>
      </c>
      <c r="G940" s="1">
        <v>150.9</v>
      </c>
      <c r="H940" s="1">
        <v>165.2</v>
      </c>
      <c r="I940" s="1">
        <v>191</v>
      </c>
      <c r="J940" s="1">
        <v>234.2</v>
      </c>
      <c r="K940" s="1">
        <v>253.1</v>
      </c>
      <c r="L940" s="1">
        <v>40.5</v>
      </c>
      <c r="M940" s="1">
        <v>802.5</v>
      </c>
      <c r="N940" s="1">
        <v>-57.8</v>
      </c>
      <c r="O940" s="1">
        <v>3.5110000000000001</v>
      </c>
      <c r="P940" s="1">
        <v>23.3</v>
      </c>
      <c r="Q940" s="1">
        <v>1.81</v>
      </c>
      <c r="R940" s="1">
        <v>43.204999999999998</v>
      </c>
      <c r="S940" s="1">
        <v>1</v>
      </c>
      <c r="T940" s="1">
        <v>97</v>
      </c>
      <c r="U940" s="1">
        <v>0.08</v>
      </c>
      <c r="V940" s="1">
        <v>13</v>
      </c>
      <c r="W940" s="1">
        <v>11</v>
      </c>
      <c r="X940" s="1">
        <v>7</v>
      </c>
      <c r="Y940" s="1">
        <v>7</v>
      </c>
      <c r="Z940" s="1">
        <v>7</v>
      </c>
      <c r="AA940" s="1">
        <v>7</v>
      </c>
      <c r="AB940" s="1"/>
      <c r="AC940" s="1"/>
      <c r="AD940" s="1"/>
      <c r="AE940" s="1"/>
      <c r="AF940" s="1"/>
      <c r="AG940" s="1"/>
      <c r="AH940" s="1">
        <v>25.800000000000011</v>
      </c>
      <c r="AI940" s="1">
        <v>69</v>
      </c>
    </row>
    <row r="941" spans="1:35" x14ac:dyDescent="0.25">
      <c r="A941" s="1">
        <v>940</v>
      </c>
      <c r="B941" s="1">
        <v>30</v>
      </c>
      <c r="C941" s="1">
        <v>8.0000000000000002E-3</v>
      </c>
      <c r="D941" s="1">
        <v>19.399999999999999</v>
      </c>
      <c r="E941" s="1">
        <v>0.04</v>
      </c>
      <c r="F941" s="29"/>
      <c r="G941" s="1">
        <v>150.80000000000001</v>
      </c>
      <c r="H941" s="1">
        <v>163.30000000000001</v>
      </c>
      <c r="I941" s="1">
        <v>187.3</v>
      </c>
      <c r="J941" s="1">
        <v>232.7</v>
      </c>
      <c r="K941" s="1">
        <v>253.3</v>
      </c>
      <c r="L941" s="1">
        <v>40.5</v>
      </c>
      <c r="M941" s="1">
        <v>802.5</v>
      </c>
      <c r="N941" s="1">
        <v>-59.3</v>
      </c>
      <c r="O941" s="1">
        <v>3.3490000000000002</v>
      </c>
      <c r="P941" s="1">
        <v>21.8</v>
      </c>
      <c r="Q941" s="1">
        <v>1.78</v>
      </c>
      <c r="R941" s="1">
        <v>43.165999999999997</v>
      </c>
      <c r="S941" s="1">
        <v>1</v>
      </c>
      <c r="T941" s="1">
        <v>95</v>
      </c>
      <c r="U941" s="1">
        <v>0.4</v>
      </c>
      <c r="V941" s="1">
        <v>14</v>
      </c>
      <c r="W941" s="1">
        <v>13</v>
      </c>
      <c r="X941" s="1">
        <v>12</v>
      </c>
      <c r="Y941" s="1">
        <v>10</v>
      </c>
      <c r="Z941" s="1">
        <v>9</v>
      </c>
      <c r="AA941" s="1">
        <v>7</v>
      </c>
      <c r="AB941" s="1"/>
      <c r="AC941" s="1"/>
      <c r="AD941" s="1"/>
      <c r="AE941" s="1"/>
      <c r="AF941" s="1"/>
      <c r="AG941" s="1"/>
      <c r="AH941" s="1">
        <v>24</v>
      </c>
      <c r="AI941" s="1">
        <v>69.399999999999977</v>
      </c>
    </row>
    <row r="942" spans="1:35" x14ac:dyDescent="0.25">
      <c r="A942" s="1">
        <v>941</v>
      </c>
      <c r="B942" s="1">
        <v>30</v>
      </c>
      <c r="C942" s="1">
        <v>8.8000000000000005E-3</v>
      </c>
      <c r="D942" s="1">
        <v>13.3</v>
      </c>
      <c r="E942" s="21">
        <v>0.01</v>
      </c>
      <c r="F942" s="29"/>
      <c r="G942" s="1">
        <v>151.80000000000001</v>
      </c>
      <c r="H942" s="1">
        <v>167.8</v>
      </c>
      <c r="I942" s="1">
        <v>185.2</v>
      </c>
      <c r="J942" s="1">
        <v>220.9</v>
      </c>
      <c r="K942" s="1">
        <v>297.39999999999998</v>
      </c>
      <c r="L942" s="1">
        <v>40</v>
      </c>
      <c r="M942" s="1">
        <v>802.5</v>
      </c>
      <c r="N942" s="1">
        <v>-68.099999999999994</v>
      </c>
      <c r="O942" s="1">
        <v>3.21</v>
      </c>
      <c r="P942" s="1">
        <v>21</v>
      </c>
      <c r="Q942" s="1">
        <v>0.15</v>
      </c>
      <c r="R942" s="1">
        <v>43.3</v>
      </c>
      <c r="S942" s="21">
        <v>1</v>
      </c>
      <c r="T942" s="1">
        <v>100</v>
      </c>
      <c r="U942" s="1">
        <v>0.03</v>
      </c>
      <c r="V942" s="1">
        <v>16</v>
      </c>
      <c r="W942" s="1">
        <v>14</v>
      </c>
      <c r="X942" s="1">
        <v>10</v>
      </c>
      <c r="Y942" s="1">
        <v>9</v>
      </c>
      <c r="Z942" s="1">
        <v>7</v>
      </c>
      <c r="AA942" s="1">
        <v>7</v>
      </c>
      <c r="AB942" s="1">
        <v>525.79999999999995</v>
      </c>
      <c r="AC942" s="1">
        <v>131</v>
      </c>
      <c r="AD942" s="1">
        <v>9.1</v>
      </c>
      <c r="AE942" s="1">
        <v>2.8</v>
      </c>
      <c r="AF942" s="1">
        <v>1.2</v>
      </c>
      <c r="AG942" s="1">
        <v>0.6</v>
      </c>
      <c r="AH942" s="1">
        <v>17.399999999999977</v>
      </c>
      <c r="AI942" s="1">
        <v>53.099999999999994</v>
      </c>
    </row>
    <row r="943" spans="1:35" x14ac:dyDescent="0.25">
      <c r="A943" s="1">
        <v>942</v>
      </c>
      <c r="B943" s="1">
        <v>30</v>
      </c>
      <c r="C943" s="1">
        <v>1.0999999999999999E-2</v>
      </c>
      <c r="D943" s="1">
        <v>18.8</v>
      </c>
      <c r="E943" s="1">
        <v>0.03</v>
      </c>
      <c r="F943" s="29"/>
      <c r="G943" s="1">
        <v>149.69999999999999</v>
      </c>
      <c r="H943" s="1">
        <v>162.69999999999999</v>
      </c>
      <c r="I943" s="1">
        <v>184.6</v>
      </c>
      <c r="J943" s="1">
        <v>224.6</v>
      </c>
      <c r="K943" s="1">
        <v>244.3</v>
      </c>
      <c r="L943" s="1">
        <v>40.5</v>
      </c>
      <c r="M943" s="1">
        <v>802.6</v>
      </c>
      <c r="N943" s="1">
        <v>-61.5</v>
      </c>
      <c r="O943" s="1">
        <v>3.2250000000000001</v>
      </c>
      <c r="P943" s="1">
        <v>22.3</v>
      </c>
      <c r="Q943" s="1">
        <v>1.38</v>
      </c>
      <c r="R943" s="1">
        <v>43.16</v>
      </c>
      <c r="S943" s="1">
        <v>1</v>
      </c>
      <c r="T943" s="1">
        <v>97</v>
      </c>
      <c r="U943" s="1">
        <v>0.02</v>
      </c>
      <c r="V943" s="1">
        <v>14</v>
      </c>
      <c r="W943" s="1">
        <v>12</v>
      </c>
      <c r="X943" s="1">
        <v>8</v>
      </c>
      <c r="Y943" s="1">
        <v>7</v>
      </c>
      <c r="Z943" s="1">
        <v>7</v>
      </c>
      <c r="AA943" s="1">
        <v>7</v>
      </c>
      <c r="AB943" s="20"/>
      <c r="AC943" s="20"/>
      <c r="AD943" s="20"/>
      <c r="AE943" s="20"/>
      <c r="AF943" s="20"/>
      <c r="AG943" s="20"/>
      <c r="AH943" s="1">
        <v>21.900000000000006</v>
      </c>
      <c r="AI943" s="1">
        <v>61.900000000000006</v>
      </c>
    </row>
    <row r="944" spans="1:35" x14ac:dyDescent="0.25">
      <c r="A944" s="1">
        <v>943</v>
      </c>
      <c r="B944" s="22">
        <v>30</v>
      </c>
      <c r="C944" s="22">
        <v>2E-3</v>
      </c>
      <c r="D944" s="22">
        <v>15.5</v>
      </c>
      <c r="E944" s="24">
        <v>2.3E-2</v>
      </c>
      <c r="F944" s="31"/>
      <c r="G944" s="26">
        <v>147.1</v>
      </c>
      <c r="H944" s="26">
        <v>163.19999999999999</v>
      </c>
      <c r="I944" s="26">
        <v>189.5</v>
      </c>
      <c r="J944" s="26">
        <v>231.9</v>
      </c>
      <c r="K944" s="26">
        <v>251.2</v>
      </c>
      <c r="L944" s="26">
        <v>40.5</v>
      </c>
      <c r="M944" s="22">
        <v>802.6</v>
      </c>
      <c r="N944" s="22">
        <v>-55.2</v>
      </c>
      <c r="O944" s="22">
        <v>3.4710000000000001</v>
      </c>
      <c r="P944" s="26">
        <v>21</v>
      </c>
      <c r="Q944" s="32">
        <v>1.24</v>
      </c>
      <c r="R944" s="22">
        <v>43.2</v>
      </c>
      <c r="S944" s="21">
        <v>1</v>
      </c>
      <c r="T944" s="22">
        <v>98</v>
      </c>
      <c r="U944" s="22">
        <v>0.61</v>
      </c>
      <c r="V944" s="22">
        <v>19</v>
      </c>
      <c r="W944" s="22">
        <v>18</v>
      </c>
      <c r="X944" s="1">
        <v>16</v>
      </c>
      <c r="Y944" s="1">
        <v>15</v>
      </c>
      <c r="Z944" s="1">
        <v>14</v>
      </c>
      <c r="AA944" s="1">
        <v>13</v>
      </c>
      <c r="AB944" s="26">
        <v>4636.8</v>
      </c>
      <c r="AC944" s="26">
        <v>1890.9</v>
      </c>
      <c r="AD944" s="26">
        <v>425.3</v>
      </c>
      <c r="AE944" s="26">
        <v>164.8</v>
      </c>
      <c r="AF944" s="26">
        <v>88.3</v>
      </c>
      <c r="AG944" s="26">
        <v>43.2</v>
      </c>
      <c r="AH944" s="1">
        <v>26.300000000000011</v>
      </c>
      <c r="AI944" s="1">
        <v>68.700000000000017</v>
      </c>
    </row>
    <row r="945" spans="1:35" x14ac:dyDescent="0.25">
      <c r="A945" s="1">
        <v>944</v>
      </c>
      <c r="B945" s="22">
        <v>27</v>
      </c>
      <c r="C945" s="22">
        <v>3.0000000000000001E-3</v>
      </c>
      <c r="D945" s="26">
        <v>15.1</v>
      </c>
      <c r="E945" s="22">
        <v>2.3E-2</v>
      </c>
      <c r="F945" s="31"/>
      <c r="G945" s="26">
        <v>144.4</v>
      </c>
      <c r="H945" s="26">
        <v>163.4</v>
      </c>
      <c r="I945" s="26">
        <v>193.7</v>
      </c>
      <c r="J945" s="26">
        <v>237.4</v>
      </c>
      <c r="K945" s="26">
        <v>257.39999999999998</v>
      </c>
      <c r="L945" s="26">
        <v>39.5</v>
      </c>
      <c r="M945" s="26">
        <v>802.6</v>
      </c>
      <c r="N945" s="26">
        <v>-52.8</v>
      </c>
      <c r="O945" s="22">
        <v>3.6840000000000002</v>
      </c>
      <c r="P945" s="26">
        <v>21</v>
      </c>
      <c r="Q945" s="32">
        <v>1.52</v>
      </c>
      <c r="R945" s="22">
        <v>43.3</v>
      </c>
      <c r="S945" s="21">
        <v>1</v>
      </c>
      <c r="T945" s="22">
        <v>96</v>
      </c>
      <c r="U945" s="32">
        <v>0.18</v>
      </c>
      <c r="V945" s="22">
        <v>17</v>
      </c>
      <c r="W945" s="22">
        <v>15</v>
      </c>
      <c r="X945" s="1">
        <v>11</v>
      </c>
      <c r="Y945" s="1">
        <v>10</v>
      </c>
      <c r="Z945" s="1">
        <v>9</v>
      </c>
      <c r="AA945" s="1">
        <v>8</v>
      </c>
      <c r="AB945" s="26">
        <v>882.8</v>
      </c>
      <c r="AC945" s="26">
        <v>231.3</v>
      </c>
      <c r="AD945" s="26">
        <v>19.5</v>
      </c>
      <c r="AE945" s="26">
        <v>5.9</v>
      </c>
      <c r="AF945" s="26">
        <v>3</v>
      </c>
      <c r="AG945" s="26">
        <v>1.4</v>
      </c>
      <c r="AH945" s="1">
        <v>30.299999999999983</v>
      </c>
      <c r="AI945" s="1">
        <v>74</v>
      </c>
    </row>
    <row r="946" spans="1:35" x14ac:dyDescent="0.25">
      <c r="A946" s="1">
        <v>945</v>
      </c>
      <c r="B946" s="1">
        <v>30</v>
      </c>
      <c r="C946" s="1">
        <v>2E-3</v>
      </c>
      <c r="D946" s="1">
        <v>17.399999999999999</v>
      </c>
      <c r="E946" s="1">
        <v>0.01</v>
      </c>
      <c r="F946" s="28"/>
      <c r="G946" s="1">
        <v>147.19999999999999</v>
      </c>
      <c r="H946" s="1">
        <v>163.30000000000001</v>
      </c>
      <c r="I946" s="1">
        <v>191.6</v>
      </c>
      <c r="J946" s="1">
        <v>240.5</v>
      </c>
      <c r="K946" s="1">
        <v>271.10000000000002</v>
      </c>
      <c r="L946" s="1">
        <v>40.5</v>
      </c>
      <c r="M946" s="1">
        <v>802.69999999999993</v>
      </c>
      <c r="N946" s="1">
        <v>-52.3</v>
      </c>
      <c r="O946" s="1">
        <v>3.5019999999999998</v>
      </c>
      <c r="P946" s="1">
        <v>21.2</v>
      </c>
      <c r="Q946" s="1">
        <v>1.1000000000000001</v>
      </c>
      <c r="R946" s="1">
        <v>43.246000000000002</v>
      </c>
      <c r="S946" s="21">
        <v>1</v>
      </c>
      <c r="T946" s="1">
        <v>95</v>
      </c>
      <c r="U946" s="1">
        <v>0.1</v>
      </c>
      <c r="V946" s="1">
        <v>15</v>
      </c>
      <c r="W946" s="1">
        <v>13</v>
      </c>
      <c r="X946" s="1">
        <v>8</v>
      </c>
      <c r="Y946" s="1">
        <v>7</v>
      </c>
      <c r="Z946" s="1">
        <v>7</v>
      </c>
      <c r="AA946" s="1">
        <v>7</v>
      </c>
      <c r="AB946" s="1">
        <v>284</v>
      </c>
      <c r="AC946" s="1">
        <v>57</v>
      </c>
      <c r="AD946" s="1">
        <v>2</v>
      </c>
      <c r="AE946" s="1">
        <v>1</v>
      </c>
      <c r="AF946" s="1">
        <v>1</v>
      </c>
      <c r="AG946" s="1" t="s">
        <v>66</v>
      </c>
      <c r="AH946" s="1">
        <v>28.299999999999983</v>
      </c>
      <c r="AI946" s="1">
        <v>77.199999999999989</v>
      </c>
    </row>
    <row r="947" spans="1:35" x14ac:dyDescent="0.25">
      <c r="A947" s="1">
        <v>946</v>
      </c>
      <c r="B947" s="21">
        <v>18</v>
      </c>
      <c r="C947" s="21">
        <v>1E-3</v>
      </c>
      <c r="D947" s="25">
        <v>17.819142964071855</v>
      </c>
      <c r="E947" s="21">
        <v>7.0000000000000007E-2</v>
      </c>
      <c r="F947" s="30">
        <v>1.5E-3</v>
      </c>
      <c r="G947" s="21">
        <v>157.1</v>
      </c>
      <c r="H947" s="21">
        <v>175.4</v>
      </c>
      <c r="I947" s="21">
        <v>198.4</v>
      </c>
      <c r="J947" s="21">
        <v>231.7</v>
      </c>
      <c r="K947" s="21">
        <v>250.7</v>
      </c>
      <c r="L947" s="21">
        <v>45</v>
      </c>
      <c r="M947" s="1">
        <v>802.69999999999993</v>
      </c>
      <c r="N947" s="21">
        <v>-52</v>
      </c>
      <c r="O947" s="21">
        <v>4.1070000000000002</v>
      </c>
      <c r="P947" s="21">
        <v>25</v>
      </c>
      <c r="Q947" s="21"/>
      <c r="R947" s="21">
        <v>43.21</v>
      </c>
      <c r="S947" s="21">
        <v>1</v>
      </c>
      <c r="T947" s="21">
        <v>98</v>
      </c>
      <c r="U947" s="21">
        <v>0.04</v>
      </c>
      <c r="V947" s="21">
        <v>13</v>
      </c>
      <c r="W947" s="21">
        <v>11</v>
      </c>
      <c r="X947" s="1">
        <v>7</v>
      </c>
      <c r="Y947" s="1">
        <v>7</v>
      </c>
      <c r="Z947" s="1">
        <v>7</v>
      </c>
      <c r="AA947" s="1">
        <v>7</v>
      </c>
      <c r="AB947" s="21">
        <v>52</v>
      </c>
      <c r="AC947" s="21">
        <v>16.3</v>
      </c>
      <c r="AD947" s="21">
        <v>0.8</v>
      </c>
      <c r="AE947" s="21">
        <v>0.4</v>
      </c>
      <c r="AF947" s="21">
        <v>0.1</v>
      </c>
      <c r="AG947" s="21">
        <v>0</v>
      </c>
      <c r="AH947" s="1">
        <v>23</v>
      </c>
      <c r="AI947" s="1">
        <v>56.299999999999983</v>
      </c>
    </row>
    <row r="948" spans="1:35" x14ac:dyDescent="0.25">
      <c r="A948" s="1">
        <v>947</v>
      </c>
      <c r="B948" s="1">
        <v>18</v>
      </c>
      <c r="C948" s="1">
        <v>3.0000000000000001E-3</v>
      </c>
      <c r="D948" s="25">
        <v>17</v>
      </c>
      <c r="E948" s="27">
        <v>0.12</v>
      </c>
      <c r="F948" s="29">
        <v>1E-3</v>
      </c>
      <c r="G948" s="25">
        <v>151.30000000000001</v>
      </c>
      <c r="H948" s="25">
        <v>171.9</v>
      </c>
      <c r="I948" s="25">
        <v>194.9</v>
      </c>
      <c r="J948" s="25">
        <v>229.5</v>
      </c>
      <c r="K948" s="25">
        <v>254.1</v>
      </c>
      <c r="L948" s="25">
        <v>44</v>
      </c>
      <c r="M948" s="25">
        <v>802.7</v>
      </c>
      <c r="N948" s="25">
        <v>-56.9</v>
      </c>
      <c r="O948" s="23">
        <v>3.6539999999999999</v>
      </c>
      <c r="P948" s="25">
        <v>26</v>
      </c>
      <c r="Q948" s="32"/>
      <c r="R948" s="27">
        <v>43.23</v>
      </c>
      <c r="S948" s="33">
        <v>1</v>
      </c>
      <c r="T948" s="1">
        <v>97</v>
      </c>
      <c r="U948" s="25">
        <v>0.7</v>
      </c>
      <c r="V948" s="25">
        <v>17</v>
      </c>
      <c r="W948" s="22">
        <v>15</v>
      </c>
      <c r="X948" s="1">
        <v>7</v>
      </c>
      <c r="Y948" s="1">
        <v>7</v>
      </c>
      <c r="Z948" s="1">
        <v>7</v>
      </c>
      <c r="AA948" s="1">
        <v>7</v>
      </c>
      <c r="AB948" s="26"/>
      <c r="AC948" s="26"/>
      <c r="AD948" s="26"/>
      <c r="AE948" s="26"/>
      <c r="AF948" s="26"/>
      <c r="AG948" s="26"/>
      <c r="AH948" s="1">
        <v>23</v>
      </c>
      <c r="AI948" s="1">
        <v>57.599999999999994</v>
      </c>
    </row>
    <row r="949" spans="1:35" x14ac:dyDescent="0.25">
      <c r="A949" s="1">
        <v>948</v>
      </c>
      <c r="B949" s="1">
        <v>30</v>
      </c>
      <c r="C949" s="1">
        <v>5.0000000000000001E-3</v>
      </c>
      <c r="D949" s="1">
        <v>18.3</v>
      </c>
      <c r="E949" s="1">
        <v>0.03</v>
      </c>
      <c r="F949" s="29"/>
      <c r="G949" s="1">
        <v>151.5</v>
      </c>
      <c r="H949" s="1">
        <v>164.6</v>
      </c>
      <c r="I949" s="1">
        <v>190</v>
      </c>
      <c r="J949" s="1">
        <v>235</v>
      </c>
      <c r="K949" s="1">
        <v>257.60000000000002</v>
      </c>
      <c r="L949" s="1">
        <v>41.5</v>
      </c>
      <c r="M949" s="1">
        <v>802.7</v>
      </c>
      <c r="N949" s="1">
        <v>-58.1</v>
      </c>
      <c r="O949" s="1">
        <v>3.5209999999999999</v>
      </c>
      <c r="P949" s="1">
        <v>22.5</v>
      </c>
      <c r="Q949" s="1">
        <v>1.76</v>
      </c>
      <c r="R949" s="1">
        <v>43.195999999999998</v>
      </c>
      <c r="S949" s="1">
        <v>1</v>
      </c>
      <c r="T949" s="1">
        <v>95</v>
      </c>
      <c r="U949" s="1">
        <v>0.04</v>
      </c>
      <c r="V949" s="1">
        <v>16</v>
      </c>
      <c r="W949" s="1">
        <v>13</v>
      </c>
      <c r="X949" s="1">
        <v>9</v>
      </c>
      <c r="Y949" s="1">
        <v>7</v>
      </c>
      <c r="Z949" s="1">
        <v>7</v>
      </c>
      <c r="AA949" s="1">
        <v>7</v>
      </c>
      <c r="AB949" s="20"/>
      <c r="AC949" s="20"/>
      <c r="AD949" s="20"/>
      <c r="AE949" s="20"/>
      <c r="AF949" s="20"/>
      <c r="AG949" s="20"/>
      <c r="AH949" s="1">
        <v>25.400000000000006</v>
      </c>
      <c r="AI949" s="1">
        <v>70.400000000000006</v>
      </c>
    </row>
    <row r="950" spans="1:35" x14ac:dyDescent="0.25">
      <c r="A950" s="1">
        <v>949</v>
      </c>
      <c r="B950" s="1">
        <v>30</v>
      </c>
      <c r="C950" s="1">
        <v>4.0000000000000001E-3</v>
      </c>
      <c r="D950" s="1">
        <v>17.8</v>
      </c>
      <c r="E950" s="1">
        <v>0.02</v>
      </c>
      <c r="F950" s="29"/>
      <c r="G950" s="1">
        <v>149.6</v>
      </c>
      <c r="H950" s="1">
        <v>163.4</v>
      </c>
      <c r="I950" s="1">
        <v>186.8</v>
      </c>
      <c r="J950" s="1">
        <v>228.9</v>
      </c>
      <c r="K950" s="1">
        <v>250.7</v>
      </c>
      <c r="L950" s="1">
        <v>40</v>
      </c>
      <c r="M950" s="1">
        <v>802.7</v>
      </c>
      <c r="N950" s="1">
        <v>-61.5</v>
      </c>
      <c r="O950" s="1">
        <v>3.367</v>
      </c>
      <c r="P950" s="1">
        <v>22.5</v>
      </c>
      <c r="Q950" s="1">
        <v>1.74</v>
      </c>
      <c r="R950" s="1">
        <v>43.189</v>
      </c>
      <c r="S950" s="1">
        <v>1</v>
      </c>
      <c r="T950" s="1">
        <v>97</v>
      </c>
      <c r="U950" s="1">
        <v>0.05</v>
      </c>
      <c r="V950" s="1">
        <v>13</v>
      </c>
      <c r="W950" s="1">
        <v>11</v>
      </c>
      <c r="X950" s="1">
        <v>7</v>
      </c>
      <c r="Y950" s="1">
        <v>7</v>
      </c>
      <c r="Z950" s="1">
        <v>7</v>
      </c>
      <c r="AA950" s="1">
        <v>7</v>
      </c>
      <c r="AB950" s="1"/>
      <c r="AC950" s="1"/>
      <c r="AD950" s="1"/>
      <c r="AE950" s="1"/>
      <c r="AF950" s="1"/>
      <c r="AG950" s="1"/>
      <c r="AH950" s="1">
        <v>23.400000000000006</v>
      </c>
      <c r="AI950" s="1">
        <v>65.5</v>
      </c>
    </row>
    <row r="951" spans="1:35" x14ac:dyDescent="0.25">
      <c r="A951" s="1">
        <v>950</v>
      </c>
      <c r="B951" s="20">
        <v>30</v>
      </c>
      <c r="C951" s="20">
        <v>7.0000000000000001E-3</v>
      </c>
      <c r="D951" s="20">
        <v>16.7</v>
      </c>
      <c r="E951" s="20">
        <v>1.44E-2</v>
      </c>
      <c r="F951" s="28">
        <v>8.0000000000000004E-4</v>
      </c>
      <c r="G951" s="20">
        <v>159.6</v>
      </c>
      <c r="H951" s="20">
        <v>179.7</v>
      </c>
      <c r="I951" s="20">
        <v>201.7</v>
      </c>
      <c r="J951" s="20">
        <v>226.7</v>
      </c>
      <c r="K951" s="20">
        <v>244.9</v>
      </c>
      <c r="L951" s="20">
        <v>47.5</v>
      </c>
      <c r="M951" s="20">
        <v>802.7</v>
      </c>
      <c r="N951" s="20">
        <v>-52</v>
      </c>
      <c r="O951" s="20">
        <v>4.0919999999999996</v>
      </c>
      <c r="P951" s="20">
        <v>23</v>
      </c>
      <c r="Q951" s="20">
        <v>0.1</v>
      </c>
      <c r="R951" s="20">
        <v>43.26</v>
      </c>
      <c r="S951" s="20">
        <v>1</v>
      </c>
      <c r="T951" s="20">
        <v>98</v>
      </c>
      <c r="U951" s="20">
        <v>0.33</v>
      </c>
      <c r="V951" s="20">
        <v>21</v>
      </c>
      <c r="W951" s="20">
        <v>19</v>
      </c>
      <c r="X951" s="1">
        <v>12</v>
      </c>
      <c r="Y951" s="1">
        <v>8</v>
      </c>
      <c r="Z951" s="1">
        <v>7</v>
      </c>
      <c r="AA951" s="1">
        <v>7</v>
      </c>
      <c r="AB951" s="20">
        <v>10394.799999999999</v>
      </c>
      <c r="AC951" s="20">
        <v>3224.4</v>
      </c>
      <c r="AD951" s="20">
        <v>23.9</v>
      </c>
      <c r="AE951" s="20">
        <v>1.5</v>
      </c>
      <c r="AF951" s="20">
        <v>0.3</v>
      </c>
      <c r="AG951" s="20">
        <v>0.1</v>
      </c>
      <c r="AH951" s="1">
        <v>22</v>
      </c>
      <c r="AI951" s="1">
        <v>47</v>
      </c>
    </row>
    <row r="952" spans="1:35" x14ac:dyDescent="0.25">
      <c r="A952" s="1">
        <v>951</v>
      </c>
      <c r="B952" s="20">
        <v>30</v>
      </c>
      <c r="C952" s="20">
        <v>2E-3</v>
      </c>
      <c r="D952" s="20">
        <v>21.7</v>
      </c>
      <c r="E952" s="20">
        <v>2.1000000000000001E-2</v>
      </c>
      <c r="F952" s="28">
        <v>2.9999999999999997E-4</v>
      </c>
      <c r="G952" s="20">
        <v>143</v>
      </c>
      <c r="H952" s="20">
        <v>170</v>
      </c>
      <c r="I952" s="20">
        <v>196.2</v>
      </c>
      <c r="J952" s="20">
        <v>231.3</v>
      </c>
      <c r="K952" s="20">
        <v>255.2</v>
      </c>
      <c r="L952" s="20">
        <v>40</v>
      </c>
      <c r="M952" s="20">
        <v>802.7</v>
      </c>
      <c r="N952" s="20">
        <v>-51.3</v>
      </c>
      <c r="O952" s="20">
        <v>3.6659999999999999</v>
      </c>
      <c r="P952" s="20">
        <v>21</v>
      </c>
      <c r="Q952" s="20">
        <v>1.79</v>
      </c>
      <c r="R952" s="20">
        <v>43.15</v>
      </c>
      <c r="S952" s="20">
        <v>1</v>
      </c>
      <c r="T952" s="20">
        <v>95</v>
      </c>
      <c r="U952" s="21">
        <v>0.01</v>
      </c>
      <c r="V952" s="20">
        <v>12</v>
      </c>
      <c r="W952" s="20">
        <v>10</v>
      </c>
      <c r="X952" s="1">
        <v>7</v>
      </c>
      <c r="Y952" s="1">
        <v>7</v>
      </c>
      <c r="Z952" s="1">
        <v>7</v>
      </c>
      <c r="AA952" s="1">
        <v>7</v>
      </c>
      <c r="AB952" s="20">
        <v>27.9</v>
      </c>
      <c r="AC952" s="20">
        <v>7.8</v>
      </c>
      <c r="AD952" s="20">
        <v>0.7</v>
      </c>
      <c r="AE952" s="20">
        <v>0.1</v>
      </c>
      <c r="AF952" s="20">
        <v>0</v>
      </c>
      <c r="AG952" s="20">
        <v>0</v>
      </c>
      <c r="AH952" s="1">
        <v>26.199999999999989</v>
      </c>
      <c r="AI952" s="1">
        <v>61.300000000000011</v>
      </c>
    </row>
    <row r="953" spans="1:35" x14ac:dyDescent="0.25">
      <c r="A953" s="1">
        <v>952</v>
      </c>
      <c r="B953" s="22">
        <v>30</v>
      </c>
      <c r="C953" s="22">
        <v>2E-3</v>
      </c>
      <c r="D953" s="22">
        <v>16.100000000000001</v>
      </c>
      <c r="E953" s="24">
        <v>2.5000000000000001E-2</v>
      </c>
      <c r="F953" s="31"/>
      <c r="G953" s="26">
        <v>142.6</v>
      </c>
      <c r="H953" s="26">
        <v>162.5</v>
      </c>
      <c r="I953" s="26">
        <v>190.4</v>
      </c>
      <c r="J953" s="26">
        <v>233.4</v>
      </c>
      <c r="K953" s="26">
        <v>255.2</v>
      </c>
      <c r="L953" s="26">
        <v>40</v>
      </c>
      <c r="M953" s="22">
        <v>802.7</v>
      </c>
      <c r="N953" s="22">
        <v>-57.7</v>
      </c>
      <c r="O953" s="22">
        <v>4.016</v>
      </c>
      <c r="P953" s="26">
        <v>22</v>
      </c>
      <c r="Q953" s="32">
        <v>1.1299999999999999</v>
      </c>
      <c r="R953" s="22">
        <v>43.2</v>
      </c>
      <c r="S953" s="21">
        <v>1</v>
      </c>
      <c r="T953" s="22">
        <v>97</v>
      </c>
      <c r="U953" s="32">
        <v>1</v>
      </c>
      <c r="V953" s="22">
        <v>20</v>
      </c>
      <c r="W953" s="22">
        <v>18</v>
      </c>
      <c r="X953" s="1">
        <v>15</v>
      </c>
      <c r="Y953" s="1">
        <v>14</v>
      </c>
      <c r="Z953" s="1">
        <v>12</v>
      </c>
      <c r="AA953" s="1">
        <v>11</v>
      </c>
      <c r="AB953" s="26">
        <v>6365.5</v>
      </c>
      <c r="AC953" s="26">
        <v>2056.6999999999998</v>
      </c>
      <c r="AD953" s="26">
        <v>229.6</v>
      </c>
      <c r="AE953" s="26">
        <v>81</v>
      </c>
      <c r="AF953" s="26">
        <v>39.200000000000003</v>
      </c>
      <c r="AG953" s="26">
        <v>16</v>
      </c>
      <c r="AH953" s="1">
        <v>27.900000000000006</v>
      </c>
      <c r="AI953" s="1">
        <v>70.900000000000006</v>
      </c>
    </row>
    <row r="954" spans="1:35" x14ac:dyDescent="0.25">
      <c r="A954" s="1">
        <v>953</v>
      </c>
      <c r="B954" s="22">
        <v>26</v>
      </c>
      <c r="C954" s="22">
        <v>7.0000000000000001E-3</v>
      </c>
      <c r="D954" s="22">
        <v>17.600000000000001</v>
      </c>
      <c r="E954" s="22">
        <v>3.9E-2</v>
      </c>
      <c r="F954" s="31">
        <v>5.9999999999999995E-4</v>
      </c>
      <c r="G954" s="26">
        <v>153.1</v>
      </c>
      <c r="H954" s="26">
        <v>171.4</v>
      </c>
      <c r="I954" s="26">
        <v>198.9</v>
      </c>
      <c r="J954" s="26">
        <v>235.9</v>
      </c>
      <c r="K954" s="26">
        <v>255.1</v>
      </c>
      <c r="L954" s="26">
        <v>45</v>
      </c>
      <c r="M954" s="22">
        <v>802.7</v>
      </c>
      <c r="N954" s="22">
        <v>-51.5</v>
      </c>
      <c r="O954" s="22">
        <v>3.9540000000000002</v>
      </c>
      <c r="P954" s="26">
        <v>22</v>
      </c>
      <c r="Q954" s="22">
        <v>1.71</v>
      </c>
      <c r="R954" s="22">
        <v>43.2</v>
      </c>
      <c r="S954" s="21">
        <v>1</v>
      </c>
      <c r="T954" s="22">
        <v>93</v>
      </c>
      <c r="U954" s="22">
        <v>0.47</v>
      </c>
      <c r="V954" s="22">
        <v>18</v>
      </c>
      <c r="W954" s="22">
        <v>17</v>
      </c>
      <c r="X954" s="1">
        <v>13</v>
      </c>
      <c r="Y954" s="1">
        <v>11</v>
      </c>
      <c r="Z954" s="1">
        <v>10</v>
      </c>
      <c r="AA954" s="1">
        <v>9</v>
      </c>
      <c r="AB954" s="26">
        <v>2192.5</v>
      </c>
      <c r="AC954" s="26">
        <v>718.9</v>
      </c>
      <c r="AD954" s="26">
        <v>63.6</v>
      </c>
      <c r="AE954" s="26">
        <v>15.6</v>
      </c>
      <c r="AF954" s="26">
        <v>7.5</v>
      </c>
      <c r="AG954" s="26">
        <v>3.5</v>
      </c>
      <c r="AH954" s="1">
        <v>27.5</v>
      </c>
      <c r="AI954" s="1">
        <v>64.5</v>
      </c>
    </row>
    <row r="955" spans="1:35" x14ac:dyDescent="0.25">
      <c r="A955" s="1">
        <v>954</v>
      </c>
      <c r="B955" s="22">
        <v>30</v>
      </c>
      <c r="C955" s="22">
        <v>4.0000000000000001E-3</v>
      </c>
      <c r="D955" s="26">
        <v>16.600000000000001</v>
      </c>
      <c r="E955" s="22">
        <v>1.7999999999999999E-2</v>
      </c>
      <c r="F955" s="31"/>
      <c r="G955" s="26">
        <v>149.19999999999999</v>
      </c>
      <c r="H955" s="26">
        <v>167.8</v>
      </c>
      <c r="I955" s="26">
        <v>191.8</v>
      </c>
      <c r="J955" s="26">
        <v>231.3</v>
      </c>
      <c r="K955" s="26">
        <v>250.5</v>
      </c>
      <c r="L955" s="26">
        <v>43</v>
      </c>
      <c r="M955" s="22">
        <v>802.7</v>
      </c>
      <c r="N955" s="26">
        <v>-55.8</v>
      </c>
      <c r="O955" s="22">
        <v>3.6269999999999998</v>
      </c>
      <c r="P955" s="26">
        <v>21</v>
      </c>
      <c r="Q955" s="22">
        <v>1.59</v>
      </c>
      <c r="R955" s="22">
        <v>43.2</v>
      </c>
      <c r="S955" s="21">
        <v>1</v>
      </c>
      <c r="T955" s="22">
        <v>98</v>
      </c>
      <c r="U955" s="32">
        <v>0.33</v>
      </c>
      <c r="V955" s="22">
        <v>18</v>
      </c>
      <c r="W955" s="22">
        <v>16</v>
      </c>
      <c r="X955" s="1">
        <v>13</v>
      </c>
      <c r="Y955" s="1">
        <v>11</v>
      </c>
      <c r="Z955" s="1">
        <v>10</v>
      </c>
      <c r="AA955" s="1">
        <v>9</v>
      </c>
      <c r="AB955" s="26">
        <v>1738.6</v>
      </c>
      <c r="AC955" s="26">
        <v>443.8</v>
      </c>
      <c r="AD955" s="26">
        <v>42.2</v>
      </c>
      <c r="AE955" s="26">
        <v>12</v>
      </c>
      <c r="AF955" s="26">
        <v>6.8</v>
      </c>
      <c r="AG955" s="26">
        <v>3.4</v>
      </c>
      <c r="AH955" s="1">
        <v>24</v>
      </c>
      <c r="AI955" s="1">
        <v>63.5</v>
      </c>
    </row>
    <row r="956" spans="1:35" x14ac:dyDescent="0.25">
      <c r="A956" s="1">
        <v>955</v>
      </c>
      <c r="B956" s="20">
        <v>30</v>
      </c>
      <c r="C956" s="20">
        <v>1E-3</v>
      </c>
      <c r="D956" s="20">
        <v>23.3</v>
      </c>
      <c r="E956" s="20">
        <v>1.26E-2</v>
      </c>
      <c r="F956" s="28">
        <v>2.0000000000000001E-4</v>
      </c>
      <c r="G956" s="20">
        <v>143.80000000000001</v>
      </c>
      <c r="H956" s="20">
        <v>169</v>
      </c>
      <c r="I956" s="20">
        <v>195.6</v>
      </c>
      <c r="J956" s="20">
        <v>231.4</v>
      </c>
      <c r="K956" s="20">
        <v>253.4</v>
      </c>
      <c r="L956" s="20">
        <v>39.1</v>
      </c>
      <c r="M956" s="20">
        <v>802.8</v>
      </c>
      <c r="N956" s="20">
        <v>-52.4</v>
      </c>
      <c r="O956" s="20">
        <v>3.6219999999999999</v>
      </c>
      <c r="P956" s="20">
        <v>21.5</v>
      </c>
      <c r="Q956" s="20">
        <v>1.89</v>
      </c>
      <c r="R956" s="20">
        <v>43.13</v>
      </c>
      <c r="S956" s="33">
        <v>1</v>
      </c>
      <c r="T956" s="20">
        <v>99</v>
      </c>
      <c r="U956" s="20">
        <v>0.39</v>
      </c>
      <c r="V956" s="20">
        <v>13</v>
      </c>
      <c r="W956" s="20">
        <v>12</v>
      </c>
      <c r="X956" s="1">
        <v>8</v>
      </c>
      <c r="Y956" s="1">
        <v>7</v>
      </c>
      <c r="Z956" s="1">
        <v>7</v>
      </c>
      <c r="AA956" s="1">
        <v>7</v>
      </c>
      <c r="AB956" s="20">
        <v>64.2</v>
      </c>
      <c r="AC956" s="20">
        <v>21.7</v>
      </c>
      <c r="AD956" s="20">
        <v>1.6</v>
      </c>
      <c r="AE956" s="20">
        <v>0.6</v>
      </c>
      <c r="AF956" s="20">
        <v>0.2</v>
      </c>
      <c r="AG956" s="20" t="s">
        <v>67</v>
      </c>
      <c r="AH956" s="1">
        <v>26.599999999999994</v>
      </c>
      <c r="AI956" s="1">
        <v>62.400000000000006</v>
      </c>
    </row>
    <row r="957" spans="1:35" x14ac:dyDescent="0.25">
      <c r="A957" s="1">
        <v>956</v>
      </c>
      <c r="B957" s="22">
        <v>29</v>
      </c>
      <c r="C957" s="22">
        <v>2E-3</v>
      </c>
      <c r="D957" s="26">
        <v>14.2</v>
      </c>
      <c r="E957" s="22">
        <v>1.4999999999999999E-2</v>
      </c>
      <c r="F957" s="31"/>
      <c r="G957" s="26">
        <v>145.6</v>
      </c>
      <c r="H957" s="26">
        <v>163.9</v>
      </c>
      <c r="I957" s="26">
        <v>191.6</v>
      </c>
      <c r="J957" s="26">
        <v>234</v>
      </c>
      <c r="K957" s="26">
        <v>253.3</v>
      </c>
      <c r="L957" s="26">
        <v>39.5</v>
      </c>
      <c r="M957" s="22">
        <v>802.8</v>
      </c>
      <c r="N957" s="26">
        <v>-55.6</v>
      </c>
      <c r="O957" s="22">
        <v>3.577</v>
      </c>
      <c r="P957" s="26">
        <v>22</v>
      </c>
      <c r="Q957" s="22">
        <v>1.56</v>
      </c>
      <c r="R957" s="22">
        <v>43.3</v>
      </c>
      <c r="S957" s="21">
        <v>1</v>
      </c>
      <c r="T957" s="22">
        <v>99</v>
      </c>
      <c r="U957" s="32">
        <v>0.22</v>
      </c>
      <c r="V957" s="22">
        <v>18</v>
      </c>
      <c r="W957" s="22">
        <v>16</v>
      </c>
      <c r="X957" s="1">
        <v>12</v>
      </c>
      <c r="Y957" s="1">
        <v>11</v>
      </c>
      <c r="Z957" s="1">
        <v>10</v>
      </c>
      <c r="AA957" s="1">
        <v>10</v>
      </c>
      <c r="AB957" s="26">
        <v>1587.6</v>
      </c>
      <c r="AC957" s="26">
        <v>392.3</v>
      </c>
      <c r="AD957" s="26">
        <v>30.7</v>
      </c>
      <c r="AE957" s="26">
        <v>12.1</v>
      </c>
      <c r="AF957" s="26">
        <v>7.7</v>
      </c>
      <c r="AG957" s="26">
        <v>5.4</v>
      </c>
      <c r="AH957" s="1">
        <v>27.699999999999989</v>
      </c>
      <c r="AI957" s="1">
        <v>70.099999999999994</v>
      </c>
    </row>
    <row r="958" spans="1:35" x14ac:dyDescent="0.25">
      <c r="A958" s="1">
        <v>957</v>
      </c>
      <c r="B958" s="22">
        <v>28</v>
      </c>
      <c r="C958" s="22">
        <v>3.0000000000000001E-3</v>
      </c>
      <c r="D958" s="26">
        <v>15.8</v>
      </c>
      <c r="E958" s="22">
        <v>1.6E-2</v>
      </c>
      <c r="F958" s="31"/>
      <c r="G958" s="26">
        <v>143.80000000000001</v>
      </c>
      <c r="H958" s="26">
        <v>162.19999999999999</v>
      </c>
      <c r="I958" s="26">
        <v>192.5</v>
      </c>
      <c r="J958" s="26">
        <v>234.6</v>
      </c>
      <c r="K958" s="26">
        <v>255</v>
      </c>
      <c r="L958" s="26">
        <v>40</v>
      </c>
      <c r="M958" s="26">
        <v>802.8</v>
      </c>
      <c r="N958" s="26">
        <v>-56</v>
      </c>
      <c r="O958" s="22">
        <v>3.617</v>
      </c>
      <c r="P958" s="26">
        <v>22</v>
      </c>
      <c r="Q958" s="32">
        <v>1.69</v>
      </c>
      <c r="R958" s="22">
        <v>43.2</v>
      </c>
      <c r="S958" s="21">
        <v>1</v>
      </c>
      <c r="T958" s="22">
        <v>93</v>
      </c>
      <c r="U958" s="32">
        <v>0.3</v>
      </c>
      <c r="V958" s="22">
        <v>17</v>
      </c>
      <c r="W958" s="22">
        <v>15</v>
      </c>
      <c r="X958" s="1">
        <v>12</v>
      </c>
      <c r="Y958" s="1">
        <v>10</v>
      </c>
      <c r="Z958" s="1">
        <v>9</v>
      </c>
      <c r="AA958" s="1">
        <v>8</v>
      </c>
      <c r="AB958" s="26">
        <v>881.3</v>
      </c>
      <c r="AC958" s="26">
        <v>234.3</v>
      </c>
      <c r="AD958" s="26">
        <v>20.6</v>
      </c>
      <c r="AE958" s="26">
        <v>6</v>
      </c>
      <c r="AF958" s="26">
        <v>2.8</v>
      </c>
      <c r="AG958" s="26">
        <v>1.4</v>
      </c>
      <c r="AH958" s="1">
        <v>30.300000000000011</v>
      </c>
      <c r="AI958" s="1">
        <v>72.400000000000006</v>
      </c>
    </row>
    <row r="959" spans="1:35" x14ac:dyDescent="0.25">
      <c r="A959" s="1">
        <v>958</v>
      </c>
      <c r="B959" s="1">
        <v>29</v>
      </c>
      <c r="C959" s="1">
        <v>6.0000000000000001E-3</v>
      </c>
      <c r="D959" s="1">
        <v>16.2</v>
      </c>
      <c r="E959" s="1">
        <v>0.01</v>
      </c>
      <c r="F959" s="28"/>
      <c r="G959" s="1">
        <v>148.80000000000001</v>
      </c>
      <c r="H959" s="1">
        <v>164.9</v>
      </c>
      <c r="I959" s="1">
        <v>192.3</v>
      </c>
      <c r="J959" s="1">
        <v>236</v>
      </c>
      <c r="K959" s="1">
        <v>262.3</v>
      </c>
      <c r="L959" s="1">
        <v>41</v>
      </c>
      <c r="M959" s="1">
        <v>802.8</v>
      </c>
      <c r="N959" s="1">
        <v>-54</v>
      </c>
      <c r="O959" s="1">
        <v>3.5289999999999999</v>
      </c>
      <c r="P959" s="1">
        <v>21.9</v>
      </c>
      <c r="Q959" s="1">
        <v>1.1299999999999999</v>
      </c>
      <c r="R959" s="1">
        <v>43.261000000000003</v>
      </c>
      <c r="S959" s="21">
        <v>1</v>
      </c>
      <c r="T959" s="1">
        <v>98</v>
      </c>
      <c r="U959" s="1">
        <v>0.28000000000000003</v>
      </c>
      <c r="V959" s="1">
        <v>18</v>
      </c>
      <c r="W959" s="1">
        <v>15</v>
      </c>
      <c r="X959" s="1">
        <v>11</v>
      </c>
      <c r="Y959" s="1">
        <v>10</v>
      </c>
      <c r="Z959" s="1">
        <v>9</v>
      </c>
      <c r="AA959" s="1">
        <v>7</v>
      </c>
      <c r="AB959" s="1">
        <v>1381</v>
      </c>
      <c r="AC959" s="1">
        <v>317</v>
      </c>
      <c r="AD959" s="1">
        <v>20</v>
      </c>
      <c r="AE959" s="1">
        <v>5</v>
      </c>
      <c r="AF959" s="1">
        <v>3</v>
      </c>
      <c r="AG959" s="1">
        <v>1</v>
      </c>
      <c r="AH959" s="1">
        <v>27.400000000000006</v>
      </c>
      <c r="AI959" s="1">
        <v>71.099999999999994</v>
      </c>
    </row>
    <row r="960" spans="1:35" x14ac:dyDescent="0.25">
      <c r="A960" s="1">
        <v>959</v>
      </c>
      <c r="B960" s="1">
        <v>28</v>
      </c>
      <c r="C960" s="1">
        <v>2E-3</v>
      </c>
      <c r="D960" s="1">
        <v>17.899999999999999</v>
      </c>
      <c r="E960" s="21">
        <v>0.01</v>
      </c>
      <c r="F960" s="28"/>
      <c r="G960" s="1">
        <v>147.9</v>
      </c>
      <c r="H960" s="1">
        <v>165.5</v>
      </c>
      <c r="I960" s="1">
        <v>191.1</v>
      </c>
      <c r="J960" s="1">
        <v>235.6</v>
      </c>
      <c r="K960" s="1">
        <v>265.2</v>
      </c>
      <c r="L960" s="1">
        <v>42</v>
      </c>
      <c r="M960" s="1">
        <v>802.8</v>
      </c>
      <c r="N960" s="1">
        <v>-53.5</v>
      </c>
      <c r="O960" s="1">
        <v>3.4940000000000002</v>
      </c>
      <c r="P960" s="1">
        <v>20.9</v>
      </c>
      <c r="Q960" s="1">
        <v>0.88</v>
      </c>
      <c r="R960" s="1">
        <v>43.231999999999999</v>
      </c>
      <c r="S960" s="21">
        <v>1</v>
      </c>
      <c r="T960" s="1">
        <v>97</v>
      </c>
      <c r="U960" s="1">
        <v>0.2</v>
      </c>
      <c r="V960" s="1">
        <v>15</v>
      </c>
      <c r="W960" s="1">
        <v>13</v>
      </c>
      <c r="X960" s="1">
        <v>9</v>
      </c>
      <c r="Y960" s="1">
        <v>7</v>
      </c>
      <c r="Z960" s="1">
        <v>7</v>
      </c>
      <c r="AA960" s="1">
        <v>7</v>
      </c>
      <c r="AB960" s="1">
        <v>308</v>
      </c>
      <c r="AC960" s="1">
        <v>66</v>
      </c>
      <c r="AD960" s="1">
        <v>3</v>
      </c>
      <c r="AE960" s="1">
        <v>1</v>
      </c>
      <c r="AF960" s="1">
        <v>0</v>
      </c>
      <c r="AG960" s="1">
        <v>0</v>
      </c>
      <c r="AH960" s="1">
        <v>25.599999999999994</v>
      </c>
      <c r="AI960" s="1">
        <v>70.099999999999994</v>
      </c>
    </row>
    <row r="961" spans="1:35" x14ac:dyDescent="0.25">
      <c r="A961" s="1">
        <v>960</v>
      </c>
      <c r="B961" s="1">
        <v>30</v>
      </c>
      <c r="C961" s="1">
        <v>1E-3</v>
      </c>
      <c r="D961" s="1">
        <v>17.899999999999999</v>
      </c>
      <c r="E961" s="21">
        <v>0.01</v>
      </c>
      <c r="F961" s="28"/>
      <c r="G961" s="1">
        <v>150.5</v>
      </c>
      <c r="H961" s="1">
        <v>165.7</v>
      </c>
      <c r="I961" s="1">
        <v>189.5</v>
      </c>
      <c r="J961" s="1">
        <v>231.5</v>
      </c>
      <c r="K961" s="1">
        <v>260.89999999999998</v>
      </c>
      <c r="L961" s="1">
        <v>41.5</v>
      </c>
      <c r="M961" s="1">
        <v>802.8</v>
      </c>
      <c r="N961" s="1">
        <v>-54</v>
      </c>
      <c r="O961" s="1">
        <v>3.3220000000000001</v>
      </c>
      <c r="P961" s="1">
        <v>20.5</v>
      </c>
      <c r="Q961" s="1">
        <v>0.82</v>
      </c>
      <c r="R961" s="1">
        <v>43.222999999999999</v>
      </c>
      <c r="S961" s="21">
        <v>1</v>
      </c>
      <c r="T961" s="1">
        <v>96</v>
      </c>
      <c r="U961" s="1">
        <v>0.03</v>
      </c>
      <c r="V961" s="1">
        <v>15</v>
      </c>
      <c r="W961" s="1">
        <v>14</v>
      </c>
      <c r="X961" s="1">
        <v>12</v>
      </c>
      <c r="Y961" s="1">
        <v>11</v>
      </c>
      <c r="Z961" s="1">
        <v>11</v>
      </c>
      <c r="AA961" s="1">
        <v>11</v>
      </c>
      <c r="AB961" s="1">
        <v>240</v>
      </c>
      <c r="AC961" s="1">
        <v>87</v>
      </c>
      <c r="AD961" s="1">
        <v>25</v>
      </c>
      <c r="AE961" s="1">
        <v>17</v>
      </c>
      <c r="AF961" s="1">
        <v>16</v>
      </c>
      <c r="AG961" s="1">
        <v>14</v>
      </c>
      <c r="AH961" s="1">
        <v>23.800000000000011</v>
      </c>
      <c r="AI961" s="1">
        <v>65.800000000000011</v>
      </c>
    </row>
    <row r="962" spans="1:35" x14ac:dyDescent="0.25">
      <c r="A962" s="1">
        <v>961</v>
      </c>
      <c r="B962" s="1">
        <v>30</v>
      </c>
      <c r="C962" s="1">
        <v>1.6000000000000001E-3</v>
      </c>
      <c r="D962" s="1">
        <v>17</v>
      </c>
      <c r="E962" s="21">
        <v>0.01</v>
      </c>
      <c r="F962" s="29"/>
      <c r="G962" s="1">
        <v>150.69999999999999</v>
      </c>
      <c r="H962" s="1">
        <v>165.8</v>
      </c>
      <c r="I962" s="1">
        <v>181.5</v>
      </c>
      <c r="J962" s="1">
        <v>210.2</v>
      </c>
      <c r="K962" s="1">
        <v>237.7</v>
      </c>
      <c r="L962" s="1">
        <v>40.5</v>
      </c>
      <c r="M962" s="1">
        <v>802.8</v>
      </c>
      <c r="N962" s="1">
        <v>-70</v>
      </c>
      <c r="O962" s="1">
        <v>3.07</v>
      </c>
      <c r="P962" s="1">
        <v>22</v>
      </c>
      <c r="Q962" s="1">
        <v>0.15</v>
      </c>
      <c r="R962" s="1">
        <v>43.2</v>
      </c>
      <c r="S962" s="21">
        <v>1</v>
      </c>
      <c r="T962" s="1">
        <v>100</v>
      </c>
      <c r="U962" s="1">
        <v>0.05</v>
      </c>
      <c r="V962" s="1">
        <v>15</v>
      </c>
      <c r="W962" s="1">
        <v>13</v>
      </c>
      <c r="X962" s="1">
        <v>10</v>
      </c>
      <c r="Y962" s="1">
        <v>9</v>
      </c>
      <c r="Z962" s="1">
        <v>8</v>
      </c>
      <c r="AA962" s="1">
        <v>7</v>
      </c>
      <c r="AB962" s="1">
        <v>182.1</v>
      </c>
      <c r="AC962" s="1">
        <v>59.7</v>
      </c>
      <c r="AD962" s="1">
        <v>7.5</v>
      </c>
      <c r="AE962" s="1">
        <v>3</v>
      </c>
      <c r="AF962" s="1">
        <v>1.7</v>
      </c>
      <c r="AG962" s="1">
        <v>1</v>
      </c>
      <c r="AH962" s="1">
        <v>15.699999999999989</v>
      </c>
      <c r="AI962" s="1">
        <v>44.399999999999977</v>
      </c>
    </row>
    <row r="963" spans="1:35" x14ac:dyDescent="0.25">
      <c r="A963" s="1">
        <v>962</v>
      </c>
      <c r="B963" s="21">
        <v>19</v>
      </c>
      <c r="C963" s="21">
        <v>2E-3</v>
      </c>
      <c r="D963" s="25">
        <v>16.135011227544911</v>
      </c>
      <c r="E963" s="21">
        <v>7.0000000000000007E-2</v>
      </c>
      <c r="F963" s="30">
        <v>1.2999999999999999E-3</v>
      </c>
      <c r="G963" s="21">
        <v>149.19999999999999</v>
      </c>
      <c r="H963" s="21">
        <v>168.6</v>
      </c>
      <c r="I963" s="21">
        <v>194.8</v>
      </c>
      <c r="J963" s="21">
        <v>237.2</v>
      </c>
      <c r="K963" s="21">
        <v>253.8</v>
      </c>
      <c r="L963" s="21">
        <v>41.5</v>
      </c>
      <c r="M963" s="1">
        <v>802.8</v>
      </c>
      <c r="N963" s="21">
        <v>-51.5</v>
      </c>
      <c r="O963" s="21">
        <v>3.7759999999999998</v>
      </c>
      <c r="P963" s="21">
        <v>25</v>
      </c>
      <c r="Q963" s="21"/>
      <c r="R963" s="21">
        <v>43.23</v>
      </c>
      <c r="S963" s="21">
        <v>3</v>
      </c>
      <c r="T963" s="21">
        <v>79</v>
      </c>
      <c r="U963" s="21">
        <v>0.02</v>
      </c>
      <c r="V963" s="21">
        <v>16</v>
      </c>
      <c r="W963" s="21">
        <v>14</v>
      </c>
      <c r="X963" s="1">
        <v>11</v>
      </c>
      <c r="Y963" s="1">
        <v>9</v>
      </c>
      <c r="Z963" s="1">
        <v>7</v>
      </c>
      <c r="AA963" s="1">
        <v>7</v>
      </c>
      <c r="AB963" s="21">
        <v>495.6</v>
      </c>
      <c r="AC963" s="21">
        <v>140.6</v>
      </c>
      <c r="AD963" s="21">
        <v>11.1</v>
      </c>
      <c r="AE963" s="21">
        <v>2.2999999999999998</v>
      </c>
      <c r="AF963" s="21">
        <v>1.1000000000000001</v>
      </c>
      <c r="AG963" s="21">
        <v>0.3</v>
      </c>
      <c r="AH963" s="1">
        <v>26.200000000000017</v>
      </c>
      <c r="AI963" s="1">
        <v>68.599999999999994</v>
      </c>
    </row>
    <row r="964" spans="1:35" x14ac:dyDescent="0.25">
      <c r="A964" s="1">
        <v>963</v>
      </c>
      <c r="B964" s="20">
        <v>30</v>
      </c>
      <c r="C964" s="20">
        <v>1E-3</v>
      </c>
      <c r="D964" s="20">
        <v>20.2</v>
      </c>
      <c r="E964" s="20">
        <v>1.8100000000000002E-2</v>
      </c>
      <c r="F964" s="28">
        <v>2.9999999999999997E-4</v>
      </c>
      <c r="G964" s="20">
        <v>147.6</v>
      </c>
      <c r="H964" s="20">
        <v>172.2</v>
      </c>
      <c r="I964" s="20">
        <v>196.4</v>
      </c>
      <c r="J964" s="20">
        <v>228.2</v>
      </c>
      <c r="K964" s="20">
        <v>245.3</v>
      </c>
      <c r="L964" s="20">
        <v>41.5</v>
      </c>
      <c r="M964" s="20">
        <v>802.9</v>
      </c>
      <c r="N964" s="20">
        <v>-52.8</v>
      </c>
      <c r="O964" s="20">
        <v>3.6920000000000002</v>
      </c>
      <c r="P964" s="20">
        <v>20.5</v>
      </c>
      <c r="Q964" s="20">
        <v>1.65</v>
      </c>
      <c r="R964" s="20">
        <v>43.18</v>
      </c>
      <c r="S964" s="33">
        <v>1</v>
      </c>
      <c r="T964" s="20">
        <v>99</v>
      </c>
      <c r="U964" s="20">
        <v>0.19</v>
      </c>
      <c r="V964" s="20">
        <v>15</v>
      </c>
      <c r="W964" s="20">
        <v>14</v>
      </c>
      <c r="X964" s="1">
        <v>10</v>
      </c>
      <c r="Y964" s="1">
        <v>8</v>
      </c>
      <c r="Z964" s="1">
        <v>7</v>
      </c>
      <c r="AA964" s="1">
        <v>7</v>
      </c>
      <c r="AB964" s="20">
        <v>236.4</v>
      </c>
      <c r="AC964" s="20">
        <v>81.2</v>
      </c>
      <c r="AD964" s="20">
        <v>6.9</v>
      </c>
      <c r="AE964" s="20">
        <v>1.4</v>
      </c>
      <c r="AF964" s="20">
        <v>0.6</v>
      </c>
      <c r="AG964" s="20" t="s">
        <v>67</v>
      </c>
      <c r="AH964" s="1">
        <v>24.200000000000017</v>
      </c>
      <c r="AI964" s="1">
        <v>56</v>
      </c>
    </row>
    <row r="965" spans="1:35" x14ac:dyDescent="0.25">
      <c r="A965" s="1">
        <v>964</v>
      </c>
      <c r="B965" s="1">
        <v>19</v>
      </c>
      <c r="C965" s="23">
        <v>7.0000000000000001E-3</v>
      </c>
      <c r="D965" s="1">
        <v>17.399999999999999</v>
      </c>
      <c r="E965" s="1">
        <v>0.12</v>
      </c>
      <c r="F965" s="29">
        <v>8.0000000000000004E-4</v>
      </c>
      <c r="G965" s="1">
        <v>148.4</v>
      </c>
      <c r="H965" s="1">
        <v>171.4</v>
      </c>
      <c r="I965" s="1">
        <v>200.1</v>
      </c>
      <c r="J965" s="1">
        <v>238.6</v>
      </c>
      <c r="K965" s="1">
        <v>262.10000000000002</v>
      </c>
      <c r="L965" s="1">
        <v>42</v>
      </c>
      <c r="M965" s="1">
        <v>803</v>
      </c>
      <c r="N965" s="1">
        <v>-51.4</v>
      </c>
      <c r="O965" s="1">
        <v>4.1369999999999996</v>
      </c>
      <c r="P965" s="1">
        <v>24</v>
      </c>
      <c r="Q965" s="1">
        <v>0.99</v>
      </c>
      <c r="R965" s="1">
        <v>43.2</v>
      </c>
      <c r="S965" s="21">
        <v>1</v>
      </c>
      <c r="T965" s="1"/>
      <c r="U965" s="1"/>
      <c r="V965" s="1"/>
      <c r="W965" s="1"/>
      <c r="X965" s="1"/>
      <c r="Y965" s="1"/>
      <c r="Z965" s="1"/>
      <c r="AA965" s="1"/>
      <c r="AB965" s="1"/>
      <c r="AC965" s="1"/>
      <c r="AD965" s="1"/>
      <c r="AE965" s="1"/>
      <c r="AF965" s="1"/>
      <c r="AG965" s="1"/>
      <c r="AH965" s="1">
        <v>28.699999999999989</v>
      </c>
      <c r="AI965" s="1">
        <v>67.199999999999989</v>
      </c>
    </row>
    <row r="966" spans="1:35" x14ac:dyDescent="0.25">
      <c r="A966" s="1">
        <v>965</v>
      </c>
      <c r="B966" s="1">
        <v>21</v>
      </c>
      <c r="C966" s="1">
        <v>3.0000000000000001E-3</v>
      </c>
      <c r="D966" s="25">
        <v>18.5</v>
      </c>
      <c r="E966" s="27">
        <v>0.13</v>
      </c>
      <c r="F966" s="29">
        <v>1E-3</v>
      </c>
      <c r="G966" s="25">
        <v>149.80000000000001</v>
      </c>
      <c r="H966" s="25">
        <v>171.8</v>
      </c>
      <c r="I966" s="25">
        <v>195.6</v>
      </c>
      <c r="J966" s="25">
        <v>230.3</v>
      </c>
      <c r="K966" s="25">
        <v>255.7</v>
      </c>
      <c r="L966" s="25">
        <v>44</v>
      </c>
      <c r="M966" s="25">
        <v>803</v>
      </c>
      <c r="N966" s="25">
        <v>-56.7</v>
      </c>
      <c r="O966" s="23">
        <v>3.6709999999999998</v>
      </c>
      <c r="P966" s="25">
        <v>25</v>
      </c>
      <c r="Q966" s="32"/>
      <c r="R966" s="27">
        <v>43.21</v>
      </c>
      <c r="S966" s="33">
        <v>1</v>
      </c>
      <c r="T966" s="1">
        <v>99</v>
      </c>
      <c r="U966" s="25">
        <v>0.3</v>
      </c>
      <c r="V966" s="25">
        <v>15</v>
      </c>
      <c r="W966" s="22">
        <v>13</v>
      </c>
      <c r="X966" s="1">
        <v>7</v>
      </c>
      <c r="Y966" s="1">
        <v>7</v>
      </c>
      <c r="Z966" s="1">
        <v>7</v>
      </c>
      <c r="AA966" s="1">
        <v>7</v>
      </c>
      <c r="AB966" s="26"/>
      <c r="AC966" s="26"/>
      <c r="AD966" s="26"/>
      <c r="AE966" s="26"/>
      <c r="AF966" s="26"/>
      <c r="AG966" s="26"/>
      <c r="AH966" s="1">
        <v>23.799999999999983</v>
      </c>
      <c r="AI966" s="1">
        <v>58.5</v>
      </c>
    </row>
    <row r="967" spans="1:35" x14ac:dyDescent="0.25">
      <c r="A967" s="1">
        <v>966</v>
      </c>
      <c r="B967" s="1">
        <v>30</v>
      </c>
      <c r="C967" s="1">
        <v>8.9999999999999993E-3</v>
      </c>
      <c r="D967" s="1">
        <v>17.899999999999999</v>
      </c>
      <c r="E967" s="1">
        <v>0.03</v>
      </c>
      <c r="F967" s="29">
        <v>2E-3</v>
      </c>
      <c r="G967" s="1">
        <v>152.4</v>
      </c>
      <c r="H967" s="1">
        <v>164.6</v>
      </c>
      <c r="I967" s="1">
        <v>183.7</v>
      </c>
      <c r="J967" s="1">
        <v>222.3</v>
      </c>
      <c r="K967" s="1">
        <v>243</v>
      </c>
      <c r="L967" s="1">
        <v>41.5</v>
      </c>
      <c r="M967" s="1">
        <v>803</v>
      </c>
      <c r="N967" s="1">
        <v>-66.2</v>
      </c>
      <c r="O967" s="1">
        <v>3.2210000000000001</v>
      </c>
      <c r="P967" s="1">
        <v>22.4</v>
      </c>
      <c r="Q967" s="1">
        <v>1.33</v>
      </c>
      <c r="R967" s="1">
        <v>43.167999999999999</v>
      </c>
      <c r="S967" s="1">
        <v>1</v>
      </c>
      <c r="T967" s="1">
        <v>96</v>
      </c>
      <c r="U967" s="1">
        <v>0.03</v>
      </c>
      <c r="V967" s="1">
        <v>14</v>
      </c>
      <c r="W967" s="1">
        <v>12</v>
      </c>
      <c r="X967" s="1">
        <v>7</v>
      </c>
      <c r="Y967" s="1">
        <v>7</v>
      </c>
      <c r="Z967" s="1">
        <v>7</v>
      </c>
      <c r="AA967" s="1">
        <v>7</v>
      </c>
      <c r="AB967" s="20"/>
      <c r="AC967" s="20"/>
      <c r="AD967" s="20"/>
      <c r="AE967" s="20"/>
      <c r="AF967" s="20"/>
      <c r="AG967" s="20"/>
      <c r="AH967" s="1">
        <v>19.099999999999994</v>
      </c>
      <c r="AI967" s="1">
        <v>57.700000000000017</v>
      </c>
    </row>
    <row r="968" spans="1:35" x14ac:dyDescent="0.25">
      <c r="A968" s="1">
        <v>967</v>
      </c>
      <c r="B968" s="1">
        <v>30</v>
      </c>
      <c r="C968" s="1">
        <v>1.2E-2</v>
      </c>
      <c r="D968" s="1">
        <v>18.3</v>
      </c>
      <c r="E968" s="1">
        <v>0.02</v>
      </c>
      <c r="F968" s="29">
        <v>1E-3</v>
      </c>
      <c r="G968" s="1">
        <v>153.80000000000001</v>
      </c>
      <c r="H968" s="1">
        <v>165.6</v>
      </c>
      <c r="I968" s="1">
        <v>188.9</v>
      </c>
      <c r="J968" s="1">
        <v>236.2</v>
      </c>
      <c r="K968" s="1">
        <v>258</v>
      </c>
      <c r="L968" s="1">
        <v>42.5</v>
      </c>
      <c r="M968" s="1">
        <v>803</v>
      </c>
      <c r="N968" s="1">
        <v>-55.8</v>
      </c>
      <c r="O968" s="1">
        <v>3.5430000000000001</v>
      </c>
      <c r="P968" s="1">
        <v>22.5</v>
      </c>
      <c r="Q968" s="1">
        <v>1.87</v>
      </c>
      <c r="R968" s="1">
        <v>43.198</v>
      </c>
      <c r="S968" s="1">
        <v>1</v>
      </c>
      <c r="T968" s="1">
        <v>98</v>
      </c>
      <c r="U968" s="1">
        <v>0.12</v>
      </c>
      <c r="V968" s="1">
        <v>12</v>
      </c>
      <c r="W968" s="1">
        <v>10</v>
      </c>
      <c r="X968" s="1">
        <v>7</v>
      </c>
      <c r="Y968" s="1">
        <v>7</v>
      </c>
      <c r="Z968" s="1">
        <v>7</v>
      </c>
      <c r="AA968" s="1">
        <v>7</v>
      </c>
      <c r="AB968" s="20"/>
      <c r="AC968" s="20"/>
      <c r="AD968" s="20"/>
      <c r="AE968" s="20"/>
      <c r="AF968" s="20"/>
      <c r="AG968" s="20"/>
      <c r="AH968" s="1">
        <v>23.300000000000011</v>
      </c>
      <c r="AI968" s="1">
        <v>70.599999999999994</v>
      </c>
    </row>
    <row r="969" spans="1:35" x14ac:dyDescent="0.25">
      <c r="A969" s="1">
        <v>968</v>
      </c>
      <c r="B969" s="20">
        <v>30</v>
      </c>
      <c r="C969" s="20">
        <v>1E-3</v>
      </c>
      <c r="D969" s="20">
        <v>23.3</v>
      </c>
      <c r="E969" s="20">
        <v>1.7600000000000001E-2</v>
      </c>
      <c r="F969" s="28">
        <v>2.9999999999999997E-4</v>
      </c>
      <c r="G969" s="20">
        <v>140.30000000000001</v>
      </c>
      <c r="H969" s="20">
        <v>172.3</v>
      </c>
      <c r="I969" s="20">
        <v>198.3</v>
      </c>
      <c r="J969" s="20">
        <v>231.7</v>
      </c>
      <c r="K969" s="20">
        <v>248.4</v>
      </c>
      <c r="L969" s="20">
        <v>39.6</v>
      </c>
      <c r="M969" s="20">
        <v>803</v>
      </c>
      <c r="N969" s="20">
        <v>-50.4</v>
      </c>
      <c r="O969" s="20">
        <v>3.7309999999999999</v>
      </c>
      <c r="P969" s="20">
        <v>23</v>
      </c>
      <c r="Q969" s="20">
        <v>1.9</v>
      </c>
      <c r="R969" s="20">
        <v>43.13</v>
      </c>
      <c r="S969" s="20">
        <v>1</v>
      </c>
      <c r="T969" s="20">
        <v>99</v>
      </c>
      <c r="U969" s="20">
        <v>0.15</v>
      </c>
      <c r="V969" s="20">
        <v>14</v>
      </c>
      <c r="W969" s="20">
        <v>11</v>
      </c>
      <c r="X969" s="1">
        <v>7</v>
      </c>
      <c r="Y969" s="1">
        <v>7</v>
      </c>
      <c r="Z969" s="1">
        <v>7</v>
      </c>
      <c r="AA969" s="1">
        <v>7</v>
      </c>
      <c r="AB969" s="20">
        <v>72.8</v>
      </c>
      <c r="AC969" s="20">
        <v>19.3</v>
      </c>
      <c r="AD969" s="20">
        <v>1.2</v>
      </c>
      <c r="AE969" s="20">
        <v>0.1</v>
      </c>
      <c r="AF969" s="20">
        <v>0</v>
      </c>
      <c r="AG969" s="20">
        <v>0</v>
      </c>
      <c r="AH969" s="1">
        <v>26</v>
      </c>
      <c r="AI969" s="1">
        <v>59.399999999999977</v>
      </c>
    </row>
    <row r="970" spans="1:35" x14ac:dyDescent="0.25">
      <c r="A970" s="1">
        <v>969</v>
      </c>
      <c r="B970" s="20">
        <v>30</v>
      </c>
      <c r="C970" s="20">
        <v>1E-3</v>
      </c>
      <c r="D970" s="20">
        <v>22.2</v>
      </c>
      <c r="E970" s="20">
        <v>8.8000000000000005E-3</v>
      </c>
      <c r="F970" s="28">
        <v>2.0000000000000001E-4</v>
      </c>
      <c r="G970" s="20">
        <v>140.9</v>
      </c>
      <c r="H970" s="20">
        <v>171.1</v>
      </c>
      <c r="I970" s="20">
        <v>196.2</v>
      </c>
      <c r="J970" s="20">
        <v>227.9</v>
      </c>
      <c r="K970" s="20">
        <v>248.9</v>
      </c>
      <c r="L970" s="20">
        <v>39.6</v>
      </c>
      <c r="M970" s="20">
        <v>803</v>
      </c>
      <c r="N970" s="20">
        <v>-53.5</v>
      </c>
      <c r="O970" s="20">
        <v>3.6339999999999999</v>
      </c>
      <c r="P970" s="20">
        <v>22</v>
      </c>
      <c r="Q970" s="20">
        <v>2.0499999999999998</v>
      </c>
      <c r="R970" s="20">
        <v>43.15</v>
      </c>
      <c r="S970" s="33">
        <v>1</v>
      </c>
      <c r="T970" s="20">
        <v>99</v>
      </c>
      <c r="U970" s="20">
        <v>0.1</v>
      </c>
      <c r="V970" s="20">
        <v>14</v>
      </c>
      <c r="W970" s="20">
        <v>12</v>
      </c>
      <c r="X970" s="1">
        <v>8</v>
      </c>
      <c r="Y970" s="1">
        <v>7</v>
      </c>
      <c r="Z970" s="1">
        <v>7</v>
      </c>
      <c r="AA970" s="1">
        <v>7</v>
      </c>
      <c r="AB970" s="20">
        <v>82.1</v>
      </c>
      <c r="AC970" s="20">
        <v>26.4</v>
      </c>
      <c r="AD970" s="20">
        <v>1.9</v>
      </c>
      <c r="AE970" s="20">
        <v>0.5</v>
      </c>
      <c r="AF970" s="20">
        <v>0.3</v>
      </c>
      <c r="AG970" s="20" t="s">
        <v>67</v>
      </c>
      <c r="AH970" s="1">
        <v>25.099999999999994</v>
      </c>
      <c r="AI970" s="1">
        <v>56.800000000000011</v>
      </c>
    </row>
    <row r="971" spans="1:35" x14ac:dyDescent="0.25">
      <c r="A971" s="1">
        <v>970</v>
      </c>
      <c r="B971" s="1">
        <v>30</v>
      </c>
      <c r="C971" s="1">
        <v>2E-3</v>
      </c>
      <c r="D971" s="1">
        <v>17.7</v>
      </c>
      <c r="E971" s="21">
        <v>0.01</v>
      </c>
      <c r="F971" s="28"/>
      <c r="G971" s="1">
        <v>145.19999999999999</v>
      </c>
      <c r="H971" s="1">
        <v>162.1</v>
      </c>
      <c r="I971" s="1">
        <v>188.7</v>
      </c>
      <c r="J971" s="1">
        <v>235.6</v>
      </c>
      <c r="K971" s="1">
        <v>268.60000000000002</v>
      </c>
      <c r="L971" s="1">
        <v>39</v>
      </c>
      <c r="M971" s="1">
        <v>803</v>
      </c>
      <c r="N971" s="1">
        <v>-54</v>
      </c>
      <c r="O971" s="1">
        <v>3.34</v>
      </c>
      <c r="P971" s="1">
        <v>21.1</v>
      </c>
      <c r="Q971" s="1">
        <v>0.64</v>
      </c>
      <c r="R971" s="1">
        <v>43.222999999999999</v>
      </c>
      <c r="S971" s="21">
        <v>1</v>
      </c>
      <c r="T971" s="1">
        <v>97</v>
      </c>
      <c r="U971" s="1">
        <v>0.2</v>
      </c>
      <c r="V971" s="1">
        <v>16</v>
      </c>
      <c r="W971" s="1">
        <v>14</v>
      </c>
      <c r="X971" s="1">
        <v>9</v>
      </c>
      <c r="Y971" s="1">
        <v>7</v>
      </c>
      <c r="Z971" s="1">
        <v>7</v>
      </c>
      <c r="AA971" s="1">
        <v>7</v>
      </c>
      <c r="AB971" s="1">
        <v>470</v>
      </c>
      <c r="AC971" s="1">
        <v>94</v>
      </c>
      <c r="AD971" s="1">
        <v>5</v>
      </c>
      <c r="AE971" s="1">
        <v>1</v>
      </c>
      <c r="AF971" s="1" t="s">
        <v>66</v>
      </c>
      <c r="AG971" s="1" t="s">
        <v>66</v>
      </c>
      <c r="AH971" s="1">
        <v>26.599999999999994</v>
      </c>
      <c r="AI971" s="1">
        <v>73.5</v>
      </c>
    </row>
    <row r="972" spans="1:35" x14ac:dyDescent="0.25">
      <c r="A972" s="1">
        <v>971</v>
      </c>
      <c r="B972" s="1">
        <v>30</v>
      </c>
      <c r="C972" s="1">
        <v>1E-3</v>
      </c>
      <c r="D972" s="1">
        <v>17.5</v>
      </c>
      <c r="E972" s="21">
        <v>0.01</v>
      </c>
      <c r="F972" s="28"/>
      <c r="G972" s="1">
        <v>151.69999999999999</v>
      </c>
      <c r="H972" s="1">
        <v>165.6</v>
      </c>
      <c r="I972" s="1">
        <v>191.8</v>
      </c>
      <c r="J972" s="1">
        <v>238.6</v>
      </c>
      <c r="K972" s="1">
        <v>266.8</v>
      </c>
      <c r="L972" s="1">
        <v>42</v>
      </c>
      <c r="M972" s="1">
        <v>803</v>
      </c>
      <c r="N972" s="1">
        <v>-50.5</v>
      </c>
      <c r="O972" s="1">
        <v>3.5049999999999999</v>
      </c>
      <c r="P972" s="1">
        <v>20.9</v>
      </c>
      <c r="Q972" s="1">
        <v>0.85</v>
      </c>
      <c r="R972" s="1">
        <v>43.241999999999997</v>
      </c>
      <c r="S972" s="21">
        <v>1</v>
      </c>
      <c r="T972" s="1">
        <v>98</v>
      </c>
      <c r="U972" s="1">
        <v>0.38</v>
      </c>
      <c r="V972" s="1">
        <v>17</v>
      </c>
      <c r="W972" s="1">
        <v>16</v>
      </c>
      <c r="X972" s="1">
        <v>11</v>
      </c>
      <c r="Y972" s="1">
        <v>9</v>
      </c>
      <c r="Z972" s="1">
        <v>8</v>
      </c>
      <c r="AA972" s="1">
        <v>7</v>
      </c>
      <c r="AB972" s="1">
        <v>1178</v>
      </c>
      <c r="AC972" s="1">
        <v>328</v>
      </c>
      <c r="AD972" s="1">
        <v>19</v>
      </c>
      <c r="AE972" s="1">
        <v>4</v>
      </c>
      <c r="AF972" s="1">
        <v>2</v>
      </c>
      <c r="AG972" s="1">
        <v>1</v>
      </c>
      <c r="AH972" s="1">
        <v>26.200000000000017</v>
      </c>
      <c r="AI972" s="1">
        <v>73</v>
      </c>
    </row>
    <row r="973" spans="1:35" x14ac:dyDescent="0.25">
      <c r="A973" s="1">
        <v>972</v>
      </c>
      <c r="B973" s="1">
        <v>30</v>
      </c>
      <c r="C973" s="1">
        <v>5.1000000000000004E-3</v>
      </c>
      <c r="D973" s="1">
        <v>19.600000000000001</v>
      </c>
      <c r="E973" s="21">
        <v>0.01</v>
      </c>
      <c r="F973" s="29"/>
      <c r="G973" s="1">
        <v>150.6</v>
      </c>
      <c r="H973" s="1">
        <v>166.8</v>
      </c>
      <c r="I973" s="1">
        <v>182.9</v>
      </c>
      <c r="J973" s="1">
        <v>212.8</v>
      </c>
      <c r="K973" s="1">
        <v>239.1</v>
      </c>
      <c r="L973" s="1">
        <v>40</v>
      </c>
      <c r="M973" s="1">
        <v>803</v>
      </c>
      <c r="N973" s="1">
        <v>-69</v>
      </c>
      <c r="O973" s="1">
        <v>3.14</v>
      </c>
      <c r="P973" s="1">
        <v>21</v>
      </c>
      <c r="Q973" s="1">
        <v>0.2</v>
      </c>
      <c r="R973" s="1">
        <v>43.1</v>
      </c>
      <c r="S973" s="21">
        <v>1</v>
      </c>
      <c r="T973" s="1">
        <v>99</v>
      </c>
      <c r="U973" s="1">
        <v>0.26</v>
      </c>
      <c r="V973" s="1">
        <v>14</v>
      </c>
      <c r="W973" s="1">
        <v>13</v>
      </c>
      <c r="X973" s="1">
        <v>10</v>
      </c>
      <c r="Y973" s="1">
        <v>8</v>
      </c>
      <c r="Z973" s="1">
        <v>7</v>
      </c>
      <c r="AA973" s="1">
        <v>7</v>
      </c>
      <c r="AB973" s="1">
        <v>152.1</v>
      </c>
      <c r="AC973" s="1">
        <v>50</v>
      </c>
      <c r="AD973" s="1">
        <v>7.8</v>
      </c>
      <c r="AE973" s="1">
        <v>2.4</v>
      </c>
      <c r="AF973" s="1">
        <v>1.2</v>
      </c>
      <c r="AG973" s="1">
        <v>0.6</v>
      </c>
      <c r="AH973" s="1">
        <v>16.099999999999994</v>
      </c>
      <c r="AI973" s="1">
        <v>46</v>
      </c>
    </row>
    <row r="974" spans="1:35" x14ac:dyDescent="0.25">
      <c r="A974" s="1">
        <v>973</v>
      </c>
      <c r="B974" s="1">
        <v>19</v>
      </c>
      <c r="C974" s="23">
        <v>2E-3</v>
      </c>
      <c r="D974" s="1">
        <v>17.899999999999999</v>
      </c>
      <c r="E974" s="1">
        <v>0.12</v>
      </c>
      <c r="F974" s="29">
        <v>6.9999999999999999E-4</v>
      </c>
      <c r="G974" s="1">
        <v>149.4</v>
      </c>
      <c r="H974" s="1">
        <v>171.2</v>
      </c>
      <c r="I974" s="1">
        <v>199.9</v>
      </c>
      <c r="J974" s="1">
        <v>238.7</v>
      </c>
      <c r="K974" s="1">
        <v>262.7</v>
      </c>
      <c r="L974" s="1">
        <v>41.5</v>
      </c>
      <c r="M974" s="1">
        <v>803.1</v>
      </c>
      <c r="N974" s="1">
        <v>-51.3</v>
      </c>
      <c r="O974" s="1">
        <v>3.415</v>
      </c>
      <c r="P974" s="1">
        <v>25</v>
      </c>
      <c r="Q974" s="1"/>
      <c r="R974" s="1">
        <v>43.201000000000001</v>
      </c>
      <c r="S974" s="21">
        <v>1</v>
      </c>
      <c r="T974" s="1">
        <v>80</v>
      </c>
      <c r="U974" s="1"/>
      <c r="V974" s="1"/>
      <c r="W974" s="1"/>
      <c r="X974" s="1"/>
      <c r="Y974" s="1"/>
      <c r="Z974" s="1"/>
      <c r="AA974" s="1"/>
      <c r="AB974" s="1"/>
      <c r="AC974" s="1"/>
      <c r="AD974" s="1"/>
      <c r="AE974" s="1"/>
      <c r="AF974" s="1"/>
      <c r="AG974" s="1"/>
      <c r="AH974" s="1">
        <v>28.700000000000017</v>
      </c>
      <c r="AI974" s="1">
        <v>67.5</v>
      </c>
    </row>
    <row r="975" spans="1:35" x14ac:dyDescent="0.25">
      <c r="A975" s="1">
        <v>974</v>
      </c>
      <c r="B975" s="1">
        <v>22</v>
      </c>
      <c r="C975" s="1">
        <v>1.0999999999999999E-2</v>
      </c>
      <c r="D975" s="1">
        <v>15.9</v>
      </c>
      <c r="E975" s="23">
        <v>7.3999999999999996E-2</v>
      </c>
      <c r="F975" s="29">
        <v>1E-3</v>
      </c>
      <c r="G975" s="1">
        <v>155.30000000000001</v>
      </c>
      <c r="H975" s="1">
        <v>178.3</v>
      </c>
      <c r="I975" s="1">
        <v>205.8</v>
      </c>
      <c r="J975" s="1">
        <v>244.8</v>
      </c>
      <c r="K975" s="1">
        <v>266.8</v>
      </c>
      <c r="L975" s="25">
        <v>46.5</v>
      </c>
      <c r="M975" s="1">
        <v>803.1</v>
      </c>
      <c r="N975" s="1">
        <v>-49.1</v>
      </c>
      <c r="O975" s="1">
        <v>4.4470000000000001</v>
      </c>
      <c r="P975" s="25">
        <v>26</v>
      </c>
      <c r="Q975" s="20"/>
      <c r="R975" s="1">
        <v>43.304000000000002</v>
      </c>
      <c r="S975" s="1">
        <v>1</v>
      </c>
      <c r="T975" s="1">
        <v>98</v>
      </c>
      <c r="U975" s="1">
        <v>0.2</v>
      </c>
      <c r="V975" s="1">
        <v>17</v>
      </c>
      <c r="W975" s="20">
        <v>15</v>
      </c>
      <c r="X975" s="1">
        <v>7</v>
      </c>
      <c r="Y975" s="1">
        <v>7</v>
      </c>
      <c r="Z975" s="1">
        <v>7</v>
      </c>
      <c r="AA975" s="1">
        <v>7</v>
      </c>
      <c r="AB975" s="20"/>
      <c r="AC975" s="20"/>
      <c r="AD975" s="20"/>
      <c r="AE975" s="20"/>
      <c r="AF975" s="20"/>
      <c r="AG975" s="20"/>
      <c r="AH975" s="1">
        <v>27.5</v>
      </c>
      <c r="AI975" s="1">
        <v>66.5</v>
      </c>
    </row>
    <row r="976" spans="1:35" x14ac:dyDescent="0.25">
      <c r="A976" s="1">
        <v>975</v>
      </c>
      <c r="B976" s="1">
        <v>21</v>
      </c>
      <c r="C976" s="1">
        <v>1.0999999999999999E-2</v>
      </c>
      <c r="D976" s="25">
        <v>17</v>
      </c>
      <c r="E976" s="23">
        <v>7.4999999999999997E-2</v>
      </c>
      <c r="F976" s="29">
        <v>1E-3</v>
      </c>
      <c r="G976" s="1">
        <v>159.5</v>
      </c>
      <c r="H976" s="1">
        <v>177.7</v>
      </c>
      <c r="I976" s="1">
        <v>205.8</v>
      </c>
      <c r="J976" s="1">
        <v>244.2</v>
      </c>
      <c r="K976" s="1">
        <v>267.3</v>
      </c>
      <c r="L976" s="25">
        <v>47</v>
      </c>
      <c r="M976" s="1">
        <v>803.1</v>
      </c>
      <c r="N976" s="25">
        <v>-49.2</v>
      </c>
      <c r="O976" s="1">
        <v>4.1470000000000002</v>
      </c>
      <c r="P976" s="25">
        <v>26</v>
      </c>
      <c r="Q976" s="20"/>
      <c r="R976" s="1">
        <v>43.284999999999997</v>
      </c>
      <c r="S976" s="1">
        <v>1</v>
      </c>
      <c r="T976" s="1">
        <v>96</v>
      </c>
      <c r="U976" s="1">
        <v>0.1</v>
      </c>
      <c r="V976" s="1">
        <v>14</v>
      </c>
      <c r="W976" s="20">
        <v>11</v>
      </c>
      <c r="X976" s="1">
        <v>7</v>
      </c>
      <c r="Y976" s="1">
        <v>7</v>
      </c>
      <c r="Z976" s="1">
        <v>7</v>
      </c>
      <c r="AA976" s="1">
        <v>7</v>
      </c>
      <c r="AB976" s="20"/>
      <c r="AC976" s="20"/>
      <c r="AD976" s="20"/>
      <c r="AE976" s="20"/>
      <c r="AF976" s="20"/>
      <c r="AG976" s="20"/>
      <c r="AH976" s="1">
        <v>28.100000000000023</v>
      </c>
      <c r="AI976" s="1">
        <v>66.5</v>
      </c>
    </row>
    <row r="977" spans="1:35" x14ac:dyDescent="0.25">
      <c r="A977" s="1">
        <v>976</v>
      </c>
      <c r="B977" s="20">
        <v>30</v>
      </c>
      <c r="C977" s="20">
        <v>1E-3</v>
      </c>
      <c r="D977" s="20">
        <v>15.2</v>
      </c>
      <c r="E977" s="20">
        <v>1.46E-2</v>
      </c>
      <c r="F977" s="28">
        <v>2.9999999999999997E-4</v>
      </c>
      <c r="G977" s="20">
        <v>144.5</v>
      </c>
      <c r="H977" s="20">
        <v>171.1</v>
      </c>
      <c r="I977" s="20">
        <v>195.9</v>
      </c>
      <c r="J977" s="20">
        <v>226.9</v>
      </c>
      <c r="K977" s="20">
        <v>244.6</v>
      </c>
      <c r="L977" s="20">
        <v>40.4</v>
      </c>
      <c r="M977" s="20">
        <v>803.1</v>
      </c>
      <c r="N977" s="20">
        <v>-53.4</v>
      </c>
      <c r="O977" s="20">
        <v>3.7759999999999998</v>
      </c>
      <c r="P977" s="20">
        <v>22</v>
      </c>
      <c r="Q977" s="20">
        <v>1.53</v>
      </c>
      <c r="R977" s="20">
        <v>43.25</v>
      </c>
      <c r="S977" s="20">
        <v>1</v>
      </c>
      <c r="T977" s="20">
        <v>99</v>
      </c>
      <c r="U977" s="20">
        <v>0.28999999999999998</v>
      </c>
      <c r="V977" s="20">
        <v>12</v>
      </c>
      <c r="W977" s="20">
        <v>10</v>
      </c>
      <c r="X977" s="1">
        <v>7</v>
      </c>
      <c r="Y977" s="1">
        <v>7</v>
      </c>
      <c r="Z977" s="1">
        <v>7</v>
      </c>
      <c r="AA977" s="1">
        <v>7</v>
      </c>
      <c r="AB977" s="20">
        <v>27.6</v>
      </c>
      <c r="AC977" s="20">
        <v>9</v>
      </c>
      <c r="AD977" s="20">
        <v>0.4</v>
      </c>
      <c r="AE977" s="20">
        <v>0</v>
      </c>
      <c r="AF977" s="20">
        <v>0</v>
      </c>
      <c r="AG977" s="20">
        <v>0</v>
      </c>
      <c r="AH977" s="1">
        <v>24.800000000000011</v>
      </c>
      <c r="AI977" s="1">
        <v>55.800000000000011</v>
      </c>
    </row>
    <row r="978" spans="1:35" x14ac:dyDescent="0.25">
      <c r="A978" s="1">
        <v>977</v>
      </c>
      <c r="B978" s="22">
        <v>29</v>
      </c>
      <c r="C978" s="22">
        <v>2E-3</v>
      </c>
      <c r="D978" s="22">
        <v>16.899999999999999</v>
      </c>
      <c r="E978" s="22">
        <v>4.7E-2</v>
      </c>
      <c r="F978" s="31" t="s">
        <v>65</v>
      </c>
      <c r="G978" s="26">
        <v>144</v>
      </c>
      <c r="H978" s="26">
        <v>170.4</v>
      </c>
      <c r="I978" s="26">
        <v>197.5</v>
      </c>
      <c r="J978" s="26">
        <v>233.9</v>
      </c>
      <c r="K978" s="26">
        <v>254</v>
      </c>
      <c r="L978" s="26">
        <v>46</v>
      </c>
      <c r="M978" s="22">
        <v>803.1</v>
      </c>
      <c r="N978" s="22">
        <v>-52.1</v>
      </c>
      <c r="O978" s="22">
        <v>3.8809999999999998</v>
      </c>
      <c r="P978" s="26">
        <v>22</v>
      </c>
      <c r="Q978" s="22">
        <v>1.76</v>
      </c>
      <c r="R978" s="22">
        <v>43.2</v>
      </c>
      <c r="S978" s="21">
        <v>1</v>
      </c>
      <c r="T978" s="22">
        <v>99</v>
      </c>
      <c r="U978" s="22">
        <v>0.48</v>
      </c>
      <c r="V978" s="22">
        <v>17</v>
      </c>
      <c r="W978" s="22">
        <v>16</v>
      </c>
      <c r="X978" s="1">
        <v>12</v>
      </c>
      <c r="Y978" s="1">
        <v>10</v>
      </c>
      <c r="Z978" s="1">
        <v>9</v>
      </c>
      <c r="AA978" s="1">
        <v>7</v>
      </c>
      <c r="AB978" s="26">
        <v>1114.8</v>
      </c>
      <c r="AC978" s="26">
        <v>341.2</v>
      </c>
      <c r="AD978" s="26">
        <v>31.3</v>
      </c>
      <c r="AE978" s="26">
        <v>6.4</v>
      </c>
      <c r="AF978" s="26">
        <v>2.8</v>
      </c>
      <c r="AG978" s="26">
        <v>1.3</v>
      </c>
      <c r="AH978" s="1">
        <v>27.099999999999994</v>
      </c>
      <c r="AI978" s="1">
        <v>63.5</v>
      </c>
    </row>
    <row r="979" spans="1:35" x14ac:dyDescent="0.25">
      <c r="A979" s="1">
        <v>978</v>
      </c>
      <c r="B979" s="22">
        <v>30</v>
      </c>
      <c r="C979" s="22">
        <v>4.0000000000000001E-3</v>
      </c>
      <c r="D979" s="26">
        <v>16</v>
      </c>
      <c r="E979" s="22">
        <v>2.9000000000000001E-2</v>
      </c>
      <c r="F979" s="31"/>
      <c r="G979" s="26">
        <v>146.1</v>
      </c>
      <c r="H979" s="26">
        <v>163.9</v>
      </c>
      <c r="I979" s="26">
        <v>193.9</v>
      </c>
      <c r="J979" s="26">
        <v>239.3</v>
      </c>
      <c r="K979" s="26">
        <v>264.8</v>
      </c>
      <c r="L979" s="26">
        <v>40.5</v>
      </c>
      <c r="M979" s="26">
        <v>803.1</v>
      </c>
      <c r="N979" s="26">
        <v>-52.3</v>
      </c>
      <c r="O979" s="24">
        <v>3.8330000000000002</v>
      </c>
      <c r="P979" s="26">
        <v>21.5</v>
      </c>
      <c r="Q979" s="26">
        <v>1.75</v>
      </c>
      <c r="R979" s="22">
        <v>43.2</v>
      </c>
      <c r="S979" s="21">
        <v>1</v>
      </c>
      <c r="T979" s="22">
        <v>92</v>
      </c>
      <c r="U979" s="24">
        <v>0.33</v>
      </c>
      <c r="V979" s="22">
        <v>17</v>
      </c>
      <c r="W979" s="22">
        <v>15</v>
      </c>
      <c r="X979" s="1">
        <v>12</v>
      </c>
      <c r="Y979" s="1">
        <v>10</v>
      </c>
      <c r="Z979" s="1">
        <v>9</v>
      </c>
      <c r="AA979" s="1">
        <v>8</v>
      </c>
      <c r="AB979" s="26">
        <v>1080.8</v>
      </c>
      <c r="AC979" s="26">
        <v>310.8</v>
      </c>
      <c r="AD979" s="26">
        <v>32.700000000000003</v>
      </c>
      <c r="AE979" s="26">
        <v>8.3000000000000007</v>
      </c>
      <c r="AF979" s="26">
        <v>4.3</v>
      </c>
      <c r="AG979" s="26">
        <v>2.2000000000000002</v>
      </c>
      <c r="AH979" s="1">
        <v>30</v>
      </c>
      <c r="AI979" s="1">
        <v>75.400000000000006</v>
      </c>
    </row>
    <row r="980" spans="1:35" x14ac:dyDescent="0.25">
      <c r="A980" s="1">
        <v>979</v>
      </c>
      <c r="B980" s="22">
        <v>29</v>
      </c>
      <c r="C980" s="22">
        <v>3.0000000000000001E-3</v>
      </c>
      <c r="D980" s="26">
        <v>15.5</v>
      </c>
      <c r="E980" s="22">
        <v>1.9E-2</v>
      </c>
      <c r="F980" s="31"/>
      <c r="G980" s="26">
        <v>146.19999999999999</v>
      </c>
      <c r="H980" s="26">
        <v>164.9</v>
      </c>
      <c r="I980" s="26">
        <v>194.3</v>
      </c>
      <c r="J980" s="26">
        <v>237.8</v>
      </c>
      <c r="K980" s="26">
        <v>257.89999999999998</v>
      </c>
      <c r="L980" s="26">
        <v>39.5</v>
      </c>
      <c r="M980" s="26">
        <v>803.1</v>
      </c>
      <c r="N980" s="26">
        <v>-53.6</v>
      </c>
      <c r="O980" s="24">
        <v>3.83</v>
      </c>
      <c r="P980" s="26">
        <v>23</v>
      </c>
      <c r="Q980" s="26">
        <v>1.69</v>
      </c>
      <c r="R980" s="22">
        <v>43.3</v>
      </c>
      <c r="S980" s="21">
        <v>1</v>
      </c>
      <c r="T980" s="22">
        <v>90</v>
      </c>
      <c r="U980" s="24">
        <v>0.1</v>
      </c>
      <c r="V980" s="22">
        <v>17</v>
      </c>
      <c r="W980" s="22">
        <v>15</v>
      </c>
      <c r="X980" s="1">
        <v>12</v>
      </c>
      <c r="Y980" s="1">
        <v>11</v>
      </c>
      <c r="Z980" s="1">
        <v>10</v>
      </c>
      <c r="AA980" s="1">
        <v>9</v>
      </c>
      <c r="AB980" s="26">
        <v>923.2</v>
      </c>
      <c r="AC980" s="26">
        <v>247.6</v>
      </c>
      <c r="AD980" s="26">
        <v>29.3</v>
      </c>
      <c r="AE980" s="26">
        <v>10.199999999999999</v>
      </c>
      <c r="AF980" s="26">
        <v>5.5</v>
      </c>
      <c r="AG980" s="26">
        <v>3.1</v>
      </c>
      <c r="AH980" s="1">
        <v>29.400000000000006</v>
      </c>
      <c r="AI980" s="1">
        <v>72.900000000000006</v>
      </c>
    </row>
    <row r="981" spans="1:35" x14ac:dyDescent="0.25">
      <c r="A981" s="1">
        <v>980</v>
      </c>
      <c r="B981" s="22">
        <v>28</v>
      </c>
      <c r="C981" s="22">
        <v>4.0000000000000001E-3</v>
      </c>
      <c r="D981" s="26">
        <v>16.600000000000001</v>
      </c>
      <c r="E981" s="22">
        <v>1.7999999999999999E-2</v>
      </c>
      <c r="F981" s="31"/>
      <c r="G981" s="26">
        <v>142</v>
      </c>
      <c r="H981" s="26">
        <v>163.1</v>
      </c>
      <c r="I981" s="26">
        <v>192.3</v>
      </c>
      <c r="J981" s="26">
        <v>236.4</v>
      </c>
      <c r="K981" s="26">
        <v>255.6</v>
      </c>
      <c r="L981" s="26">
        <v>39</v>
      </c>
      <c r="M981" s="26">
        <v>803.1</v>
      </c>
      <c r="N981" s="26">
        <v>-55.2</v>
      </c>
      <c r="O981" s="24">
        <v>3.5830000000000002</v>
      </c>
      <c r="P981" s="26">
        <v>21</v>
      </c>
      <c r="Q981" s="26">
        <v>1.7</v>
      </c>
      <c r="R981" s="22">
        <v>43.2</v>
      </c>
      <c r="S981" s="21">
        <v>1</v>
      </c>
      <c r="T981" s="22">
        <v>98</v>
      </c>
      <c r="U981" s="24">
        <v>0.32</v>
      </c>
      <c r="V981" s="22">
        <v>17</v>
      </c>
      <c r="W981" s="22">
        <v>15</v>
      </c>
      <c r="X981" s="1">
        <v>12</v>
      </c>
      <c r="Y981" s="1">
        <v>10</v>
      </c>
      <c r="Z981" s="1">
        <v>9</v>
      </c>
      <c r="AA981" s="1">
        <v>9</v>
      </c>
      <c r="AB981" s="26">
        <v>900.2</v>
      </c>
      <c r="AC981" s="26">
        <v>245.6</v>
      </c>
      <c r="AD981" s="26">
        <v>24.6</v>
      </c>
      <c r="AE981" s="26">
        <v>8.8000000000000007</v>
      </c>
      <c r="AF981" s="26">
        <v>4.9000000000000004</v>
      </c>
      <c r="AG981" s="26">
        <v>2.7</v>
      </c>
      <c r="AH981" s="1">
        <v>29.200000000000017</v>
      </c>
      <c r="AI981" s="1">
        <v>73.300000000000011</v>
      </c>
    </row>
    <row r="982" spans="1:35" x14ac:dyDescent="0.25">
      <c r="A982" s="1">
        <v>981</v>
      </c>
      <c r="B982" s="1">
        <v>30</v>
      </c>
      <c r="C982" s="1">
        <v>1E-3</v>
      </c>
      <c r="D982" s="1">
        <v>16.5</v>
      </c>
      <c r="E982" s="1">
        <v>0.01</v>
      </c>
      <c r="F982" s="29"/>
      <c r="G982" s="1">
        <v>145.1</v>
      </c>
      <c r="H982" s="1">
        <v>161.6</v>
      </c>
      <c r="I982" s="1">
        <v>189.1</v>
      </c>
      <c r="J982" s="1">
        <v>236.1</v>
      </c>
      <c r="K982" s="1">
        <v>266.60000000000002</v>
      </c>
      <c r="L982" s="1">
        <v>38.5</v>
      </c>
      <c r="M982" s="1">
        <v>803.1</v>
      </c>
      <c r="N982" s="1">
        <v>-54</v>
      </c>
      <c r="O982" s="1">
        <v>3.335</v>
      </c>
      <c r="P982" s="1">
        <v>21.1</v>
      </c>
      <c r="Q982" s="1">
        <v>0.72</v>
      </c>
      <c r="R982" s="1">
        <v>43.243000000000002</v>
      </c>
      <c r="S982" s="21">
        <v>1</v>
      </c>
      <c r="T982" s="1">
        <v>98</v>
      </c>
      <c r="U982" s="1">
        <v>0.15</v>
      </c>
      <c r="V982" s="1">
        <v>16</v>
      </c>
      <c r="W982" s="1">
        <v>14</v>
      </c>
      <c r="X982" s="1">
        <v>11</v>
      </c>
      <c r="Y982" s="1">
        <v>9</v>
      </c>
      <c r="Z982" s="1">
        <v>8</v>
      </c>
      <c r="AA982" s="1">
        <v>7</v>
      </c>
      <c r="AB982" s="1">
        <v>556</v>
      </c>
      <c r="AC982" s="1">
        <v>147</v>
      </c>
      <c r="AD982" s="1">
        <v>13</v>
      </c>
      <c r="AE982" s="1">
        <v>4</v>
      </c>
      <c r="AF982" s="1">
        <v>2</v>
      </c>
      <c r="AG982" s="1">
        <v>1</v>
      </c>
      <c r="AH982" s="1">
        <v>27.5</v>
      </c>
      <c r="AI982" s="1">
        <v>74.5</v>
      </c>
    </row>
    <row r="983" spans="1:35" x14ac:dyDescent="0.25">
      <c r="A983" s="1">
        <v>982</v>
      </c>
      <c r="B983" s="1">
        <v>29</v>
      </c>
      <c r="C983" s="1">
        <v>1.0999999999999999E-2</v>
      </c>
      <c r="D983" s="1">
        <v>18.8</v>
      </c>
      <c r="E983" s="1">
        <v>0.03</v>
      </c>
      <c r="F983" s="29"/>
      <c r="G983" s="1">
        <v>150.80000000000001</v>
      </c>
      <c r="H983" s="1">
        <v>164.3</v>
      </c>
      <c r="I983" s="1">
        <v>187.5</v>
      </c>
      <c r="J983" s="1">
        <v>231.6</v>
      </c>
      <c r="K983" s="1">
        <v>252.8</v>
      </c>
      <c r="L983" s="1">
        <v>41</v>
      </c>
      <c r="M983" s="1">
        <v>803.2</v>
      </c>
      <c r="N983" s="1">
        <v>-60.3</v>
      </c>
      <c r="O983" s="1">
        <v>3.3849999999999998</v>
      </c>
      <c r="P983" s="1">
        <v>22.3</v>
      </c>
      <c r="Q983" s="1">
        <v>1.66</v>
      </c>
      <c r="R983" s="1">
        <v>43.171999999999997</v>
      </c>
      <c r="S983" s="1">
        <v>1</v>
      </c>
      <c r="T983" s="1">
        <v>98</v>
      </c>
      <c r="U983" s="1">
        <v>0.08</v>
      </c>
      <c r="V983" s="1">
        <v>12</v>
      </c>
      <c r="W983" s="1">
        <v>11</v>
      </c>
      <c r="X983" s="1">
        <v>7</v>
      </c>
      <c r="Y983" s="1">
        <v>7</v>
      </c>
      <c r="Z983" s="1">
        <v>7</v>
      </c>
      <c r="AA983" s="1">
        <v>7</v>
      </c>
      <c r="AB983" s="1"/>
      <c r="AC983" s="1"/>
      <c r="AD983" s="1"/>
      <c r="AE983" s="1"/>
      <c r="AF983" s="1"/>
      <c r="AG983" s="1"/>
      <c r="AH983" s="1">
        <v>23.199999999999989</v>
      </c>
      <c r="AI983" s="1">
        <v>67.299999999999983</v>
      </c>
    </row>
    <row r="984" spans="1:35" x14ac:dyDescent="0.25">
      <c r="A984" s="1">
        <v>983</v>
      </c>
      <c r="B984" s="1">
        <v>30</v>
      </c>
      <c r="C984" s="1">
        <v>5.0000000000000001E-3</v>
      </c>
      <c r="D984" s="1">
        <v>17.5</v>
      </c>
      <c r="E984" s="1">
        <v>0.02</v>
      </c>
      <c r="F984" s="29"/>
      <c r="G984" s="1">
        <v>149.9</v>
      </c>
      <c r="H984" s="1">
        <v>163.5</v>
      </c>
      <c r="I984" s="1">
        <v>186.6</v>
      </c>
      <c r="J984" s="1">
        <v>226.8</v>
      </c>
      <c r="K984" s="1">
        <v>247.5</v>
      </c>
      <c r="L984" s="1">
        <v>40.5</v>
      </c>
      <c r="M984" s="1">
        <v>803.2</v>
      </c>
      <c r="N984" s="1">
        <v>-62.6</v>
      </c>
      <c r="O984" s="1">
        <v>3.4580000000000002</v>
      </c>
      <c r="P984" s="1">
        <v>21.9</v>
      </c>
      <c r="Q984" s="1">
        <v>1.29</v>
      </c>
      <c r="R984" s="1">
        <v>43.188000000000002</v>
      </c>
      <c r="S984" s="1">
        <v>1</v>
      </c>
      <c r="T984" s="1">
        <v>98</v>
      </c>
      <c r="U984" s="1">
        <v>0.16</v>
      </c>
      <c r="V984" s="1">
        <v>14</v>
      </c>
      <c r="W984" s="1">
        <v>12</v>
      </c>
      <c r="X984" s="1">
        <v>8</v>
      </c>
      <c r="Y984" s="1">
        <v>7</v>
      </c>
      <c r="Z984" s="1">
        <v>7</v>
      </c>
      <c r="AA984" s="1">
        <v>7</v>
      </c>
      <c r="AB984" s="1"/>
      <c r="AC984" s="1"/>
      <c r="AD984" s="1"/>
      <c r="AE984" s="1"/>
      <c r="AF984" s="1"/>
      <c r="AG984" s="1"/>
      <c r="AH984" s="1">
        <v>23.099999999999994</v>
      </c>
      <c r="AI984" s="1">
        <v>63.300000000000011</v>
      </c>
    </row>
    <row r="985" spans="1:35" x14ac:dyDescent="0.25">
      <c r="A985" s="1">
        <v>984</v>
      </c>
      <c r="B985" s="20">
        <v>30</v>
      </c>
      <c r="C985" s="20">
        <v>1E-3</v>
      </c>
      <c r="D985" s="20">
        <v>21.7</v>
      </c>
      <c r="E985" s="20">
        <v>8.6999999999999994E-3</v>
      </c>
      <c r="F985" s="28">
        <v>2.0000000000000001E-4</v>
      </c>
      <c r="G985" s="20">
        <v>142.19999999999999</v>
      </c>
      <c r="H985" s="20">
        <v>170.9</v>
      </c>
      <c r="I985" s="20">
        <v>198.3</v>
      </c>
      <c r="J985" s="20">
        <v>236.3</v>
      </c>
      <c r="K985" s="20">
        <v>256.3</v>
      </c>
      <c r="L985" s="20">
        <v>39.6</v>
      </c>
      <c r="M985" s="20">
        <v>803.2</v>
      </c>
      <c r="N985" s="20">
        <v>-49.3</v>
      </c>
      <c r="O985" s="20">
        <v>3.8330000000000002</v>
      </c>
      <c r="P985" s="20">
        <v>23.5</v>
      </c>
      <c r="Q985" s="20">
        <v>1.87</v>
      </c>
      <c r="R985" s="20">
        <v>43.17</v>
      </c>
      <c r="S985" s="33">
        <v>1</v>
      </c>
      <c r="T985" s="20">
        <v>99</v>
      </c>
      <c r="U985" s="20">
        <v>7.0000000000000007E-2</v>
      </c>
      <c r="V985" s="20">
        <v>15</v>
      </c>
      <c r="W985" s="20">
        <v>13</v>
      </c>
      <c r="X985" s="1">
        <v>9</v>
      </c>
      <c r="Y985" s="1">
        <v>7</v>
      </c>
      <c r="Z985" s="1">
        <v>7</v>
      </c>
      <c r="AA985" s="1">
        <v>7</v>
      </c>
      <c r="AB985" s="20">
        <v>160.4</v>
      </c>
      <c r="AC985" s="20">
        <v>54.3</v>
      </c>
      <c r="AD985" s="20">
        <v>4.0999999999999996</v>
      </c>
      <c r="AE985" s="20">
        <v>0.8</v>
      </c>
      <c r="AF985" s="20">
        <v>0.3</v>
      </c>
      <c r="AG985" s="20" t="s">
        <v>67</v>
      </c>
      <c r="AH985" s="1">
        <v>27.400000000000006</v>
      </c>
      <c r="AI985" s="1">
        <v>65.400000000000006</v>
      </c>
    </row>
    <row r="986" spans="1:35" x14ac:dyDescent="0.25">
      <c r="A986" s="1">
        <v>985</v>
      </c>
      <c r="B986" s="22">
        <v>30</v>
      </c>
      <c r="C986" s="22">
        <v>3.0000000000000001E-3</v>
      </c>
      <c r="D986" s="22">
        <v>16.7</v>
      </c>
      <c r="E986" s="24">
        <v>3.2000000000000001E-2</v>
      </c>
      <c r="F986" s="31"/>
      <c r="G986" s="26">
        <v>141.30000000000001</v>
      </c>
      <c r="H986" s="26">
        <v>163.5</v>
      </c>
      <c r="I986" s="26">
        <v>192.4</v>
      </c>
      <c r="J986" s="26">
        <v>236.3</v>
      </c>
      <c r="K986" s="26">
        <v>254.6</v>
      </c>
      <c r="L986" s="26">
        <v>41.5</v>
      </c>
      <c r="M986" s="22">
        <v>803.2</v>
      </c>
      <c r="N986" s="26">
        <v>-53.4</v>
      </c>
      <c r="O986" s="22">
        <v>3.5649999999999999</v>
      </c>
      <c r="P986" s="26">
        <v>22</v>
      </c>
      <c r="Q986" s="22">
        <v>1.65</v>
      </c>
      <c r="R986" s="22">
        <v>43.2</v>
      </c>
      <c r="S986" s="21">
        <v>1</v>
      </c>
      <c r="T986" s="22">
        <v>97</v>
      </c>
      <c r="U986" s="32">
        <v>0.41</v>
      </c>
      <c r="V986" s="22">
        <v>19</v>
      </c>
      <c r="W986" s="22">
        <v>17</v>
      </c>
      <c r="X986" s="1">
        <v>13</v>
      </c>
      <c r="Y986" s="1">
        <v>11</v>
      </c>
      <c r="Z986" s="1">
        <v>9</v>
      </c>
      <c r="AA986" s="1">
        <v>8</v>
      </c>
      <c r="AB986" s="26">
        <v>2825.6</v>
      </c>
      <c r="AC986" s="26">
        <v>695.5</v>
      </c>
      <c r="AD986" s="26">
        <v>45.2</v>
      </c>
      <c r="AE986" s="26">
        <v>10.7</v>
      </c>
      <c r="AF986" s="26">
        <v>4.9000000000000004</v>
      </c>
      <c r="AG986" s="26">
        <v>1.8</v>
      </c>
      <c r="AH986" s="1">
        <v>28.900000000000006</v>
      </c>
      <c r="AI986" s="1">
        <v>72.800000000000011</v>
      </c>
    </row>
    <row r="987" spans="1:35" x14ac:dyDescent="0.25">
      <c r="A987" s="1">
        <v>986</v>
      </c>
      <c r="B987" s="22">
        <v>30</v>
      </c>
      <c r="C987" s="22">
        <v>4.0000000000000001E-3</v>
      </c>
      <c r="D987" s="26">
        <v>14.6</v>
      </c>
      <c r="E987" s="22">
        <v>2.5000000000000001E-2</v>
      </c>
      <c r="F987" s="31"/>
      <c r="G987" s="26">
        <v>144.80000000000001</v>
      </c>
      <c r="H987" s="26">
        <v>163.19999999999999</v>
      </c>
      <c r="I987" s="26">
        <v>190.4</v>
      </c>
      <c r="J987" s="26">
        <v>232.4</v>
      </c>
      <c r="K987" s="26">
        <v>254.1</v>
      </c>
      <c r="L987" s="26">
        <v>41</v>
      </c>
      <c r="M987" s="26">
        <v>803.2</v>
      </c>
      <c r="N987" s="22">
        <v>-54.7</v>
      </c>
      <c r="O987" s="22">
        <v>3.5249999999999999</v>
      </c>
      <c r="P987" s="26">
        <v>22</v>
      </c>
      <c r="Q987" s="22">
        <v>1.27</v>
      </c>
      <c r="R987" s="22">
        <v>43.2</v>
      </c>
      <c r="S987" s="21">
        <v>1</v>
      </c>
      <c r="T987" s="22">
        <v>97</v>
      </c>
      <c r="U987" s="32">
        <v>0.1</v>
      </c>
      <c r="V987" s="22">
        <v>17</v>
      </c>
      <c r="W987" s="22">
        <v>15</v>
      </c>
      <c r="X987" s="1">
        <v>11</v>
      </c>
      <c r="Y987" s="1">
        <v>10</v>
      </c>
      <c r="Z987" s="1">
        <v>9</v>
      </c>
      <c r="AA987" s="1">
        <v>7</v>
      </c>
      <c r="AB987" s="26">
        <v>1035.2</v>
      </c>
      <c r="AC987" s="26">
        <v>254.6</v>
      </c>
      <c r="AD987" s="26">
        <v>19.2</v>
      </c>
      <c r="AE987" s="26">
        <v>5.0999999999999996</v>
      </c>
      <c r="AF987" s="26">
        <v>2.5</v>
      </c>
      <c r="AG987" s="26">
        <v>1.1000000000000001</v>
      </c>
      <c r="AH987" s="1">
        <v>27.200000000000017</v>
      </c>
      <c r="AI987" s="1">
        <v>69.200000000000017</v>
      </c>
    </row>
    <row r="988" spans="1:35" x14ac:dyDescent="0.25">
      <c r="A988" s="1">
        <v>987</v>
      </c>
      <c r="B988" s="22">
        <v>28</v>
      </c>
      <c r="C988" s="22">
        <v>2E-3</v>
      </c>
      <c r="D988" s="26">
        <v>17.3</v>
      </c>
      <c r="E988" s="24">
        <v>0.02</v>
      </c>
      <c r="F988" s="31"/>
      <c r="G988" s="26">
        <v>144.6</v>
      </c>
      <c r="H988" s="26">
        <v>163.80000000000001</v>
      </c>
      <c r="I988" s="26">
        <v>190.3</v>
      </c>
      <c r="J988" s="26">
        <v>232.3</v>
      </c>
      <c r="K988" s="26">
        <v>252.7</v>
      </c>
      <c r="L988" s="26">
        <v>41</v>
      </c>
      <c r="M988" s="22">
        <v>803.2</v>
      </c>
      <c r="N988" s="26">
        <v>-57.8</v>
      </c>
      <c r="O988" s="24">
        <v>3.508</v>
      </c>
      <c r="P988" s="26">
        <v>21</v>
      </c>
      <c r="Q988" s="22">
        <v>1.28</v>
      </c>
      <c r="R988" s="22">
        <v>43.2</v>
      </c>
      <c r="S988" s="21">
        <v>1</v>
      </c>
      <c r="T988" s="22">
        <v>98</v>
      </c>
      <c r="U988" s="32">
        <v>0.15</v>
      </c>
      <c r="V988" s="22">
        <v>18</v>
      </c>
      <c r="W988" s="22">
        <v>16</v>
      </c>
      <c r="X988" s="1">
        <v>13</v>
      </c>
      <c r="Y988" s="1">
        <v>12</v>
      </c>
      <c r="Z988" s="1">
        <v>11</v>
      </c>
      <c r="AA988" s="1">
        <v>10</v>
      </c>
      <c r="AB988" s="26">
        <v>1561.5</v>
      </c>
      <c r="AC988" s="26">
        <v>403.1</v>
      </c>
      <c r="AD988" s="26">
        <v>51.5</v>
      </c>
      <c r="AE988" s="26">
        <v>21.6</v>
      </c>
      <c r="AF988" s="26">
        <v>12.8</v>
      </c>
      <c r="AG988" s="26">
        <v>6.5</v>
      </c>
      <c r="AH988" s="1">
        <v>26.5</v>
      </c>
      <c r="AI988" s="1">
        <v>68.5</v>
      </c>
    </row>
    <row r="989" spans="1:35" x14ac:dyDescent="0.25">
      <c r="A989" s="1">
        <v>988</v>
      </c>
      <c r="B989" s="1">
        <v>30</v>
      </c>
      <c r="C989" s="1">
        <v>2E-3</v>
      </c>
      <c r="D989" s="1">
        <v>19</v>
      </c>
      <c r="E989" s="1">
        <v>0.01</v>
      </c>
      <c r="F989" s="29"/>
      <c r="G989" s="1">
        <v>148.4</v>
      </c>
      <c r="H989" s="1">
        <v>162</v>
      </c>
      <c r="I989" s="1">
        <v>187.1</v>
      </c>
      <c r="J989" s="1">
        <v>230.9</v>
      </c>
      <c r="K989" s="1">
        <v>260.7</v>
      </c>
      <c r="L989" s="1">
        <v>40</v>
      </c>
      <c r="M989" s="1">
        <v>803.2</v>
      </c>
      <c r="N989" s="1">
        <v>-56</v>
      </c>
      <c r="O989" s="1">
        <v>3.2229999999999999</v>
      </c>
      <c r="P989" s="1">
        <v>20.8</v>
      </c>
      <c r="Q989" s="1">
        <v>0.84</v>
      </c>
      <c r="R989" s="1">
        <v>43.19</v>
      </c>
      <c r="S989" s="21">
        <v>1</v>
      </c>
      <c r="T989" s="1">
        <v>97</v>
      </c>
      <c r="U989" s="1">
        <v>0.2</v>
      </c>
      <c r="V989" s="1">
        <v>16</v>
      </c>
      <c r="W989" s="1">
        <v>13</v>
      </c>
      <c r="X989" s="1">
        <v>7</v>
      </c>
      <c r="Y989" s="1">
        <v>7</v>
      </c>
      <c r="Z989" s="1">
        <v>7</v>
      </c>
      <c r="AA989" s="1">
        <v>7</v>
      </c>
      <c r="AB989" s="1">
        <v>327</v>
      </c>
      <c r="AC989" s="1">
        <v>58</v>
      </c>
      <c r="AD989" s="1">
        <v>1</v>
      </c>
      <c r="AE989" s="1">
        <v>1</v>
      </c>
      <c r="AF989" s="1" t="s">
        <v>66</v>
      </c>
      <c r="AG989" s="1" t="s">
        <v>66</v>
      </c>
      <c r="AH989" s="1">
        <v>25.099999999999994</v>
      </c>
      <c r="AI989" s="1">
        <v>68.900000000000006</v>
      </c>
    </row>
    <row r="990" spans="1:35" x14ac:dyDescent="0.25">
      <c r="A990" s="1">
        <v>989</v>
      </c>
      <c r="B990" s="1">
        <v>30</v>
      </c>
      <c r="C990" s="1">
        <v>0.01</v>
      </c>
      <c r="D990" s="1">
        <v>17.3</v>
      </c>
      <c r="E990" s="1">
        <v>0.02</v>
      </c>
      <c r="F990" s="29"/>
      <c r="G990" s="1">
        <v>152.5</v>
      </c>
      <c r="H990" s="1">
        <v>164</v>
      </c>
      <c r="I990" s="1">
        <v>191.7</v>
      </c>
      <c r="J990" s="1">
        <v>239.6</v>
      </c>
      <c r="K990" s="1">
        <v>259.8</v>
      </c>
      <c r="L990" s="1">
        <v>41</v>
      </c>
      <c r="M990" s="1">
        <v>803.3</v>
      </c>
      <c r="N990" s="1">
        <v>-57.9</v>
      </c>
      <c r="O990" s="1">
        <v>3.581</v>
      </c>
      <c r="P990" s="1">
        <v>23.8</v>
      </c>
      <c r="Q990" s="1">
        <v>1.89</v>
      </c>
      <c r="R990" s="1">
        <v>43.219000000000001</v>
      </c>
      <c r="S990" s="1">
        <v>1</v>
      </c>
      <c r="T990" s="1">
        <v>98</v>
      </c>
      <c r="U990" s="1">
        <v>0.06</v>
      </c>
      <c r="V990" s="1">
        <v>21</v>
      </c>
      <c r="W990" s="1">
        <v>19</v>
      </c>
      <c r="X990" s="1">
        <v>14</v>
      </c>
      <c r="Y990" s="1">
        <v>11</v>
      </c>
      <c r="Z990" s="1">
        <v>8</v>
      </c>
      <c r="AA990" s="1">
        <v>7</v>
      </c>
      <c r="AB990" s="1"/>
      <c r="AC990" s="1"/>
      <c r="AD990" s="1"/>
      <c r="AE990" s="1"/>
      <c r="AF990" s="1"/>
      <c r="AG990" s="1"/>
      <c r="AH990" s="1">
        <v>27.699999999999989</v>
      </c>
      <c r="AI990" s="1">
        <v>75.599999999999994</v>
      </c>
    </row>
    <row r="991" spans="1:35" x14ac:dyDescent="0.25">
      <c r="A991" s="1">
        <v>990</v>
      </c>
      <c r="B991" s="20">
        <v>30</v>
      </c>
      <c r="C991" s="20">
        <v>1E-3</v>
      </c>
      <c r="D991" s="20">
        <v>23</v>
      </c>
      <c r="E991" s="20">
        <v>1.18E-2</v>
      </c>
      <c r="F991" s="28">
        <v>2.0000000000000001E-4</v>
      </c>
      <c r="G991" s="20">
        <v>140.5</v>
      </c>
      <c r="H991" s="20">
        <v>171.5</v>
      </c>
      <c r="I991" s="20">
        <v>195.1</v>
      </c>
      <c r="J991" s="20">
        <v>223.3</v>
      </c>
      <c r="K991" s="20">
        <v>242.7</v>
      </c>
      <c r="L991" s="20">
        <v>41.3</v>
      </c>
      <c r="M991" s="20">
        <v>803.3</v>
      </c>
      <c r="N991" s="20">
        <v>-54.2</v>
      </c>
      <c r="O991" s="20">
        <v>3.585</v>
      </c>
      <c r="P991" s="20">
        <v>22</v>
      </c>
      <c r="Q991" s="20">
        <v>1.63</v>
      </c>
      <c r="R991" s="20">
        <v>43.11</v>
      </c>
      <c r="S991" s="20">
        <v>1</v>
      </c>
      <c r="T991" s="20">
        <v>99</v>
      </c>
      <c r="U991" s="20">
        <v>0.04</v>
      </c>
      <c r="V991" s="20">
        <v>14</v>
      </c>
      <c r="W991" s="20">
        <v>12</v>
      </c>
      <c r="X991" s="1">
        <v>7</v>
      </c>
      <c r="Y991" s="1">
        <v>7</v>
      </c>
      <c r="Z991" s="1">
        <v>7</v>
      </c>
      <c r="AA991" s="1">
        <v>7</v>
      </c>
      <c r="AB991" s="20">
        <v>102.8</v>
      </c>
      <c r="AC991" s="20">
        <v>22.7</v>
      </c>
      <c r="AD991" s="20">
        <v>0.9</v>
      </c>
      <c r="AE991" s="20">
        <v>0.2</v>
      </c>
      <c r="AF991" s="20">
        <v>0.1</v>
      </c>
      <c r="AG991" s="20">
        <v>0.1</v>
      </c>
      <c r="AH991" s="1">
        <v>23.599999999999994</v>
      </c>
      <c r="AI991" s="1">
        <v>51.800000000000011</v>
      </c>
    </row>
    <row r="992" spans="1:35" x14ac:dyDescent="0.25">
      <c r="A992" s="1">
        <v>991</v>
      </c>
      <c r="B992" s="22">
        <v>30</v>
      </c>
      <c r="C992" s="22">
        <v>2E-3</v>
      </c>
      <c r="D992" s="22">
        <v>15.9</v>
      </c>
      <c r="E992" s="24">
        <v>2.5000000000000001E-2</v>
      </c>
      <c r="F992" s="31"/>
      <c r="G992" s="26">
        <v>144.6</v>
      </c>
      <c r="H992" s="26">
        <v>163.6</v>
      </c>
      <c r="I992" s="26">
        <v>191.5</v>
      </c>
      <c r="J992" s="26">
        <v>235.3</v>
      </c>
      <c r="K992" s="26">
        <v>256.89999999999998</v>
      </c>
      <c r="L992" s="26">
        <v>39.5</v>
      </c>
      <c r="M992" s="22">
        <v>803.3</v>
      </c>
      <c r="N992" s="26">
        <v>-56.7</v>
      </c>
      <c r="O992" s="22">
        <v>3.694</v>
      </c>
      <c r="P992" s="26">
        <v>21.5</v>
      </c>
      <c r="Q992" s="22">
        <v>1.21</v>
      </c>
      <c r="R992" s="22">
        <v>43.2</v>
      </c>
      <c r="S992" s="21">
        <v>1</v>
      </c>
      <c r="T992" s="22">
        <v>97</v>
      </c>
      <c r="U992" s="32">
        <v>0.44</v>
      </c>
      <c r="V992" s="22">
        <v>20</v>
      </c>
      <c r="W992" s="22">
        <v>17</v>
      </c>
      <c r="X992" s="1">
        <v>13</v>
      </c>
      <c r="Y992" s="1">
        <v>10</v>
      </c>
      <c r="Z992" s="1">
        <v>9</v>
      </c>
      <c r="AA992" s="1">
        <v>8</v>
      </c>
      <c r="AB992" s="26">
        <v>5112.5</v>
      </c>
      <c r="AC992" s="26">
        <v>1101.4000000000001</v>
      </c>
      <c r="AD992" s="26">
        <v>51.2</v>
      </c>
      <c r="AE992" s="26">
        <v>9.9</v>
      </c>
      <c r="AF992" s="26">
        <v>4.5</v>
      </c>
      <c r="AG992" s="26">
        <v>2.2000000000000002</v>
      </c>
      <c r="AH992" s="1">
        <v>27.900000000000006</v>
      </c>
      <c r="AI992" s="1">
        <v>71.700000000000017</v>
      </c>
    </row>
    <row r="993" spans="1:35" x14ac:dyDescent="0.25">
      <c r="A993" s="1">
        <v>992</v>
      </c>
      <c r="B993" s="22">
        <v>29</v>
      </c>
      <c r="C993" s="22">
        <v>3.0000000000000001E-3</v>
      </c>
      <c r="D993" s="26">
        <v>16.5</v>
      </c>
      <c r="E993" s="22">
        <v>2.5999999999999999E-2</v>
      </c>
      <c r="F993" s="31"/>
      <c r="G993" s="26">
        <v>147.1</v>
      </c>
      <c r="H993" s="26">
        <v>163.4</v>
      </c>
      <c r="I993" s="26">
        <v>190.4</v>
      </c>
      <c r="J993" s="26">
        <v>233.8</v>
      </c>
      <c r="K993" s="26">
        <v>254.5</v>
      </c>
      <c r="L993" s="26">
        <v>40.5</v>
      </c>
      <c r="M993" s="26">
        <v>803.3</v>
      </c>
      <c r="N993" s="22">
        <v>-53.1</v>
      </c>
      <c r="O993" s="22">
        <v>3.5379999999999998</v>
      </c>
      <c r="P993" s="26">
        <v>21</v>
      </c>
      <c r="Q993" s="22">
        <v>1.31</v>
      </c>
      <c r="R993" s="22">
        <v>43.2</v>
      </c>
      <c r="S993" s="21">
        <v>1</v>
      </c>
      <c r="T993" s="22">
        <v>99</v>
      </c>
      <c r="U993" s="32">
        <v>0.15</v>
      </c>
      <c r="V993" s="22">
        <v>17</v>
      </c>
      <c r="W993" s="22">
        <v>16</v>
      </c>
      <c r="X993" s="1">
        <v>12</v>
      </c>
      <c r="Y993" s="1">
        <v>10</v>
      </c>
      <c r="Z993" s="1">
        <v>9</v>
      </c>
      <c r="AA993" s="1">
        <v>8</v>
      </c>
      <c r="AB993" s="26">
        <v>1221.5</v>
      </c>
      <c r="AC993" s="26">
        <v>354</v>
      </c>
      <c r="AD993" s="26">
        <v>28.1</v>
      </c>
      <c r="AE993" s="26">
        <v>7.6</v>
      </c>
      <c r="AF993" s="26">
        <v>3.9</v>
      </c>
      <c r="AG993" s="26">
        <v>2.2999999999999998</v>
      </c>
      <c r="AH993" s="1">
        <v>27</v>
      </c>
      <c r="AI993" s="1">
        <v>70.400000000000006</v>
      </c>
    </row>
    <row r="994" spans="1:35" x14ac:dyDescent="0.25">
      <c r="A994" s="1">
        <v>993</v>
      </c>
      <c r="B994" s="22">
        <v>28</v>
      </c>
      <c r="C994" s="22">
        <v>5.0000000000000001E-3</v>
      </c>
      <c r="D994" s="26">
        <v>16.600000000000001</v>
      </c>
      <c r="E994" s="24">
        <v>0.02</v>
      </c>
      <c r="F994" s="31"/>
      <c r="G994" s="26">
        <v>146.69999999999999</v>
      </c>
      <c r="H994" s="26">
        <v>167</v>
      </c>
      <c r="I994" s="26">
        <v>191.9</v>
      </c>
      <c r="J994" s="26">
        <v>231.6</v>
      </c>
      <c r="K994" s="26">
        <v>250.6</v>
      </c>
      <c r="L994" s="26">
        <v>41.5</v>
      </c>
      <c r="M994" s="22">
        <v>803.3</v>
      </c>
      <c r="N994" s="26">
        <v>-55.6</v>
      </c>
      <c r="O994" s="22">
        <v>3.6150000000000002</v>
      </c>
      <c r="P994" s="26">
        <v>21.5</v>
      </c>
      <c r="Q994" s="22">
        <v>1.57</v>
      </c>
      <c r="R994" s="22">
        <v>43.2</v>
      </c>
      <c r="S994" s="21">
        <v>1</v>
      </c>
      <c r="T994" s="22">
        <v>98</v>
      </c>
      <c r="U994" s="32">
        <v>0.16</v>
      </c>
      <c r="V994" s="22">
        <v>17</v>
      </c>
      <c r="W994" s="22">
        <v>15</v>
      </c>
      <c r="X994" s="1">
        <v>12</v>
      </c>
      <c r="Y994" s="1">
        <v>10</v>
      </c>
      <c r="Z994" s="1">
        <v>9</v>
      </c>
      <c r="AA994" s="1">
        <v>8</v>
      </c>
      <c r="AB994" s="26">
        <v>1237</v>
      </c>
      <c r="AC994" s="26">
        <v>297.7</v>
      </c>
      <c r="AD994" s="26">
        <v>26.2</v>
      </c>
      <c r="AE994" s="26">
        <v>7.3</v>
      </c>
      <c r="AF994" s="26">
        <v>3.6</v>
      </c>
      <c r="AG994" s="26">
        <v>1.8</v>
      </c>
      <c r="AH994" s="1">
        <v>24.900000000000006</v>
      </c>
      <c r="AI994" s="1">
        <v>64.599999999999994</v>
      </c>
    </row>
    <row r="995" spans="1:35" x14ac:dyDescent="0.25">
      <c r="A995" s="1">
        <v>994</v>
      </c>
      <c r="B995" s="22">
        <v>28</v>
      </c>
      <c r="C995" s="22">
        <v>4.0000000000000001E-3</v>
      </c>
      <c r="D995" s="26">
        <v>17.100000000000001</v>
      </c>
      <c r="E995" s="22">
        <v>1.7999999999999999E-2</v>
      </c>
      <c r="F995" s="31"/>
      <c r="G995" s="26">
        <v>146.9</v>
      </c>
      <c r="H995" s="26">
        <v>165.8</v>
      </c>
      <c r="I995" s="26">
        <v>190.9</v>
      </c>
      <c r="J995" s="26">
        <v>229.5</v>
      </c>
      <c r="K995" s="26">
        <v>248.1</v>
      </c>
      <c r="L995" s="26">
        <v>41.5</v>
      </c>
      <c r="M995" s="26">
        <v>803.3</v>
      </c>
      <c r="N995" s="26">
        <v>-56.8</v>
      </c>
      <c r="O995" s="24">
        <v>3.5579999999999998</v>
      </c>
      <c r="P995" s="26">
        <v>21</v>
      </c>
      <c r="Q995" s="32">
        <v>1.18</v>
      </c>
      <c r="R995" s="22">
        <v>43.2</v>
      </c>
      <c r="S995" s="21">
        <v>1</v>
      </c>
      <c r="T995" s="22">
        <v>99</v>
      </c>
      <c r="U995" s="32">
        <v>0.15</v>
      </c>
      <c r="V995" s="22">
        <v>18</v>
      </c>
      <c r="W995" s="22">
        <v>16</v>
      </c>
      <c r="X995" s="1">
        <v>13</v>
      </c>
      <c r="Y995" s="1">
        <v>12</v>
      </c>
      <c r="Z995" s="1">
        <v>11</v>
      </c>
      <c r="AA995" s="1">
        <v>10</v>
      </c>
      <c r="AB995" s="26">
        <v>1527.5</v>
      </c>
      <c r="AC995" s="26">
        <v>499.9</v>
      </c>
      <c r="AD995" s="26">
        <v>72.599999999999994</v>
      </c>
      <c r="AE995" s="26">
        <v>22.9</v>
      </c>
      <c r="AF995" s="26">
        <v>12</v>
      </c>
      <c r="AG995" s="26">
        <v>5.5</v>
      </c>
      <c r="AH995" s="1">
        <v>25.099999999999994</v>
      </c>
      <c r="AI995" s="1">
        <v>63.699999999999989</v>
      </c>
    </row>
    <row r="996" spans="1:35" x14ac:dyDescent="0.25">
      <c r="A996" s="1">
        <v>995</v>
      </c>
      <c r="B996" s="1">
        <v>13</v>
      </c>
      <c r="C996" s="23">
        <v>2E-3</v>
      </c>
      <c r="D996" s="22">
        <v>15.9</v>
      </c>
      <c r="E996" s="22">
        <v>0.14399999999999999</v>
      </c>
      <c r="F996" s="31">
        <v>8.0000000000000004E-4</v>
      </c>
      <c r="G996" s="26">
        <v>151.5</v>
      </c>
      <c r="H996" s="26">
        <v>169.2</v>
      </c>
      <c r="I996" s="26">
        <v>197.3</v>
      </c>
      <c r="J996" s="26">
        <v>235.5</v>
      </c>
      <c r="K996" s="26">
        <v>258.5</v>
      </c>
      <c r="L996" s="26">
        <v>41</v>
      </c>
      <c r="M996" s="26">
        <v>803.4</v>
      </c>
      <c r="N996" s="22">
        <v>-52.2</v>
      </c>
      <c r="O996" s="22">
        <v>4.0250000000000004</v>
      </c>
      <c r="P996" s="22">
        <v>25</v>
      </c>
      <c r="Q996" s="32"/>
      <c r="R996" s="22">
        <v>43.210999999999999</v>
      </c>
      <c r="S996" s="21">
        <v>1</v>
      </c>
      <c r="T996" s="22">
        <v>72</v>
      </c>
      <c r="U996" s="26"/>
      <c r="V996" s="22"/>
      <c r="W996" s="22"/>
      <c r="X996" s="1"/>
      <c r="Y996" s="1"/>
      <c r="Z996" s="1"/>
      <c r="AA996" s="1"/>
      <c r="AB996" s="26"/>
      <c r="AC996" s="26"/>
      <c r="AD996" s="26"/>
      <c r="AE996" s="26"/>
      <c r="AF996" s="26"/>
      <c r="AG996" s="26"/>
      <c r="AH996" s="1">
        <v>28.100000000000023</v>
      </c>
      <c r="AI996" s="1">
        <v>66.300000000000011</v>
      </c>
    </row>
    <row r="997" spans="1:35" x14ac:dyDescent="0.25">
      <c r="A997" s="1">
        <v>996</v>
      </c>
      <c r="B997" s="1">
        <v>24</v>
      </c>
      <c r="C997" s="1">
        <v>8.9999999999999993E-3</v>
      </c>
      <c r="D997" s="1">
        <v>15.1</v>
      </c>
      <c r="E997" s="27">
        <v>0.11</v>
      </c>
      <c r="F997" s="29">
        <v>1E-3</v>
      </c>
      <c r="G997" s="1">
        <v>152.9</v>
      </c>
      <c r="H997" s="1">
        <v>175.8</v>
      </c>
      <c r="I997" s="1">
        <v>205.3</v>
      </c>
      <c r="J997" s="25">
        <v>248</v>
      </c>
      <c r="K997" s="1">
        <v>268.8</v>
      </c>
      <c r="L997" s="25">
        <v>45.5</v>
      </c>
      <c r="M997" s="1">
        <v>803.4</v>
      </c>
      <c r="N997" s="25">
        <v>-48</v>
      </c>
      <c r="O997" s="1">
        <v>4.4660000000000002</v>
      </c>
      <c r="P997" s="25">
        <v>25</v>
      </c>
      <c r="Q997" s="32"/>
      <c r="R997" s="1">
        <v>43.31</v>
      </c>
      <c r="S997" s="1">
        <v>1</v>
      </c>
      <c r="T997" s="1">
        <v>100</v>
      </c>
      <c r="U997" s="1">
        <v>0.2</v>
      </c>
      <c r="V997" s="1">
        <v>18</v>
      </c>
      <c r="W997" s="22">
        <v>15</v>
      </c>
      <c r="X997" s="1">
        <v>7</v>
      </c>
      <c r="Y997" s="1">
        <v>7</v>
      </c>
      <c r="Z997" s="1">
        <v>7</v>
      </c>
      <c r="AA997" s="1">
        <v>7</v>
      </c>
      <c r="AB997" s="26"/>
      <c r="AC997" s="26"/>
      <c r="AD997" s="26"/>
      <c r="AE997" s="26"/>
      <c r="AF997" s="26"/>
      <c r="AG997" s="26"/>
      <c r="AH997" s="1">
        <v>29.5</v>
      </c>
      <c r="AI997" s="1">
        <v>72.199999999999989</v>
      </c>
    </row>
    <row r="998" spans="1:35" x14ac:dyDescent="0.25">
      <c r="A998" s="1">
        <v>997</v>
      </c>
      <c r="B998" s="1">
        <v>19</v>
      </c>
      <c r="C998" s="1">
        <v>2E-3</v>
      </c>
      <c r="D998" s="25">
        <v>17.8</v>
      </c>
      <c r="E998" s="27">
        <v>0.13</v>
      </c>
      <c r="F998" s="29">
        <v>1E-3</v>
      </c>
      <c r="G998" s="25">
        <v>150.9</v>
      </c>
      <c r="H998" s="25">
        <v>171.9</v>
      </c>
      <c r="I998" s="25">
        <v>195.4</v>
      </c>
      <c r="J998" s="25">
        <v>229.9</v>
      </c>
      <c r="K998" s="25">
        <v>255.1</v>
      </c>
      <c r="L998" s="25">
        <v>44</v>
      </c>
      <c r="M998" s="25">
        <v>803.4</v>
      </c>
      <c r="N998" s="25">
        <v>-56.6</v>
      </c>
      <c r="O998" s="23">
        <v>3.6739999999999999</v>
      </c>
      <c r="P998" s="25">
        <v>25</v>
      </c>
      <c r="Q998" s="32"/>
      <c r="R998" s="27">
        <v>43.22</v>
      </c>
      <c r="S998" s="33">
        <v>1</v>
      </c>
      <c r="T998" s="1">
        <v>99</v>
      </c>
      <c r="U998" s="25">
        <v>0.2</v>
      </c>
      <c r="V998" s="25">
        <v>18</v>
      </c>
      <c r="W998" s="22">
        <v>15</v>
      </c>
      <c r="X998" s="1">
        <v>7</v>
      </c>
      <c r="Y998" s="1">
        <v>7</v>
      </c>
      <c r="Z998" s="1">
        <v>7</v>
      </c>
      <c r="AA998" s="1">
        <v>7</v>
      </c>
      <c r="AB998" s="26"/>
      <c r="AC998" s="26"/>
      <c r="AD998" s="26"/>
      <c r="AE998" s="26"/>
      <c r="AF998" s="26"/>
      <c r="AG998" s="26"/>
      <c r="AH998" s="1">
        <v>23.5</v>
      </c>
      <c r="AI998" s="1">
        <v>58</v>
      </c>
    </row>
    <row r="999" spans="1:35" x14ac:dyDescent="0.25">
      <c r="A999" s="1">
        <v>998</v>
      </c>
      <c r="B999" s="20">
        <v>30</v>
      </c>
      <c r="C999" s="20">
        <v>1E-3</v>
      </c>
      <c r="D999" s="20">
        <v>21.5</v>
      </c>
      <c r="E999" s="20">
        <v>9.7000000000000003E-3</v>
      </c>
      <c r="F999" s="28">
        <v>2.0000000000000001E-4</v>
      </c>
      <c r="G999" s="20">
        <v>143.4</v>
      </c>
      <c r="H999" s="20">
        <v>171.4</v>
      </c>
      <c r="I999" s="20">
        <v>197.7</v>
      </c>
      <c r="J999" s="20">
        <v>232.6</v>
      </c>
      <c r="K999" s="20">
        <v>249.5</v>
      </c>
      <c r="L999" s="20">
        <v>40.4</v>
      </c>
      <c r="M999" s="20">
        <v>803.4</v>
      </c>
      <c r="N999" s="20">
        <v>-50.9</v>
      </c>
      <c r="O999" s="20">
        <v>3.786</v>
      </c>
      <c r="P999" s="20">
        <v>22</v>
      </c>
      <c r="Q999" s="20">
        <v>1.91</v>
      </c>
      <c r="R999" s="20">
        <v>43.17</v>
      </c>
      <c r="S999" s="33">
        <v>1</v>
      </c>
      <c r="T999" s="20">
        <v>99</v>
      </c>
      <c r="U999" s="20">
        <v>7.0000000000000007E-2</v>
      </c>
      <c r="V999" s="20">
        <v>15</v>
      </c>
      <c r="W999" s="20">
        <v>13</v>
      </c>
      <c r="X999" s="1">
        <v>10</v>
      </c>
      <c r="Y999" s="1">
        <v>8</v>
      </c>
      <c r="Z999" s="1">
        <v>7</v>
      </c>
      <c r="AA999" s="1">
        <v>7</v>
      </c>
      <c r="AB999" s="20">
        <v>207.8</v>
      </c>
      <c r="AC999" s="20">
        <v>73</v>
      </c>
      <c r="AD999" s="20">
        <v>6.9</v>
      </c>
      <c r="AE999" s="20">
        <v>2</v>
      </c>
      <c r="AF999" s="20">
        <v>1.1000000000000001</v>
      </c>
      <c r="AG999" s="20" t="s">
        <v>67</v>
      </c>
      <c r="AH999" s="1">
        <v>26.299999999999983</v>
      </c>
      <c r="AI999" s="1">
        <v>61.199999999999989</v>
      </c>
    </row>
    <row r="1000" spans="1:35" x14ac:dyDescent="0.25">
      <c r="A1000" s="1">
        <v>999</v>
      </c>
      <c r="B1000" s="22">
        <v>28</v>
      </c>
      <c r="C1000" s="22">
        <v>4.0000000000000001E-3</v>
      </c>
      <c r="D1000" s="26">
        <v>15.7</v>
      </c>
      <c r="E1000" s="22">
        <v>2.1000000000000001E-2</v>
      </c>
      <c r="F1000" s="31"/>
      <c r="G1000" s="26">
        <v>142.69999999999999</v>
      </c>
      <c r="H1000" s="26">
        <v>162.30000000000001</v>
      </c>
      <c r="I1000" s="26">
        <v>191.6</v>
      </c>
      <c r="J1000" s="26">
        <v>235.7</v>
      </c>
      <c r="K1000" s="26">
        <v>256.2</v>
      </c>
      <c r="L1000" s="26">
        <v>39</v>
      </c>
      <c r="M1000" s="26">
        <v>803.4</v>
      </c>
      <c r="N1000" s="26">
        <v>-53.3</v>
      </c>
      <c r="O1000" s="24">
        <v>3.64</v>
      </c>
      <c r="P1000" s="26">
        <v>23.5</v>
      </c>
      <c r="Q1000" s="26">
        <v>1.53</v>
      </c>
      <c r="R1000" s="22">
        <v>43.2</v>
      </c>
      <c r="S1000" s="21">
        <v>1</v>
      </c>
      <c r="T1000" s="22">
        <v>99</v>
      </c>
      <c r="U1000" s="24">
        <v>0.13</v>
      </c>
      <c r="V1000" s="22">
        <v>17</v>
      </c>
      <c r="W1000" s="22">
        <v>15</v>
      </c>
      <c r="X1000" s="1">
        <v>12</v>
      </c>
      <c r="Y1000" s="1">
        <v>10</v>
      </c>
      <c r="Z1000" s="1">
        <v>9</v>
      </c>
      <c r="AA1000" s="1">
        <v>9</v>
      </c>
      <c r="AB1000" s="26">
        <v>744.8</v>
      </c>
      <c r="AC1000" s="26">
        <v>238.3</v>
      </c>
      <c r="AD1000" s="26">
        <v>28.1</v>
      </c>
      <c r="AE1000" s="26">
        <v>8.8000000000000007</v>
      </c>
      <c r="AF1000" s="26">
        <v>4.8</v>
      </c>
      <c r="AG1000" s="26">
        <v>2.9</v>
      </c>
      <c r="AH1000" s="1">
        <v>29.299999999999983</v>
      </c>
      <c r="AI1000" s="1">
        <v>73.399999999999977</v>
      </c>
    </row>
    <row r="1001" spans="1:35" x14ac:dyDescent="0.25">
      <c r="A1001" s="1">
        <v>1000</v>
      </c>
      <c r="B1001" s="21">
        <v>19</v>
      </c>
      <c r="C1001" s="21">
        <v>1E-3</v>
      </c>
      <c r="D1001" s="25">
        <v>16.883514221556883</v>
      </c>
      <c r="E1001" s="21">
        <v>0.06</v>
      </c>
      <c r="F1001" s="30">
        <v>1.1999999999999999E-3</v>
      </c>
      <c r="G1001" s="21">
        <v>154.19999999999999</v>
      </c>
      <c r="H1001" s="21">
        <v>171.4</v>
      </c>
      <c r="I1001" s="21">
        <v>196.5</v>
      </c>
      <c r="J1001" s="21">
        <v>234.7</v>
      </c>
      <c r="K1001" s="21">
        <v>251.7</v>
      </c>
      <c r="L1001" s="21">
        <v>41</v>
      </c>
      <c r="M1001" s="1">
        <v>803.4</v>
      </c>
      <c r="N1001" s="21">
        <v>-52</v>
      </c>
      <c r="O1001" s="21">
        <v>3.948</v>
      </c>
      <c r="P1001" s="21">
        <v>25</v>
      </c>
      <c r="Q1001" s="21"/>
      <c r="R1001" s="21">
        <v>43.22</v>
      </c>
      <c r="S1001" s="21">
        <v>4</v>
      </c>
      <c r="T1001" s="21">
        <v>78</v>
      </c>
      <c r="U1001" s="21">
        <v>0.16</v>
      </c>
      <c r="V1001" s="21">
        <v>14</v>
      </c>
      <c r="W1001" s="21">
        <v>10</v>
      </c>
      <c r="X1001" s="1">
        <v>7</v>
      </c>
      <c r="Y1001" s="1">
        <v>7</v>
      </c>
      <c r="Z1001" s="1">
        <v>7</v>
      </c>
      <c r="AA1001" s="1">
        <v>7</v>
      </c>
      <c r="AB1001" s="21">
        <v>93.6</v>
      </c>
      <c r="AC1001" s="21">
        <v>9.1999999999999993</v>
      </c>
      <c r="AD1001" s="21">
        <v>0.1</v>
      </c>
      <c r="AE1001" s="21">
        <v>0.1</v>
      </c>
      <c r="AF1001" s="21">
        <v>0.1</v>
      </c>
      <c r="AG1001" s="21">
        <v>0.1</v>
      </c>
      <c r="AH1001" s="1">
        <v>25.099999999999994</v>
      </c>
      <c r="AI1001" s="1">
        <v>63.299999999999983</v>
      </c>
    </row>
    <row r="1002" spans="1:35" x14ac:dyDescent="0.25">
      <c r="A1002" s="1">
        <v>1001</v>
      </c>
      <c r="B1002" s="1">
        <v>30</v>
      </c>
      <c r="C1002" s="1">
        <v>4.0000000000000001E-3</v>
      </c>
      <c r="D1002" s="1">
        <v>17.100000000000001</v>
      </c>
      <c r="E1002" s="1">
        <v>0.02</v>
      </c>
      <c r="F1002" s="29"/>
      <c r="G1002" s="1">
        <v>151.5</v>
      </c>
      <c r="H1002" s="1">
        <v>164.2</v>
      </c>
      <c r="I1002" s="1">
        <v>187.1</v>
      </c>
      <c r="J1002" s="1">
        <v>228</v>
      </c>
      <c r="K1002" s="1">
        <v>247.2</v>
      </c>
      <c r="L1002" s="1">
        <v>40.5</v>
      </c>
      <c r="M1002" s="1">
        <v>803.5</v>
      </c>
      <c r="N1002" s="1">
        <v>-61.9</v>
      </c>
      <c r="O1002" s="1">
        <v>3.4260000000000002</v>
      </c>
      <c r="P1002" s="1">
        <v>22.2</v>
      </c>
      <c r="Q1002" s="1">
        <v>1.36</v>
      </c>
      <c r="R1002" s="1">
        <v>43.192999999999998</v>
      </c>
      <c r="S1002" s="1">
        <v>1</v>
      </c>
      <c r="T1002" s="1">
        <v>99</v>
      </c>
      <c r="U1002" s="1">
        <v>0.03</v>
      </c>
      <c r="V1002" s="1">
        <v>17</v>
      </c>
      <c r="W1002" s="1">
        <v>15</v>
      </c>
      <c r="X1002" s="1">
        <v>11</v>
      </c>
      <c r="Y1002" s="1">
        <v>10</v>
      </c>
      <c r="Z1002" s="1">
        <v>9</v>
      </c>
      <c r="AA1002" s="1">
        <v>9</v>
      </c>
      <c r="AB1002" s="1"/>
      <c r="AC1002" s="1"/>
      <c r="AD1002" s="1"/>
      <c r="AE1002" s="1"/>
      <c r="AF1002" s="1"/>
      <c r="AG1002" s="1"/>
      <c r="AH1002" s="1">
        <v>22.900000000000006</v>
      </c>
      <c r="AI1002" s="1">
        <v>63.800000000000011</v>
      </c>
    </row>
    <row r="1003" spans="1:35" x14ac:dyDescent="0.25">
      <c r="A1003" s="1">
        <v>1002</v>
      </c>
      <c r="B1003" s="20">
        <v>30</v>
      </c>
      <c r="C1003" s="20">
        <v>2E-3</v>
      </c>
      <c r="D1003" s="20">
        <v>21.8</v>
      </c>
      <c r="E1003" s="20">
        <v>1.4999999999999999E-2</v>
      </c>
      <c r="F1003" s="28">
        <v>2.9999999999999997E-4</v>
      </c>
      <c r="G1003" s="20">
        <v>143.1</v>
      </c>
      <c r="H1003" s="20">
        <v>169.7</v>
      </c>
      <c r="I1003" s="20">
        <v>194</v>
      </c>
      <c r="J1003" s="20">
        <v>225.9</v>
      </c>
      <c r="K1003" s="20">
        <v>242.7</v>
      </c>
      <c r="L1003" s="20">
        <v>41.2</v>
      </c>
      <c r="M1003" s="20">
        <v>803.5</v>
      </c>
      <c r="N1003" s="20">
        <v>-54.7</v>
      </c>
      <c r="O1003" s="20">
        <v>3.5619999999999998</v>
      </c>
      <c r="P1003" s="20">
        <v>24</v>
      </c>
      <c r="Q1003" s="20">
        <v>1.78</v>
      </c>
      <c r="R1003" s="20">
        <v>43.13</v>
      </c>
      <c r="S1003" s="20">
        <v>1</v>
      </c>
      <c r="T1003" s="20">
        <v>99</v>
      </c>
      <c r="U1003" s="20">
        <v>0.33</v>
      </c>
      <c r="V1003" s="20">
        <v>14</v>
      </c>
      <c r="W1003" s="20">
        <v>12</v>
      </c>
      <c r="X1003" s="1">
        <v>8</v>
      </c>
      <c r="Y1003" s="1">
        <v>7</v>
      </c>
      <c r="Z1003" s="1">
        <v>7</v>
      </c>
      <c r="AA1003" s="1">
        <v>7</v>
      </c>
      <c r="AB1003" s="20">
        <v>130.6</v>
      </c>
      <c r="AC1003" s="20">
        <v>30.5</v>
      </c>
      <c r="AD1003" s="20">
        <v>2</v>
      </c>
      <c r="AE1003" s="20">
        <v>0.3</v>
      </c>
      <c r="AF1003" s="20">
        <v>0.1</v>
      </c>
      <c r="AG1003" s="20">
        <v>0</v>
      </c>
      <c r="AH1003" s="1">
        <v>24.300000000000011</v>
      </c>
      <c r="AI1003" s="1">
        <v>56.200000000000017</v>
      </c>
    </row>
    <row r="1004" spans="1:35" x14ac:dyDescent="0.25">
      <c r="A1004" s="1">
        <v>1003</v>
      </c>
      <c r="B1004" s="22">
        <v>22</v>
      </c>
      <c r="C1004" s="22">
        <v>3.0000000000000001E-3</v>
      </c>
      <c r="D1004" s="26">
        <v>14.2</v>
      </c>
      <c r="E1004" s="22">
        <v>1.7999999999999999E-2</v>
      </c>
      <c r="F1004" s="31"/>
      <c r="G1004" s="26">
        <v>143.69999999999999</v>
      </c>
      <c r="H1004" s="26">
        <v>162.69999999999999</v>
      </c>
      <c r="I1004" s="26">
        <v>191.2</v>
      </c>
      <c r="J1004" s="26">
        <v>234.5</v>
      </c>
      <c r="K1004" s="26">
        <v>255.3</v>
      </c>
      <c r="L1004" s="26">
        <v>40</v>
      </c>
      <c r="M1004" s="22">
        <v>803.5</v>
      </c>
      <c r="N1004" s="26">
        <v>-53.9</v>
      </c>
      <c r="O1004" s="22">
        <v>3.5880000000000001</v>
      </c>
      <c r="P1004" s="26">
        <v>22</v>
      </c>
      <c r="Q1004" s="22">
        <v>1.55</v>
      </c>
      <c r="R1004" s="22">
        <v>43.3</v>
      </c>
      <c r="S1004" s="21">
        <v>1</v>
      </c>
      <c r="T1004" s="22">
        <v>99</v>
      </c>
      <c r="U1004" s="32">
        <v>0.27</v>
      </c>
      <c r="V1004" s="22">
        <v>18</v>
      </c>
      <c r="W1004" s="22">
        <v>16</v>
      </c>
      <c r="X1004" s="1">
        <v>13</v>
      </c>
      <c r="Y1004" s="1">
        <v>12</v>
      </c>
      <c r="Z1004" s="1">
        <v>11</v>
      </c>
      <c r="AA1004" s="1">
        <v>10</v>
      </c>
      <c r="AB1004" s="26">
        <v>1514.8</v>
      </c>
      <c r="AC1004" s="26">
        <v>522.70000000000005</v>
      </c>
      <c r="AD1004" s="26">
        <v>68.2</v>
      </c>
      <c r="AE1004" s="26">
        <v>20.2</v>
      </c>
      <c r="AF1004" s="26">
        <v>11.1</v>
      </c>
      <c r="AG1004" s="26">
        <v>5.5</v>
      </c>
      <c r="AH1004" s="1">
        <v>28.5</v>
      </c>
      <c r="AI1004" s="1">
        <v>71.800000000000011</v>
      </c>
    </row>
    <row r="1005" spans="1:35" x14ac:dyDescent="0.25">
      <c r="A1005" s="1">
        <v>1004</v>
      </c>
      <c r="B1005" s="22">
        <v>29</v>
      </c>
      <c r="C1005" s="22">
        <v>3.0000000000000001E-3</v>
      </c>
      <c r="D1005" s="26">
        <v>16.8</v>
      </c>
      <c r="E1005" s="22">
        <v>1.9E-2</v>
      </c>
      <c r="F1005" s="31"/>
      <c r="G1005" s="26">
        <v>145.1</v>
      </c>
      <c r="H1005" s="26">
        <v>164.6</v>
      </c>
      <c r="I1005" s="26">
        <v>194</v>
      </c>
      <c r="J1005" s="26">
        <v>236.9</v>
      </c>
      <c r="K1005" s="26">
        <v>254.9</v>
      </c>
      <c r="L1005" s="26">
        <v>39.5</v>
      </c>
      <c r="M1005" s="26">
        <v>803.5</v>
      </c>
      <c r="N1005" s="26">
        <v>-54.4</v>
      </c>
      <c r="O1005" s="22">
        <v>3.6640000000000001</v>
      </c>
      <c r="P1005" s="26">
        <v>21</v>
      </c>
      <c r="Q1005" s="32">
        <v>1.72</v>
      </c>
      <c r="R1005" s="22">
        <v>43.2</v>
      </c>
      <c r="S1005" s="21">
        <v>1</v>
      </c>
      <c r="T1005" s="22">
        <v>97</v>
      </c>
      <c r="U1005" s="32">
        <v>0.21</v>
      </c>
      <c r="V1005" s="22">
        <v>17</v>
      </c>
      <c r="W1005" s="22">
        <v>15</v>
      </c>
      <c r="X1005" s="1">
        <v>12</v>
      </c>
      <c r="Y1005" s="1">
        <v>10</v>
      </c>
      <c r="Z1005" s="1">
        <v>9</v>
      </c>
      <c r="AA1005" s="1">
        <v>8</v>
      </c>
      <c r="AB1005" s="26">
        <v>1060.4000000000001</v>
      </c>
      <c r="AC1005" s="26">
        <v>317.60000000000002</v>
      </c>
      <c r="AD1005" s="26">
        <v>26.3</v>
      </c>
      <c r="AE1005" s="26">
        <v>6.1</v>
      </c>
      <c r="AF1005" s="26">
        <v>2.7</v>
      </c>
      <c r="AG1005" s="26">
        <v>1.4</v>
      </c>
      <c r="AH1005" s="1">
        <v>29.400000000000006</v>
      </c>
      <c r="AI1005" s="1">
        <v>72.300000000000011</v>
      </c>
    </row>
    <row r="1006" spans="1:35" x14ac:dyDescent="0.25">
      <c r="A1006" s="1">
        <v>1005</v>
      </c>
      <c r="B1006" s="22">
        <v>28</v>
      </c>
      <c r="C1006" s="22">
        <v>4.0000000000000001E-3</v>
      </c>
      <c r="D1006" s="26">
        <v>15.7</v>
      </c>
      <c r="E1006" s="22">
        <v>1.7999999999999999E-2</v>
      </c>
      <c r="F1006" s="31"/>
      <c r="G1006" s="26">
        <v>142.5</v>
      </c>
      <c r="H1006" s="26">
        <v>161.9</v>
      </c>
      <c r="I1006" s="26">
        <v>190.7</v>
      </c>
      <c r="J1006" s="26">
        <v>235.1</v>
      </c>
      <c r="K1006" s="26">
        <v>259.2</v>
      </c>
      <c r="L1006" s="26">
        <v>40</v>
      </c>
      <c r="M1006" s="26">
        <v>803.5</v>
      </c>
      <c r="N1006" s="26">
        <v>-52.8</v>
      </c>
      <c r="O1006" s="24">
        <v>3.61</v>
      </c>
      <c r="P1006" s="26">
        <v>22</v>
      </c>
      <c r="Q1006" s="26">
        <v>1.68</v>
      </c>
      <c r="R1006" s="22">
        <v>43.2</v>
      </c>
      <c r="S1006" s="21">
        <v>1</v>
      </c>
      <c r="T1006" s="22">
        <v>98</v>
      </c>
      <c r="U1006" s="24">
        <v>0.1</v>
      </c>
      <c r="V1006" s="22">
        <v>17</v>
      </c>
      <c r="W1006" s="22">
        <v>16</v>
      </c>
      <c r="X1006" s="1">
        <v>12</v>
      </c>
      <c r="Y1006" s="1">
        <v>11</v>
      </c>
      <c r="Z1006" s="1">
        <v>10</v>
      </c>
      <c r="AA1006" s="1">
        <v>9</v>
      </c>
      <c r="AB1006" s="26">
        <v>1069.5</v>
      </c>
      <c r="AC1006" s="26">
        <v>327</v>
      </c>
      <c r="AD1006" s="26">
        <v>33.4</v>
      </c>
      <c r="AE1006" s="26">
        <v>10</v>
      </c>
      <c r="AF1006" s="26">
        <v>5.4</v>
      </c>
      <c r="AG1006" s="26">
        <v>3.2</v>
      </c>
      <c r="AH1006" s="1">
        <v>28.799999999999983</v>
      </c>
      <c r="AI1006" s="1">
        <v>73.199999999999989</v>
      </c>
    </row>
    <row r="1007" spans="1:35" x14ac:dyDescent="0.25">
      <c r="A1007" s="1">
        <v>1006</v>
      </c>
      <c r="B1007" s="1">
        <v>30</v>
      </c>
      <c r="C1007" s="1">
        <v>2.5999999999999999E-3</v>
      </c>
      <c r="D1007" s="1">
        <v>16.5</v>
      </c>
      <c r="E1007" s="21">
        <v>0.01</v>
      </c>
      <c r="F1007" s="29"/>
      <c r="G1007" s="1">
        <v>151.1</v>
      </c>
      <c r="H1007" s="1">
        <v>167.2</v>
      </c>
      <c r="I1007" s="1">
        <v>184.3</v>
      </c>
      <c r="J1007" s="1">
        <v>214.3</v>
      </c>
      <c r="K1007" s="1">
        <v>245.6</v>
      </c>
      <c r="L1007" s="1">
        <v>41</v>
      </c>
      <c r="M1007" s="1">
        <v>803.5</v>
      </c>
      <c r="N1007" s="1">
        <v>-68.5</v>
      </c>
      <c r="O1007" s="1">
        <v>3.13</v>
      </c>
      <c r="P1007" s="1">
        <v>21</v>
      </c>
      <c r="Q1007" s="1">
        <v>0.18</v>
      </c>
      <c r="R1007" s="1">
        <v>43.2</v>
      </c>
      <c r="S1007" s="21">
        <v>1</v>
      </c>
      <c r="T1007" s="1">
        <v>98</v>
      </c>
      <c r="U1007" s="1">
        <v>0.13</v>
      </c>
      <c r="V1007" s="1">
        <v>13</v>
      </c>
      <c r="W1007" s="1">
        <v>10</v>
      </c>
      <c r="X1007" s="1">
        <v>7</v>
      </c>
      <c r="Y1007" s="1">
        <v>7</v>
      </c>
      <c r="Z1007" s="1">
        <v>7</v>
      </c>
      <c r="AA1007" s="1">
        <v>7</v>
      </c>
      <c r="AB1007" s="1">
        <v>41</v>
      </c>
      <c r="AC1007" s="1">
        <v>8.9</v>
      </c>
      <c r="AD1007" s="1">
        <v>1</v>
      </c>
      <c r="AE1007" s="1">
        <v>0.3</v>
      </c>
      <c r="AF1007" s="1">
        <v>0.2</v>
      </c>
      <c r="AG1007" s="1">
        <v>0.1</v>
      </c>
      <c r="AH1007" s="1">
        <v>17.100000000000023</v>
      </c>
      <c r="AI1007" s="1">
        <v>47.100000000000023</v>
      </c>
    </row>
    <row r="1008" spans="1:35" x14ac:dyDescent="0.25">
      <c r="A1008" s="1">
        <v>1007</v>
      </c>
      <c r="B1008" s="21">
        <v>19</v>
      </c>
      <c r="C1008" s="21">
        <v>1E-3</v>
      </c>
      <c r="D1008" s="25">
        <v>18.380520209580837</v>
      </c>
      <c r="E1008" s="21">
        <v>0.04</v>
      </c>
      <c r="F1008" s="30">
        <v>1.6999999999999999E-3</v>
      </c>
      <c r="G1008" s="21">
        <v>154.1</v>
      </c>
      <c r="H1008" s="21">
        <v>170.4</v>
      </c>
      <c r="I1008" s="21">
        <v>193.6</v>
      </c>
      <c r="J1008" s="21">
        <v>229.2</v>
      </c>
      <c r="K1008" s="21">
        <v>247</v>
      </c>
      <c r="L1008" s="21">
        <v>43.5</v>
      </c>
      <c r="M1008" s="1">
        <v>803.5</v>
      </c>
      <c r="N1008" s="21">
        <v>-56</v>
      </c>
      <c r="O1008" s="21">
        <v>3.653</v>
      </c>
      <c r="P1008" s="21">
        <v>25</v>
      </c>
      <c r="Q1008" s="21"/>
      <c r="R1008" s="21">
        <v>43.18</v>
      </c>
      <c r="S1008" s="21">
        <v>1</v>
      </c>
      <c r="T1008" s="21">
        <v>96</v>
      </c>
      <c r="U1008" s="21">
        <v>0.01</v>
      </c>
      <c r="V1008" s="21">
        <v>13</v>
      </c>
      <c r="W1008" s="21">
        <v>12</v>
      </c>
      <c r="X1008" s="1">
        <v>10</v>
      </c>
      <c r="Y1008" s="1">
        <v>9</v>
      </c>
      <c r="Z1008" s="1">
        <v>8</v>
      </c>
      <c r="AA1008" s="1">
        <v>7</v>
      </c>
      <c r="AB1008" s="21">
        <v>55.6</v>
      </c>
      <c r="AC1008" s="21">
        <v>27.4</v>
      </c>
      <c r="AD1008" s="21">
        <v>5.0999999999999996</v>
      </c>
      <c r="AE1008" s="21">
        <v>2.2999999999999998</v>
      </c>
      <c r="AF1008" s="21">
        <v>1.4</v>
      </c>
      <c r="AG1008" s="21">
        <v>0.5</v>
      </c>
      <c r="AH1008" s="1">
        <v>23.199999999999989</v>
      </c>
      <c r="AI1008" s="1">
        <v>58.799999999999983</v>
      </c>
    </row>
    <row r="1009" spans="1:35" x14ac:dyDescent="0.25">
      <c r="A1009" s="1">
        <v>1008</v>
      </c>
      <c r="B1009" s="1">
        <v>30</v>
      </c>
      <c r="C1009" s="1">
        <v>8.9999999999999993E-3</v>
      </c>
      <c r="D1009" s="1">
        <v>18.600000000000001</v>
      </c>
      <c r="E1009" s="1">
        <v>0.03</v>
      </c>
      <c r="F1009" s="29">
        <v>1E-3</v>
      </c>
      <c r="G1009" s="1">
        <v>150</v>
      </c>
      <c r="H1009" s="1">
        <v>163.5</v>
      </c>
      <c r="I1009" s="1">
        <v>189.2</v>
      </c>
      <c r="J1009" s="1">
        <v>236.3</v>
      </c>
      <c r="K1009" s="1">
        <v>260.5</v>
      </c>
      <c r="L1009" s="1">
        <v>40.5</v>
      </c>
      <c r="M1009" s="1">
        <v>803.6</v>
      </c>
      <c r="N1009" s="1">
        <v>-57.8</v>
      </c>
      <c r="O1009" s="1">
        <v>3.4969999999999999</v>
      </c>
      <c r="P1009" s="1">
        <v>22.5</v>
      </c>
      <c r="Q1009" s="1">
        <v>1.35</v>
      </c>
      <c r="R1009" s="1">
        <v>43.18</v>
      </c>
      <c r="S1009" s="1">
        <v>1</v>
      </c>
      <c r="T1009" s="1">
        <v>95</v>
      </c>
      <c r="U1009" s="1">
        <v>0.12</v>
      </c>
      <c r="V1009" s="1">
        <v>16</v>
      </c>
      <c r="W1009" s="1">
        <v>13</v>
      </c>
      <c r="X1009" s="1">
        <v>9</v>
      </c>
      <c r="Y1009" s="1">
        <v>7</v>
      </c>
      <c r="Z1009" s="1">
        <v>7</v>
      </c>
      <c r="AA1009" s="1">
        <v>7</v>
      </c>
      <c r="AB1009" s="20"/>
      <c r="AC1009" s="20"/>
      <c r="AD1009" s="20"/>
      <c r="AE1009" s="20"/>
      <c r="AF1009" s="20"/>
      <c r="AG1009" s="20"/>
      <c r="AH1009" s="1">
        <v>25.699999999999989</v>
      </c>
      <c r="AI1009" s="1">
        <v>72.800000000000011</v>
      </c>
    </row>
    <row r="1010" spans="1:35" x14ac:dyDescent="0.25">
      <c r="A1010" s="1">
        <v>1009</v>
      </c>
      <c r="B1010" s="1">
        <v>30</v>
      </c>
      <c r="C1010" s="1">
        <v>4.0000000000000001E-3</v>
      </c>
      <c r="D1010" s="1">
        <v>18.7</v>
      </c>
      <c r="E1010" s="1">
        <v>0.03</v>
      </c>
      <c r="F1010" s="29">
        <v>1E-3</v>
      </c>
      <c r="G1010" s="1">
        <v>151.1</v>
      </c>
      <c r="H1010" s="1">
        <v>162.6</v>
      </c>
      <c r="I1010" s="1">
        <v>185.9</v>
      </c>
      <c r="J1010" s="1">
        <v>230.2</v>
      </c>
      <c r="K1010" s="1">
        <v>249.2</v>
      </c>
      <c r="L1010" s="1">
        <v>40</v>
      </c>
      <c r="M1010" s="1">
        <v>803.6</v>
      </c>
      <c r="N1010" s="1">
        <v>-60.5</v>
      </c>
      <c r="O1010" s="1">
        <v>3.3239999999999998</v>
      </c>
      <c r="P1010" s="1">
        <v>22.6</v>
      </c>
      <c r="Q1010" s="1">
        <v>1.68</v>
      </c>
      <c r="R1010" s="1">
        <v>43.161000000000001</v>
      </c>
      <c r="S1010" s="1">
        <v>1</v>
      </c>
      <c r="T1010" s="1">
        <v>99</v>
      </c>
      <c r="U1010" s="1">
        <v>0.08</v>
      </c>
      <c r="V1010" s="1">
        <v>13</v>
      </c>
      <c r="W1010" s="1">
        <v>11</v>
      </c>
      <c r="X1010" s="1">
        <v>8</v>
      </c>
      <c r="Y1010" s="1">
        <v>7</v>
      </c>
      <c r="Z1010" s="1">
        <v>7</v>
      </c>
      <c r="AA1010" s="1">
        <v>7</v>
      </c>
      <c r="AB1010" s="20"/>
      <c r="AC1010" s="20"/>
      <c r="AD1010" s="20"/>
      <c r="AE1010" s="20"/>
      <c r="AF1010" s="20"/>
      <c r="AG1010" s="20"/>
      <c r="AH1010" s="1">
        <v>23.300000000000011</v>
      </c>
      <c r="AI1010" s="1">
        <v>67.599999999999994</v>
      </c>
    </row>
    <row r="1011" spans="1:35" x14ac:dyDescent="0.25">
      <c r="A1011" s="1">
        <v>1010</v>
      </c>
      <c r="B1011" s="1">
        <v>30</v>
      </c>
      <c r="C1011" s="1">
        <v>6.0000000000000001E-3</v>
      </c>
      <c r="D1011" s="1">
        <v>19.399999999999999</v>
      </c>
      <c r="E1011" s="1">
        <v>0.02</v>
      </c>
      <c r="F1011" s="29">
        <v>1E-3</v>
      </c>
      <c r="G1011" s="1">
        <v>150.5</v>
      </c>
      <c r="H1011" s="1">
        <v>163.5</v>
      </c>
      <c r="I1011" s="1">
        <v>185.9</v>
      </c>
      <c r="J1011" s="1">
        <v>228.8</v>
      </c>
      <c r="K1011" s="1">
        <v>249.3</v>
      </c>
      <c r="L1011" s="1">
        <v>40.5</v>
      </c>
      <c r="M1011" s="1">
        <v>803.6</v>
      </c>
      <c r="N1011" s="1">
        <v>-62.4</v>
      </c>
      <c r="O1011" s="1">
        <v>3.3130000000000002</v>
      </c>
      <c r="P1011" s="1">
        <v>21.5</v>
      </c>
      <c r="Q1011" s="1">
        <v>1.76</v>
      </c>
      <c r="R1011" s="1">
        <v>43.152999999999999</v>
      </c>
      <c r="S1011" s="1">
        <v>1</v>
      </c>
      <c r="T1011" s="1">
        <v>99</v>
      </c>
      <c r="U1011" s="1">
        <v>0.1</v>
      </c>
      <c r="V1011" s="1">
        <v>16</v>
      </c>
      <c r="W1011" s="1">
        <v>14</v>
      </c>
      <c r="X1011" s="1">
        <v>10</v>
      </c>
      <c r="Y1011" s="1">
        <v>8</v>
      </c>
      <c r="Z1011" s="1">
        <v>7</v>
      </c>
      <c r="AA1011" s="1">
        <v>7</v>
      </c>
      <c r="AB1011" s="20"/>
      <c r="AC1011" s="20"/>
      <c r="AD1011" s="20"/>
      <c r="AE1011" s="20"/>
      <c r="AF1011" s="20"/>
      <c r="AG1011" s="20"/>
      <c r="AH1011" s="1">
        <v>22.400000000000006</v>
      </c>
      <c r="AI1011" s="1">
        <v>65.300000000000011</v>
      </c>
    </row>
    <row r="1012" spans="1:35" x14ac:dyDescent="0.25">
      <c r="A1012" s="1">
        <v>1011</v>
      </c>
      <c r="B1012" s="1">
        <v>30</v>
      </c>
      <c r="C1012" s="1">
        <v>2E-3</v>
      </c>
      <c r="D1012" s="1">
        <v>16.8</v>
      </c>
      <c r="E1012" s="1">
        <v>0.03</v>
      </c>
      <c r="F1012" s="29">
        <v>1E-3</v>
      </c>
      <c r="G1012" s="1">
        <v>148.19999999999999</v>
      </c>
      <c r="H1012" s="1">
        <v>164.8</v>
      </c>
      <c r="I1012" s="1">
        <v>190.4</v>
      </c>
      <c r="J1012" s="1">
        <v>234.8</v>
      </c>
      <c r="K1012" s="1">
        <v>251.8</v>
      </c>
      <c r="L1012" s="1">
        <v>40.5</v>
      </c>
      <c r="M1012" s="1">
        <v>803.6</v>
      </c>
      <c r="N1012" s="1">
        <v>-57.8</v>
      </c>
      <c r="O1012" s="1">
        <v>3.5369999999999999</v>
      </c>
      <c r="P1012" s="1">
        <v>22.1</v>
      </c>
      <c r="Q1012" s="1">
        <v>1.81</v>
      </c>
      <c r="R1012" s="1">
        <v>43.210999999999999</v>
      </c>
      <c r="S1012" s="1">
        <v>1</v>
      </c>
      <c r="T1012" s="1">
        <v>98</v>
      </c>
      <c r="U1012" s="1">
        <v>0.24</v>
      </c>
      <c r="V1012" s="1">
        <v>14</v>
      </c>
      <c r="W1012" s="1">
        <v>12</v>
      </c>
      <c r="X1012" s="1">
        <v>8</v>
      </c>
      <c r="Y1012" s="1">
        <v>7</v>
      </c>
      <c r="Z1012" s="1">
        <v>7</v>
      </c>
      <c r="AA1012" s="1">
        <v>7</v>
      </c>
      <c r="AB1012" s="1"/>
      <c r="AC1012" s="1"/>
      <c r="AD1012" s="1"/>
      <c r="AE1012" s="1"/>
      <c r="AF1012" s="1"/>
      <c r="AG1012" s="1"/>
      <c r="AH1012" s="1">
        <v>25.599999999999994</v>
      </c>
      <c r="AI1012" s="1">
        <v>70</v>
      </c>
    </row>
    <row r="1013" spans="1:35" x14ac:dyDescent="0.25">
      <c r="A1013" s="1">
        <v>1012</v>
      </c>
      <c r="B1013" s="20">
        <v>30</v>
      </c>
      <c r="C1013" s="20">
        <v>2E-3</v>
      </c>
      <c r="D1013" s="20">
        <v>22.2</v>
      </c>
      <c r="E1013" s="20">
        <v>1.38E-2</v>
      </c>
      <c r="F1013" s="28">
        <v>2.0000000000000001E-4</v>
      </c>
      <c r="G1013" s="20">
        <v>140.80000000000001</v>
      </c>
      <c r="H1013" s="20">
        <v>170.5</v>
      </c>
      <c r="I1013" s="20">
        <v>197.8</v>
      </c>
      <c r="J1013" s="20">
        <v>231.5</v>
      </c>
      <c r="K1013" s="20">
        <v>250.5</v>
      </c>
      <c r="L1013" s="20">
        <v>39.4</v>
      </c>
      <c r="M1013" s="20">
        <v>803.6</v>
      </c>
      <c r="N1013" s="20">
        <v>-52.1</v>
      </c>
      <c r="O1013" s="20">
        <v>3.72</v>
      </c>
      <c r="P1013" s="20">
        <v>22</v>
      </c>
      <c r="Q1013" s="20">
        <v>1.84</v>
      </c>
      <c r="R1013" s="20">
        <v>43.14</v>
      </c>
      <c r="S1013" s="33">
        <v>1</v>
      </c>
      <c r="T1013" s="20">
        <v>98</v>
      </c>
      <c r="U1013" s="20">
        <v>0.3</v>
      </c>
      <c r="V1013" s="20">
        <v>14</v>
      </c>
      <c r="W1013" s="20">
        <v>12</v>
      </c>
      <c r="X1013" s="1">
        <v>8</v>
      </c>
      <c r="Y1013" s="1">
        <v>7</v>
      </c>
      <c r="Z1013" s="1">
        <v>7</v>
      </c>
      <c r="AA1013" s="1">
        <v>7</v>
      </c>
      <c r="AB1013" s="20">
        <v>115.5</v>
      </c>
      <c r="AC1013" s="20">
        <v>31.3</v>
      </c>
      <c r="AD1013" s="20">
        <v>1.8</v>
      </c>
      <c r="AE1013" s="20">
        <v>0.5</v>
      </c>
      <c r="AF1013" s="20">
        <v>0.2</v>
      </c>
      <c r="AG1013" s="20" t="s">
        <v>67</v>
      </c>
      <c r="AH1013" s="1">
        <v>27.300000000000011</v>
      </c>
      <c r="AI1013" s="1">
        <v>61</v>
      </c>
    </row>
    <row r="1014" spans="1:35" x14ac:dyDescent="0.25">
      <c r="A1014" s="1">
        <v>1013</v>
      </c>
      <c r="B1014" s="22">
        <v>29</v>
      </c>
      <c r="C1014" s="22">
        <v>3.0000000000000001E-3</v>
      </c>
      <c r="D1014" s="22">
        <v>19.2</v>
      </c>
      <c r="E1014" s="24">
        <v>0.04</v>
      </c>
      <c r="F1014" s="31"/>
      <c r="G1014" s="26">
        <v>145.19999999999999</v>
      </c>
      <c r="H1014" s="26">
        <v>164</v>
      </c>
      <c r="I1014" s="26">
        <v>192.5</v>
      </c>
      <c r="J1014" s="26">
        <v>235.6</v>
      </c>
      <c r="K1014" s="26">
        <v>254.5</v>
      </c>
      <c r="L1014" s="26">
        <v>41.5</v>
      </c>
      <c r="M1014" s="22">
        <v>803.6</v>
      </c>
      <c r="N1014" s="26">
        <v>-51.9</v>
      </c>
      <c r="O1014" s="22">
        <v>3.645</v>
      </c>
      <c r="P1014" s="26">
        <v>21</v>
      </c>
      <c r="Q1014" s="22">
        <v>1.71</v>
      </c>
      <c r="R1014" s="22">
        <v>43.2</v>
      </c>
      <c r="S1014" s="21">
        <v>1</v>
      </c>
      <c r="T1014" s="22">
        <v>98</v>
      </c>
      <c r="U1014" s="32">
        <v>0.28000000000000003</v>
      </c>
      <c r="V1014" s="22">
        <v>18</v>
      </c>
      <c r="W1014" s="22">
        <v>16</v>
      </c>
      <c r="X1014" s="1">
        <v>12</v>
      </c>
      <c r="Y1014" s="1">
        <v>10</v>
      </c>
      <c r="Z1014" s="1">
        <v>9</v>
      </c>
      <c r="AA1014" s="1">
        <v>8</v>
      </c>
      <c r="AB1014" s="26">
        <v>1409.6</v>
      </c>
      <c r="AC1014" s="26">
        <v>338.5</v>
      </c>
      <c r="AD1014" s="26">
        <v>28</v>
      </c>
      <c r="AE1014" s="26">
        <v>7.1</v>
      </c>
      <c r="AF1014" s="26">
        <v>4</v>
      </c>
      <c r="AG1014" s="26">
        <v>2</v>
      </c>
      <c r="AH1014" s="1">
        <v>28.5</v>
      </c>
      <c r="AI1014" s="1">
        <v>71.599999999999994</v>
      </c>
    </row>
    <row r="1015" spans="1:35" x14ac:dyDescent="0.25">
      <c r="A1015" s="1">
        <v>1014</v>
      </c>
      <c r="B1015" s="22">
        <v>29</v>
      </c>
      <c r="C1015" s="22">
        <v>4.0000000000000001E-3</v>
      </c>
      <c r="D1015" s="26">
        <v>16</v>
      </c>
      <c r="E1015" s="22">
        <v>1.2999999999999999E-2</v>
      </c>
      <c r="F1015" s="31"/>
      <c r="G1015" s="26">
        <v>144</v>
      </c>
      <c r="H1015" s="26">
        <v>162.69999999999999</v>
      </c>
      <c r="I1015" s="26">
        <v>192.9</v>
      </c>
      <c r="J1015" s="26">
        <v>237.4</v>
      </c>
      <c r="K1015" s="26">
        <v>256.3</v>
      </c>
      <c r="L1015" s="26">
        <v>40</v>
      </c>
      <c r="M1015" s="26">
        <v>803.6</v>
      </c>
      <c r="N1015" s="26">
        <v>-57</v>
      </c>
      <c r="O1015" s="24">
        <v>3.665</v>
      </c>
      <c r="P1015" s="26">
        <v>21</v>
      </c>
      <c r="Q1015" s="26">
        <v>1.54</v>
      </c>
      <c r="R1015" s="22">
        <v>43.2</v>
      </c>
      <c r="S1015" s="21">
        <v>1</v>
      </c>
      <c r="T1015" s="22">
        <v>96</v>
      </c>
      <c r="U1015" s="35">
        <v>0.06</v>
      </c>
      <c r="V1015" s="22">
        <v>17</v>
      </c>
      <c r="W1015" s="22">
        <v>15</v>
      </c>
      <c r="X1015" s="1">
        <v>12</v>
      </c>
      <c r="Y1015" s="1">
        <v>10</v>
      </c>
      <c r="Z1015" s="1">
        <v>9</v>
      </c>
      <c r="AA1015" s="1">
        <v>9</v>
      </c>
      <c r="AB1015" s="26">
        <v>680.5</v>
      </c>
      <c r="AC1015" s="26">
        <v>199.8</v>
      </c>
      <c r="AD1015" s="26">
        <v>24.5</v>
      </c>
      <c r="AE1015" s="26">
        <v>8</v>
      </c>
      <c r="AF1015" s="26">
        <v>4.8</v>
      </c>
      <c r="AG1015" s="26">
        <v>3.1</v>
      </c>
      <c r="AH1015" s="1">
        <v>30.200000000000017</v>
      </c>
      <c r="AI1015" s="1">
        <v>74.700000000000017</v>
      </c>
    </row>
    <row r="1016" spans="1:35" x14ac:dyDescent="0.25">
      <c r="A1016" s="1">
        <v>1015</v>
      </c>
      <c r="B1016" s="1">
        <v>30</v>
      </c>
      <c r="C1016" s="1">
        <v>1E-3</v>
      </c>
      <c r="D1016" s="1">
        <v>18.7</v>
      </c>
      <c r="E1016" s="21">
        <v>0.01</v>
      </c>
      <c r="F1016" s="28"/>
      <c r="G1016" s="1">
        <v>150.5</v>
      </c>
      <c r="H1016" s="1">
        <v>165.9</v>
      </c>
      <c r="I1016" s="1">
        <v>190.9</v>
      </c>
      <c r="J1016" s="1">
        <v>234.4</v>
      </c>
      <c r="K1016" s="1">
        <v>262.5</v>
      </c>
      <c r="L1016" s="1">
        <v>42</v>
      </c>
      <c r="M1016" s="1">
        <v>803.6</v>
      </c>
      <c r="N1016" s="1">
        <v>-53</v>
      </c>
      <c r="O1016" s="1">
        <v>3.43</v>
      </c>
      <c r="P1016" s="1">
        <v>20.5</v>
      </c>
      <c r="Q1016" s="1">
        <v>0.72</v>
      </c>
      <c r="R1016" s="1">
        <v>43.21</v>
      </c>
      <c r="S1016" s="21">
        <v>1</v>
      </c>
      <c r="T1016" s="1">
        <v>97</v>
      </c>
      <c r="U1016" s="1">
        <v>0.13</v>
      </c>
      <c r="V1016" s="1">
        <v>15</v>
      </c>
      <c r="W1016" s="1">
        <v>13</v>
      </c>
      <c r="X1016" s="1">
        <v>8</v>
      </c>
      <c r="Y1016" s="1">
        <v>7</v>
      </c>
      <c r="Z1016" s="1">
        <v>7</v>
      </c>
      <c r="AA1016" s="1">
        <v>7</v>
      </c>
      <c r="AB1016" s="1">
        <v>291</v>
      </c>
      <c r="AC1016" s="1">
        <v>54</v>
      </c>
      <c r="AD1016" s="1">
        <v>2</v>
      </c>
      <c r="AE1016" s="1">
        <v>1</v>
      </c>
      <c r="AF1016" s="1" t="s">
        <v>66</v>
      </c>
      <c r="AG1016" s="1" t="s">
        <v>66</v>
      </c>
      <c r="AH1016" s="1">
        <v>25</v>
      </c>
      <c r="AI1016" s="1">
        <v>68.5</v>
      </c>
    </row>
    <row r="1017" spans="1:35" x14ac:dyDescent="0.25">
      <c r="A1017" s="1">
        <v>1016</v>
      </c>
      <c r="B1017" s="1">
        <v>30</v>
      </c>
      <c r="C1017" s="1">
        <v>7.0000000000000001E-3</v>
      </c>
      <c r="D1017" s="1">
        <v>18</v>
      </c>
      <c r="E1017" s="1">
        <v>0.04</v>
      </c>
      <c r="F1017" s="29">
        <v>1E-3</v>
      </c>
      <c r="G1017" s="1">
        <v>154.30000000000001</v>
      </c>
      <c r="H1017" s="1">
        <v>165.7</v>
      </c>
      <c r="I1017" s="1">
        <v>193.6</v>
      </c>
      <c r="J1017" s="1">
        <v>225.6</v>
      </c>
      <c r="K1017" s="1">
        <v>245.7</v>
      </c>
      <c r="L1017" s="1">
        <v>42</v>
      </c>
      <c r="M1017" s="1">
        <v>803.7</v>
      </c>
      <c r="N1017" s="1">
        <v>-63.5</v>
      </c>
      <c r="O1017" s="1">
        <v>3.3260000000000001</v>
      </c>
      <c r="P1017" s="1">
        <v>22.3</v>
      </c>
      <c r="Q1017" s="1">
        <v>1.93</v>
      </c>
      <c r="R1017" s="1">
        <v>43.18</v>
      </c>
      <c r="S1017" s="1">
        <v>1</v>
      </c>
      <c r="T1017" s="1">
        <v>94</v>
      </c>
      <c r="U1017" s="1">
        <v>0.24</v>
      </c>
      <c r="V1017" s="1">
        <v>16</v>
      </c>
      <c r="W1017" s="1">
        <v>14</v>
      </c>
      <c r="X1017" s="1">
        <v>9</v>
      </c>
      <c r="Y1017" s="1">
        <v>7</v>
      </c>
      <c r="Z1017" s="1">
        <v>7</v>
      </c>
      <c r="AA1017" s="1">
        <v>7</v>
      </c>
      <c r="AB1017" s="20"/>
      <c r="AC1017" s="20"/>
      <c r="AD1017" s="20"/>
      <c r="AE1017" s="20"/>
      <c r="AF1017" s="20"/>
      <c r="AG1017" s="20"/>
      <c r="AH1017" s="1">
        <v>27.900000000000006</v>
      </c>
      <c r="AI1017" s="1">
        <v>59.900000000000006</v>
      </c>
    </row>
    <row r="1018" spans="1:35" x14ac:dyDescent="0.25">
      <c r="A1018" s="1">
        <v>1017</v>
      </c>
      <c r="B1018" s="1">
        <v>30</v>
      </c>
      <c r="C1018" s="1">
        <v>6.0000000000000001E-3</v>
      </c>
      <c r="D1018" s="1">
        <v>19</v>
      </c>
      <c r="E1018" s="1">
        <v>0.03</v>
      </c>
      <c r="F1018" s="29"/>
      <c r="G1018" s="1">
        <v>150.6</v>
      </c>
      <c r="H1018" s="1">
        <v>162.80000000000001</v>
      </c>
      <c r="I1018" s="1">
        <v>186.7</v>
      </c>
      <c r="J1018" s="1">
        <v>232.4</v>
      </c>
      <c r="K1018" s="1">
        <v>253.1</v>
      </c>
      <c r="L1018" s="1">
        <v>39.5</v>
      </c>
      <c r="M1018" s="1">
        <v>803.7</v>
      </c>
      <c r="N1018" s="1">
        <v>-59.3</v>
      </c>
      <c r="O1018" s="1">
        <v>3.3290000000000002</v>
      </c>
      <c r="P1018" s="1">
        <v>21.6</v>
      </c>
      <c r="Q1018" s="1">
        <v>1.72</v>
      </c>
      <c r="R1018" s="1">
        <v>43.16</v>
      </c>
      <c r="S1018" s="1">
        <v>1</v>
      </c>
      <c r="T1018" s="1">
        <v>95</v>
      </c>
      <c r="U1018" s="1">
        <v>0.19</v>
      </c>
      <c r="V1018" s="1">
        <v>15</v>
      </c>
      <c r="W1018" s="1">
        <v>12</v>
      </c>
      <c r="X1018" s="1">
        <v>8</v>
      </c>
      <c r="Y1018" s="1">
        <v>7</v>
      </c>
      <c r="Z1018" s="1">
        <v>7</v>
      </c>
      <c r="AA1018" s="1">
        <v>7</v>
      </c>
      <c r="AB1018" s="1"/>
      <c r="AC1018" s="1"/>
      <c r="AD1018" s="1"/>
      <c r="AE1018" s="1"/>
      <c r="AF1018" s="1"/>
      <c r="AG1018" s="1"/>
      <c r="AH1018" s="1">
        <v>23.899999999999977</v>
      </c>
      <c r="AI1018" s="1">
        <v>69.599999999999994</v>
      </c>
    </row>
    <row r="1019" spans="1:35" x14ac:dyDescent="0.25">
      <c r="A1019" s="1">
        <v>1018</v>
      </c>
      <c r="B1019" s="22">
        <v>28</v>
      </c>
      <c r="C1019" s="22">
        <v>3.0000000000000001E-3</v>
      </c>
      <c r="D1019" s="26">
        <v>16.3</v>
      </c>
      <c r="E1019" s="22">
        <v>1.7999999999999999E-2</v>
      </c>
      <c r="F1019" s="31"/>
      <c r="G1019" s="26">
        <v>141.80000000000001</v>
      </c>
      <c r="H1019" s="26">
        <v>162.4</v>
      </c>
      <c r="I1019" s="26">
        <v>191.6</v>
      </c>
      <c r="J1019" s="26">
        <v>235.8</v>
      </c>
      <c r="K1019" s="26">
        <v>257.2</v>
      </c>
      <c r="L1019" s="26">
        <v>40</v>
      </c>
      <c r="M1019" s="22">
        <v>803.7</v>
      </c>
      <c r="N1019" s="26">
        <v>-54.1</v>
      </c>
      <c r="O1019" s="22">
        <v>3.613</v>
      </c>
      <c r="P1019" s="26">
        <v>21</v>
      </c>
      <c r="Q1019" s="22">
        <v>1.48</v>
      </c>
      <c r="R1019" s="22">
        <v>43.2</v>
      </c>
      <c r="S1019" s="21">
        <v>1</v>
      </c>
      <c r="T1019" s="22">
        <v>94</v>
      </c>
      <c r="U1019" s="32">
        <v>0.3</v>
      </c>
      <c r="V1019" s="22">
        <v>17</v>
      </c>
      <c r="W1019" s="22">
        <v>16</v>
      </c>
      <c r="X1019" s="1">
        <v>12</v>
      </c>
      <c r="Y1019" s="1">
        <v>10</v>
      </c>
      <c r="Z1019" s="1">
        <v>9</v>
      </c>
      <c r="AA1019" s="1">
        <v>8</v>
      </c>
      <c r="AB1019" s="26">
        <v>1143.0999999999999</v>
      </c>
      <c r="AC1019" s="26">
        <v>337.3</v>
      </c>
      <c r="AD1019" s="26">
        <v>35.5</v>
      </c>
      <c r="AE1019" s="26">
        <v>9</v>
      </c>
      <c r="AF1019" s="26">
        <v>4.9000000000000004</v>
      </c>
      <c r="AG1019" s="26">
        <v>2.4</v>
      </c>
      <c r="AH1019" s="1">
        <v>29.199999999999989</v>
      </c>
      <c r="AI1019" s="1">
        <v>73.400000000000006</v>
      </c>
    </row>
    <row r="1020" spans="1:35" x14ac:dyDescent="0.25">
      <c r="A1020" s="1">
        <v>1019</v>
      </c>
      <c r="B1020" s="22">
        <v>29</v>
      </c>
      <c r="C1020" s="22">
        <v>4.0000000000000001E-3</v>
      </c>
      <c r="D1020" s="26">
        <v>16.8</v>
      </c>
      <c r="E1020" s="22">
        <v>2.7E-2</v>
      </c>
      <c r="F1020" s="31"/>
      <c r="G1020" s="26">
        <v>146.19999999999999</v>
      </c>
      <c r="H1020" s="26">
        <v>164.5</v>
      </c>
      <c r="I1020" s="26">
        <v>192.9</v>
      </c>
      <c r="J1020" s="26">
        <v>236.4</v>
      </c>
      <c r="K1020" s="26">
        <v>255</v>
      </c>
      <c r="L1020" s="26">
        <v>41</v>
      </c>
      <c r="M1020" s="26">
        <v>803.7</v>
      </c>
      <c r="N1020" s="26">
        <v>-53.1</v>
      </c>
      <c r="O1020" s="22">
        <v>3.6619999999999999</v>
      </c>
      <c r="P1020" s="26">
        <v>21</v>
      </c>
      <c r="Q1020" s="32">
        <v>1.63</v>
      </c>
      <c r="R1020" s="22">
        <v>43.2</v>
      </c>
      <c r="S1020" s="21">
        <v>1</v>
      </c>
      <c r="T1020" s="22">
        <v>93</v>
      </c>
      <c r="U1020" s="32">
        <v>0.1</v>
      </c>
      <c r="V1020" s="22">
        <v>17</v>
      </c>
      <c r="W1020" s="22">
        <v>16</v>
      </c>
      <c r="X1020" s="1">
        <v>12</v>
      </c>
      <c r="Y1020" s="1">
        <v>10</v>
      </c>
      <c r="Z1020" s="1">
        <v>9</v>
      </c>
      <c r="AA1020" s="1">
        <v>7</v>
      </c>
      <c r="AB1020" s="26">
        <v>1279.9000000000001</v>
      </c>
      <c r="AC1020" s="26">
        <v>374.7</v>
      </c>
      <c r="AD1020" s="26">
        <v>33</v>
      </c>
      <c r="AE1020" s="26">
        <v>7.4</v>
      </c>
      <c r="AF1020" s="26">
        <v>3.2</v>
      </c>
      <c r="AG1020" s="26">
        <v>1.3</v>
      </c>
      <c r="AH1020" s="1">
        <v>28.400000000000006</v>
      </c>
      <c r="AI1020" s="1">
        <v>71.900000000000006</v>
      </c>
    </row>
    <row r="1021" spans="1:35" x14ac:dyDescent="0.25">
      <c r="A1021" s="1">
        <v>1020</v>
      </c>
      <c r="B1021" s="22">
        <v>29</v>
      </c>
      <c r="C1021" s="24">
        <v>0.01</v>
      </c>
      <c r="D1021" s="22">
        <v>16.399999999999999</v>
      </c>
      <c r="E1021" s="24">
        <v>2.8000000000000001E-2</v>
      </c>
      <c r="F1021" s="31" t="s">
        <v>65</v>
      </c>
      <c r="G1021" s="22">
        <v>141.80000000000001</v>
      </c>
      <c r="H1021" s="26">
        <v>164.5</v>
      </c>
      <c r="I1021" s="26">
        <v>192.3</v>
      </c>
      <c r="J1021" s="26">
        <v>235.2</v>
      </c>
      <c r="K1021" s="26">
        <v>257.60000000000002</v>
      </c>
      <c r="L1021" s="26">
        <v>40.5</v>
      </c>
      <c r="M1021" s="22">
        <v>803.7</v>
      </c>
      <c r="N1021" s="26">
        <v>-53.1</v>
      </c>
      <c r="O1021" s="22">
        <v>3.6459999999999999</v>
      </c>
      <c r="P1021" s="26">
        <v>21.5</v>
      </c>
      <c r="Q1021" s="32">
        <v>1.64</v>
      </c>
      <c r="R1021" s="22">
        <v>43.2</v>
      </c>
      <c r="S1021" s="21">
        <v>1</v>
      </c>
      <c r="T1021" s="22">
        <v>86</v>
      </c>
      <c r="U1021" s="32">
        <v>0.19</v>
      </c>
      <c r="V1021" s="22">
        <v>17</v>
      </c>
      <c r="W1021" s="22">
        <v>15</v>
      </c>
      <c r="X1021" s="1">
        <v>12</v>
      </c>
      <c r="Y1021" s="1">
        <v>10</v>
      </c>
      <c r="Z1021" s="1">
        <v>9</v>
      </c>
      <c r="AA1021" s="1">
        <v>8</v>
      </c>
      <c r="AB1021" s="26">
        <v>965.6</v>
      </c>
      <c r="AC1021" s="26">
        <v>289.7</v>
      </c>
      <c r="AD1021" s="26">
        <v>26.3</v>
      </c>
      <c r="AE1021" s="26">
        <v>6.4</v>
      </c>
      <c r="AF1021" s="26">
        <v>3.5</v>
      </c>
      <c r="AG1021" s="26">
        <v>2</v>
      </c>
      <c r="AH1021" s="1">
        <v>27.800000000000011</v>
      </c>
      <c r="AI1021" s="1">
        <v>70.699999999999989</v>
      </c>
    </row>
    <row r="1022" spans="1:35" x14ac:dyDescent="0.25">
      <c r="A1022" s="1">
        <v>1021</v>
      </c>
      <c r="B1022" s="1">
        <v>18</v>
      </c>
      <c r="C1022" s="23">
        <v>3.0000000000000001E-3</v>
      </c>
      <c r="D1022" s="1">
        <v>16.5</v>
      </c>
      <c r="E1022" s="1">
        <v>0.12</v>
      </c>
      <c r="F1022" s="29">
        <v>8.0000000000000004E-4</v>
      </c>
      <c r="G1022" s="1">
        <v>148.19999999999999</v>
      </c>
      <c r="H1022" s="1">
        <v>171.9</v>
      </c>
      <c r="I1022" s="1">
        <v>200.2</v>
      </c>
      <c r="J1022" s="1">
        <v>238.8</v>
      </c>
      <c r="K1022" s="1">
        <v>262.8</v>
      </c>
      <c r="L1022" s="1">
        <v>41.5</v>
      </c>
      <c r="M1022" s="1">
        <v>803.8</v>
      </c>
      <c r="N1022" s="1">
        <v>-51.2</v>
      </c>
      <c r="O1022" s="1">
        <v>4.18</v>
      </c>
      <c r="P1022" s="1">
        <v>25</v>
      </c>
      <c r="Q1022" s="1"/>
      <c r="R1022" s="1">
        <v>43.218000000000004</v>
      </c>
      <c r="S1022" s="21">
        <v>1</v>
      </c>
      <c r="T1022" s="1">
        <v>92</v>
      </c>
      <c r="U1022" s="1"/>
      <c r="V1022" s="1"/>
      <c r="W1022" s="1"/>
      <c r="X1022" s="1"/>
      <c r="Y1022" s="1"/>
      <c r="Z1022" s="1"/>
      <c r="AA1022" s="1"/>
      <c r="AB1022" s="1"/>
      <c r="AC1022" s="1"/>
      <c r="AD1022" s="1"/>
      <c r="AE1022" s="1"/>
      <c r="AF1022" s="1"/>
      <c r="AG1022" s="1"/>
      <c r="AH1022" s="1">
        <v>28.299999999999983</v>
      </c>
      <c r="AI1022" s="1">
        <v>66.900000000000006</v>
      </c>
    </row>
    <row r="1023" spans="1:35" x14ac:dyDescent="0.25">
      <c r="A1023" s="1">
        <v>1022</v>
      </c>
      <c r="B1023" s="1">
        <v>19</v>
      </c>
      <c r="C1023" s="23">
        <v>2E-3</v>
      </c>
      <c r="D1023" s="1">
        <v>19.399999999999999</v>
      </c>
      <c r="E1023" s="1">
        <v>0.12</v>
      </c>
      <c r="F1023" s="29">
        <v>8.0000000000000004E-4</v>
      </c>
      <c r="G1023" s="1">
        <v>149.80000000000001</v>
      </c>
      <c r="H1023" s="1">
        <v>170.3</v>
      </c>
      <c r="I1023" s="1">
        <v>199.5</v>
      </c>
      <c r="J1023" s="1">
        <v>239.5</v>
      </c>
      <c r="K1023" s="1">
        <v>263</v>
      </c>
      <c r="L1023" s="1">
        <v>41.5</v>
      </c>
      <c r="M1023" s="1">
        <v>803.8</v>
      </c>
      <c r="N1023" s="1">
        <v>-51</v>
      </c>
      <c r="O1023" s="1">
        <v>3.395</v>
      </c>
      <c r="P1023" s="1">
        <v>25</v>
      </c>
      <c r="Q1023" s="1"/>
      <c r="R1023" s="1">
        <v>43.168999999999997</v>
      </c>
      <c r="S1023" s="21">
        <v>1</v>
      </c>
      <c r="T1023" s="1">
        <v>79</v>
      </c>
      <c r="U1023" s="1"/>
      <c r="V1023" s="1"/>
      <c r="W1023" s="1"/>
      <c r="X1023" s="1"/>
      <c r="Y1023" s="1"/>
      <c r="Z1023" s="1"/>
      <c r="AA1023" s="1"/>
      <c r="AB1023" s="1"/>
      <c r="AC1023" s="1"/>
      <c r="AD1023" s="1"/>
      <c r="AE1023" s="1"/>
      <c r="AF1023" s="1"/>
      <c r="AG1023" s="1"/>
      <c r="AH1023" s="1">
        <v>29.199999999999989</v>
      </c>
      <c r="AI1023" s="1">
        <v>69.199999999999989</v>
      </c>
    </row>
    <row r="1024" spans="1:35" x14ac:dyDescent="0.25">
      <c r="A1024" s="1">
        <v>1023</v>
      </c>
      <c r="B1024" s="1">
        <v>18</v>
      </c>
      <c r="C1024" s="23">
        <v>4.0000000000000001E-3</v>
      </c>
      <c r="D1024" s="1">
        <v>17.8</v>
      </c>
      <c r="E1024" s="1">
        <v>0.12</v>
      </c>
      <c r="F1024" s="29">
        <v>8.0000000000000004E-4</v>
      </c>
      <c r="G1024" s="1">
        <v>150.5</v>
      </c>
      <c r="H1024" s="1">
        <v>172.1</v>
      </c>
      <c r="I1024" s="1">
        <v>199.5</v>
      </c>
      <c r="J1024" s="1">
        <v>237.6</v>
      </c>
      <c r="K1024" s="1">
        <v>263</v>
      </c>
      <c r="L1024" s="1">
        <v>42</v>
      </c>
      <c r="M1024" s="1">
        <v>803.8</v>
      </c>
      <c r="N1024" s="1">
        <v>-51.2</v>
      </c>
      <c r="O1024" s="1">
        <v>4.1900000000000004</v>
      </c>
      <c r="P1024" s="1">
        <v>25</v>
      </c>
      <c r="Q1024" s="1"/>
      <c r="R1024" s="1">
        <v>43.194000000000003</v>
      </c>
      <c r="S1024" s="21">
        <v>1</v>
      </c>
      <c r="T1024" s="1">
        <v>87</v>
      </c>
      <c r="U1024" s="1"/>
      <c r="V1024" s="1"/>
      <c r="W1024" s="1"/>
      <c r="X1024" s="1"/>
      <c r="Y1024" s="1"/>
      <c r="Z1024" s="1"/>
      <c r="AA1024" s="1"/>
      <c r="AB1024" s="1"/>
      <c r="AC1024" s="1"/>
      <c r="AD1024" s="1"/>
      <c r="AE1024" s="1"/>
      <c r="AF1024" s="1"/>
      <c r="AG1024" s="1"/>
      <c r="AH1024" s="1">
        <v>27.400000000000006</v>
      </c>
      <c r="AI1024" s="1">
        <v>65.5</v>
      </c>
    </row>
    <row r="1025" spans="1:35" x14ac:dyDescent="0.25">
      <c r="A1025" s="1">
        <v>1024</v>
      </c>
      <c r="B1025" s="1">
        <v>24</v>
      </c>
      <c r="C1025" s="1">
        <v>4.0000000000000001E-3</v>
      </c>
      <c r="D1025" s="1">
        <v>15.2</v>
      </c>
      <c r="E1025" s="27">
        <v>0.11</v>
      </c>
      <c r="F1025" s="29">
        <v>1E-3</v>
      </c>
      <c r="G1025" s="1">
        <v>153.80000000000001</v>
      </c>
      <c r="H1025" s="1">
        <v>175.5</v>
      </c>
      <c r="I1025" s="1">
        <v>205.1</v>
      </c>
      <c r="J1025" s="1">
        <v>248.3</v>
      </c>
      <c r="K1025" s="1">
        <v>269.7</v>
      </c>
      <c r="L1025" s="25">
        <v>45.5</v>
      </c>
      <c r="M1025" s="1">
        <v>803.8</v>
      </c>
      <c r="N1025" s="1">
        <v>-47.5</v>
      </c>
      <c r="O1025" s="1">
        <v>4.5069999999999997</v>
      </c>
      <c r="P1025" s="25">
        <v>25</v>
      </c>
      <c r="Q1025" s="32"/>
      <c r="R1025" s="1">
        <v>43.31</v>
      </c>
      <c r="S1025" s="1">
        <v>1</v>
      </c>
      <c r="T1025" s="1">
        <v>98</v>
      </c>
      <c r="U1025" s="1">
        <v>0.1</v>
      </c>
      <c r="V1025" s="1">
        <v>18</v>
      </c>
      <c r="W1025" s="22">
        <v>15</v>
      </c>
      <c r="X1025" s="1">
        <v>7</v>
      </c>
      <c r="Y1025" s="1">
        <v>7</v>
      </c>
      <c r="Z1025" s="1">
        <v>7</v>
      </c>
      <c r="AA1025" s="1">
        <v>7</v>
      </c>
      <c r="AB1025" s="26"/>
      <c r="AC1025" s="26"/>
      <c r="AD1025" s="26"/>
      <c r="AE1025" s="26"/>
      <c r="AF1025" s="26"/>
      <c r="AG1025" s="26"/>
      <c r="AH1025" s="1">
        <v>29.599999999999994</v>
      </c>
      <c r="AI1025" s="1">
        <v>72.800000000000011</v>
      </c>
    </row>
    <row r="1026" spans="1:35" x14ac:dyDescent="0.25">
      <c r="A1026" s="1">
        <v>1025</v>
      </c>
      <c r="B1026" s="1">
        <v>30</v>
      </c>
      <c r="C1026" s="1">
        <v>1.0999999999999999E-2</v>
      </c>
      <c r="D1026" s="1">
        <v>18.600000000000001</v>
      </c>
      <c r="E1026" s="1">
        <v>0.03</v>
      </c>
      <c r="F1026" s="29">
        <v>1E-3</v>
      </c>
      <c r="G1026" s="1">
        <v>153.30000000000001</v>
      </c>
      <c r="H1026" s="1">
        <v>163.4</v>
      </c>
      <c r="I1026" s="1">
        <v>181.5</v>
      </c>
      <c r="J1026" s="1">
        <v>218.8</v>
      </c>
      <c r="K1026" s="1">
        <v>240.9</v>
      </c>
      <c r="L1026" s="1">
        <v>41</v>
      </c>
      <c r="M1026" s="1">
        <v>803.8</v>
      </c>
      <c r="N1026" s="1">
        <v>-67.5</v>
      </c>
      <c r="O1026" s="1">
        <v>3.1419999999999999</v>
      </c>
      <c r="P1026" s="1">
        <v>22.8</v>
      </c>
      <c r="Q1026" s="1">
        <v>1.21</v>
      </c>
      <c r="R1026" s="1">
        <v>43.136000000000003</v>
      </c>
      <c r="S1026" s="1">
        <v>1</v>
      </c>
      <c r="T1026" s="1">
        <v>99</v>
      </c>
      <c r="U1026" s="1">
        <v>0.05</v>
      </c>
      <c r="V1026" s="1">
        <v>14</v>
      </c>
      <c r="W1026" s="1">
        <v>12</v>
      </c>
      <c r="X1026" s="1">
        <v>9</v>
      </c>
      <c r="Y1026" s="1">
        <v>7</v>
      </c>
      <c r="Z1026" s="1">
        <v>7</v>
      </c>
      <c r="AA1026" s="1">
        <v>7</v>
      </c>
      <c r="AB1026" s="20"/>
      <c r="AC1026" s="20"/>
      <c r="AD1026" s="20"/>
      <c r="AE1026" s="20"/>
      <c r="AF1026" s="20"/>
      <c r="AG1026" s="20"/>
      <c r="AH1026" s="1">
        <v>18.099999999999994</v>
      </c>
      <c r="AI1026" s="1">
        <v>55.400000000000006</v>
      </c>
    </row>
    <row r="1027" spans="1:35" x14ac:dyDescent="0.25">
      <c r="A1027" s="1">
        <v>1026</v>
      </c>
      <c r="B1027" s="1">
        <v>30</v>
      </c>
      <c r="C1027" s="1">
        <v>8.0000000000000002E-3</v>
      </c>
      <c r="D1027" s="1">
        <v>19.5</v>
      </c>
      <c r="E1027" s="1">
        <v>0.03</v>
      </c>
      <c r="F1027" s="29">
        <v>1E-3</v>
      </c>
      <c r="G1027" s="1">
        <v>152.6</v>
      </c>
      <c r="H1027" s="1">
        <v>167.5</v>
      </c>
      <c r="I1027" s="1">
        <v>191.8</v>
      </c>
      <c r="J1027" s="1">
        <v>236.6</v>
      </c>
      <c r="K1027" s="1">
        <v>256.39999999999998</v>
      </c>
      <c r="L1027" s="1">
        <v>43</v>
      </c>
      <c r="M1027" s="1">
        <v>803.8</v>
      </c>
      <c r="N1027" s="1">
        <v>-56.2</v>
      </c>
      <c r="O1027" s="1">
        <v>3.61</v>
      </c>
      <c r="P1027" s="1">
        <v>22.3</v>
      </c>
      <c r="Q1027" s="1">
        <v>1.82</v>
      </c>
      <c r="R1027" s="1">
        <v>43.176000000000002</v>
      </c>
      <c r="S1027" s="1">
        <v>1</v>
      </c>
      <c r="T1027" s="1">
        <v>97</v>
      </c>
      <c r="U1027" s="1">
        <v>0.14000000000000001</v>
      </c>
      <c r="V1027" s="1">
        <v>15</v>
      </c>
      <c r="W1027" s="1">
        <v>13</v>
      </c>
      <c r="X1027" s="1">
        <v>9</v>
      </c>
      <c r="Y1027" s="1">
        <v>7</v>
      </c>
      <c r="Z1027" s="1">
        <v>7</v>
      </c>
      <c r="AA1027" s="1">
        <v>7</v>
      </c>
      <c r="AB1027" s="20"/>
      <c r="AC1027" s="20"/>
      <c r="AD1027" s="20"/>
      <c r="AE1027" s="20"/>
      <c r="AF1027" s="20"/>
      <c r="AG1027" s="20"/>
      <c r="AH1027" s="1">
        <v>24.300000000000011</v>
      </c>
      <c r="AI1027" s="1">
        <v>69.099999999999994</v>
      </c>
    </row>
    <row r="1028" spans="1:35" x14ac:dyDescent="0.25">
      <c r="A1028" s="1">
        <v>1027</v>
      </c>
      <c r="B1028" s="1">
        <v>30</v>
      </c>
      <c r="C1028" s="1">
        <v>1.2E-2</v>
      </c>
      <c r="D1028" s="1">
        <v>18.8</v>
      </c>
      <c r="E1028" s="1">
        <v>0.02</v>
      </c>
      <c r="F1028" s="29">
        <v>1E-3</v>
      </c>
      <c r="G1028" s="1">
        <v>153.6</v>
      </c>
      <c r="H1028" s="1">
        <v>166.9</v>
      </c>
      <c r="I1028" s="1">
        <v>191.8</v>
      </c>
      <c r="J1028" s="1">
        <v>237</v>
      </c>
      <c r="K1028" s="1">
        <v>257</v>
      </c>
      <c r="L1028" s="1">
        <v>44</v>
      </c>
      <c r="M1028" s="1">
        <v>803.8</v>
      </c>
      <c r="N1028" s="1">
        <v>-55.6</v>
      </c>
      <c r="O1028" s="1">
        <v>3.6890000000000001</v>
      </c>
      <c r="P1028" s="1">
        <v>22.3</v>
      </c>
      <c r="Q1028" s="1">
        <v>1.94</v>
      </c>
      <c r="R1028" s="1">
        <v>43.189</v>
      </c>
      <c r="S1028" s="1">
        <v>1</v>
      </c>
      <c r="T1028" s="1">
        <v>97</v>
      </c>
      <c r="U1028" s="1">
        <v>0.06</v>
      </c>
      <c r="V1028" s="1">
        <v>14</v>
      </c>
      <c r="W1028" s="1">
        <v>11</v>
      </c>
      <c r="X1028" s="1">
        <v>7</v>
      </c>
      <c r="Y1028" s="1">
        <v>7</v>
      </c>
      <c r="Z1028" s="1">
        <v>7</v>
      </c>
      <c r="AA1028" s="1">
        <v>7</v>
      </c>
      <c r="AB1028" s="20"/>
      <c r="AC1028" s="20"/>
      <c r="AD1028" s="20"/>
      <c r="AE1028" s="20"/>
      <c r="AF1028" s="20"/>
      <c r="AG1028" s="20"/>
      <c r="AH1028" s="1">
        <v>24.900000000000006</v>
      </c>
      <c r="AI1028" s="1">
        <v>70.099999999999994</v>
      </c>
    </row>
    <row r="1029" spans="1:35" x14ac:dyDescent="0.25">
      <c r="A1029" s="1">
        <v>1028</v>
      </c>
      <c r="B1029" s="1">
        <v>29</v>
      </c>
      <c r="C1029" s="1">
        <v>7.0000000000000001E-3</v>
      </c>
      <c r="D1029" s="1">
        <v>17.2</v>
      </c>
      <c r="E1029" s="1">
        <v>0.03</v>
      </c>
      <c r="F1029" s="29">
        <v>1E-3</v>
      </c>
      <c r="G1029" s="1">
        <v>149.1</v>
      </c>
      <c r="H1029" s="1">
        <v>163.30000000000001</v>
      </c>
      <c r="I1029" s="1">
        <v>190.5</v>
      </c>
      <c r="J1029" s="1">
        <v>238.3</v>
      </c>
      <c r="K1029" s="1">
        <v>258.39999999999998</v>
      </c>
      <c r="L1029" s="1">
        <v>40.5</v>
      </c>
      <c r="M1029" s="1">
        <v>803.8</v>
      </c>
      <c r="N1029" s="1">
        <v>-56.9</v>
      </c>
      <c r="O1029" s="1">
        <v>3.6070000000000002</v>
      </c>
      <c r="P1029" s="1">
        <v>22.3</v>
      </c>
      <c r="Q1029" s="1">
        <v>1.82</v>
      </c>
      <c r="R1029" s="1">
        <v>43.206000000000003</v>
      </c>
      <c r="S1029" s="1">
        <v>1</v>
      </c>
      <c r="T1029" s="1">
        <v>99</v>
      </c>
      <c r="U1029" s="1">
        <v>0.06</v>
      </c>
      <c r="V1029" s="1">
        <v>14</v>
      </c>
      <c r="W1029" s="1">
        <v>13</v>
      </c>
      <c r="X1029" s="1">
        <v>9</v>
      </c>
      <c r="Y1029" s="1">
        <v>8</v>
      </c>
      <c r="Z1029" s="1">
        <v>9</v>
      </c>
      <c r="AA1029" s="1">
        <v>7</v>
      </c>
      <c r="AB1029" s="1"/>
      <c r="AC1029" s="1"/>
      <c r="AD1029" s="1"/>
      <c r="AE1029" s="1"/>
      <c r="AF1029" s="1"/>
      <c r="AG1029" s="1"/>
      <c r="AH1029" s="1">
        <v>27.199999999999989</v>
      </c>
      <c r="AI1029" s="1">
        <v>75</v>
      </c>
    </row>
    <row r="1030" spans="1:35" x14ac:dyDescent="0.25">
      <c r="A1030" s="1">
        <v>1029</v>
      </c>
      <c r="B1030" s="20">
        <v>30</v>
      </c>
      <c r="C1030" s="20">
        <v>3.0000000000000001E-3</v>
      </c>
      <c r="D1030" s="20">
        <v>23.6</v>
      </c>
      <c r="E1030" s="20">
        <v>1.17E-2</v>
      </c>
      <c r="F1030" s="28">
        <v>2.0000000000000001E-4</v>
      </c>
      <c r="G1030" s="20">
        <v>146.5</v>
      </c>
      <c r="H1030" s="20">
        <v>171.5</v>
      </c>
      <c r="I1030" s="20">
        <v>197.2</v>
      </c>
      <c r="J1030" s="20">
        <v>231.7</v>
      </c>
      <c r="K1030" s="20">
        <v>251.6</v>
      </c>
      <c r="L1030" s="20">
        <v>40.700000000000003</v>
      </c>
      <c r="M1030" s="20">
        <v>803.8</v>
      </c>
      <c r="N1030" s="20">
        <v>-53.2</v>
      </c>
      <c r="O1030" s="20">
        <v>3.7010000000000001</v>
      </c>
      <c r="P1030" s="20">
        <v>22</v>
      </c>
      <c r="Q1030" s="20">
        <v>1.95</v>
      </c>
      <c r="R1030" s="20">
        <v>43.12</v>
      </c>
      <c r="S1030" s="20">
        <v>1</v>
      </c>
      <c r="T1030" s="20">
        <v>99</v>
      </c>
      <c r="U1030" s="20">
        <v>0.38</v>
      </c>
      <c r="V1030" s="20">
        <v>16</v>
      </c>
      <c r="W1030" s="20">
        <v>14</v>
      </c>
      <c r="X1030" s="1">
        <v>9</v>
      </c>
      <c r="Y1030" s="1">
        <v>7</v>
      </c>
      <c r="Z1030" s="1">
        <v>7</v>
      </c>
      <c r="AA1030" s="1">
        <v>7</v>
      </c>
      <c r="AB1030" s="20">
        <v>436.3</v>
      </c>
      <c r="AC1030" s="20">
        <v>119.4</v>
      </c>
      <c r="AD1030" s="20">
        <v>4.4000000000000004</v>
      </c>
      <c r="AE1030" s="20">
        <v>1.3</v>
      </c>
      <c r="AF1030" s="20">
        <v>0.6</v>
      </c>
      <c r="AG1030" s="20">
        <v>0.2</v>
      </c>
      <c r="AH1030" s="1">
        <v>25.699999999999989</v>
      </c>
      <c r="AI1030" s="1">
        <v>60.199999999999989</v>
      </c>
    </row>
    <row r="1031" spans="1:35" x14ac:dyDescent="0.25">
      <c r="A1031" s="1">
        <v>1030</v>
      </c>
      <c r="B1031" s="22">
        <v>28</v>
      </c>
      <c r="C1031" s="22">
        <v>5.0000000000000001E-3</v>
      </c>
      <c r="D1031" s="26">
        <v>16.899999999999999</v>
      </c>
      <c r="E1031" s="22">
        <v>2.3E-2</v>
      </c>
      <c r="F1031" s="31"/>
      <c r="G1031" s="26">
        <v>145.9</v>
      </c>
      <c r="H1031" s="26">
        <v>164.5</v>
      </c>
      <c r="I1031" s="26">
        <v>190.4</v>
      </c>
      <c r="J1031" s="26">
        <v>231.9</v>
      </c>
      <c r="K1031" s="26">
        <v>249.5</v>
      </c>
      <c r="L1031" s="26">
        <v>40</v>
      </c>
      <c r="M1031" s="26">
        <v>803.8</v>
      </c>
      <c r="N1031" s="26">
        <v>-55.6</v>
      </c>
      <c r="O1031" s="22">
        <v>3.4830000000000001</v>
      </c>
      <c r="P1031" s="26">
        <v>21.5</v>
      </c>
      <c r="Q1031" s="32">
        <v>1.46</v>
      </c>
      <c r="R1031" s="22">
        <v>43.2</v>
      </c>
      <c r="S1031" s="21">
        <v>1</v>
      </c>
      <c r="T1031" s="22">
        <v>96</v>
      </c>
      <c r="U1031" s="32">
        <v>0.19</v>
      </c>
      <c r="V1031" s="22">
        <v>17</v>
      </c>
      <c r="W1031" s="22">
        <v>15</v>
      </c>
      <c r="X1031" s="1">
        <v>12</v>
      </c>
      <c r="Y1031" s="1">
        <v>10</v>
      </c>
      <c r="Z1031" s="1">
        <v>10</v>
      </c>
      <c r="AA1031" s="1">
        <v>9</v>
      </c>
      <c r="AB1031" s="26">
        <v>957.7</v>
      </c>
      <c r="AC1031" s="26">
        <v>264.39999999999998</v>
      </c>
      <c r="AD1031" s="26">
        <v>27.6</v>
      </c>
      <c r="AE1031" s="26">
        <v>9.3000000000000007</v>
      </c>
      <c r="AF1031" s="26">
        <v>5.4</v>
      </c>
      <c r="AG1031" s="26">
        <v>2.8</v>
      </c>
      <c r="AH1031" s="1">
        <v>25.900000000000006</v>
      </c>
      <c r="AI1031" s="1">
        <v>67.400000000000006</v>
      </c>
    </row>
    <row r="1032" spans="1:35" x14ac:dyDescent="0.25">
      <c r="A1032" s="1">
        <v>1031</v>
      </c>
      <c r="B1032" s="22">
        <v>26</v>
      </c>
      <c r="C1032" s="22">
        <v>2E-3</v>
      </c>
      <c r="D1032" s="26">
        <v>15.4</v>
      </c>
      <c r="E1032" s="24">
        <v>0.02</v>
      </c>
      <c r="F1032" s="31"/>
      <c r="G1032" s="26">
        <v>143.6</v>
      </c>
      <c r="H1032" s="26">
        <v>163</v>
      </c>
      <c r="I1032" s="26">
        <v>193</v>
      </c>
      <c r="J1032" s="26">
        <v>238.5</v>
      </c>
      <c r="K1032" s="26">
        <v>263.89999999999998</v>
      </c>
      <c r="L1032" s="26">
        <v>40</v>
      </c>
      <c r="M1032" s="26">
        <v>803.8</v>
      </c>
      <c r="N1032" s="26">
        <v>-52.2</v>
      </c>
      <c r="O1032" s="24">
        <v>3.7090000000000001</v>
      </c>
      <c r="P1032" s="26">
        <v>22</v>
      </c>
      <c r="Q1032" s="32">
        <v>1.66</v>
      </c>
      <c r="R1032" s="22">
        <v>43.2</v>
      </c>
      <c r="S1032" s="21">
        <v>1</v>
      </c>
      <c r="T1032" s="22">
        <v>99</v>
      </c>
      <c r="U1032" s="32">
        <v>0.26</v>
      </c>
      <c r="V1032" s="22">
        <v>17</v>
      </c>
      <c r="W1032" s="22">
        <v>15</v>
      </c>
      <c r="X1032" s="1">
        <v>12</v>
      </c>
      <c r="Y1032" s="1">
        <v>10</v>
      </c>
      <c r="Z1032" s="1">
        <v>10</v>
      </c>
      <c r="AA1032" s="1">
        <v>9</v>
      </c>
      <c r="AB1032" s="26">
        <v>1125</v>
      </c>
      <c r="AC1032" s="26">
        <v>308.2</v>
      </c>
      <c r="AD1032" s="26">
        <v>29.4</v>
      </c>
      <c r="AE1032" s="26">
        <v>10</v>
      </c>
      <c r="AF1032" s="26">
        <v>6.1</v>
      </c>
      <c r="AG1032" s="26">
        <v>3.9</v>
      </c>
      <c r="AH1032" s="1">
        <v>30</v>
      </c>
      <c r="AI1032" s="1">
        <v>75.5</v>
      </c>
    </row>
    <row r="1033" spans="1:35" x14ac:dyDescent="0.25">
      <c r="A1033" s="1">
        <v>1032</v>
      </c>
      <c r="B1033" s="22">
        <v>29</v>
      </c>
      <c r="C1033" s="22">
        <v>7.0000000000000001E-3</v>
      </c>
      <c r="D1033" s="26">
        <v>16.8</v>
      </c>
      <c r="E1033" s="22">
        <v>2.7E-2</v>
      </c>
      <c r="F1033" s="31"/>
      <c r="G1033" s="26">
        <v>143.19999999999999</v>
      </c>
      <c r="H1033" s="26">
        <v>164.1</v>
      </c>
      <c r="I1033" s="26">
        <v>192.9</v>
      </c>
      <c r="J1033" s="26">
        <v>237.5</v>
      </c>
      <c r="K1033" s="26">
        <v>256</v>
      </c>
      <c r="L1033" s="26">
        <v>40.5</v>
      </c>
      <c r="M1033" s="26">
        <v>803.8</v>
      </c>
      <c r="N1033" s="26">
        <v>-51.4</v>
      </c>
      <c r="O1033" s="24">
        <v>3.68</v>
      </c>
      <c r="P1033" s="26">
        <v>22</v>
      </c>
      <c r="Q1033" s="26">
        <v>1.77</v>
      </c>
      <c r="R1033" s="22">
        <v>43.2</v>
      </c>
      <c r="S1033" s="21">
        <v>1</v>
      </c>
      <c r="T1033" s="22">
        <v>97</v>
      </c>
      <c r="U1033" s="24">
        <v>0.39</v>
      </c>
      <c r="V1033" s="22">
        <v>18</v>
      </c>
      <c r="W1033" s="22">
        <v>16</v>
      </c>
      <c r="X1033" s="1">
        <v>13</v>
      </c>
      <c r="Y1033" s="1">
        <v>12</v>
      </c>
      <c r="Z1033" s="1">
        <v>11</v>
      </c>
      <c r="AA1033" s="1">
        <v>10</v>
      </c>
      <c r="AB1033" s="26">
        <v>1535.7</v>
      </c>
      <c r="AC1033" s="26">
        <v>513.70000000000005</v>
      </c>
      <c r="AD1033" s="26">
        <v>67.7</v>
      </c>
      <c r="AE1033" s="26">
        <v>21.1</v>
      </c>
      <c r="AF1033" s="26">
        <v>11.2</v>
      </c>
      <c r="AG1033" s="26">
        <v>5.6</v>
      </c>
      <c r="AH1033" s="1">
        <v>28.800000000000011</v>
      </c>
      <c r="AI1033" s="1">
        <v>73.400000000000006</v>
      </c>
    </row>
    <row r="1034" spans="1:35" x14ac:dyDescent="0.25">
      <c r="A1034" s="1">
        <v>1033</v>
      </c>
      <c r="B1034" s="1">
        <v>12</v>
      </c>
      <c r="C1034" s="23">
        <v>3.0000000000000001E-3</v>
      </c>
      <c r="D1034" s="22">
        <v>16.600000000000001</v>
      </c>
      <c r="E1034" s="22">
        <v>0.14599999999999999</v>
      </c>
      <c r="F1034" s="31">
        <v>8.0000000000000004E-4</v>
      </c>
      <c r="G1034" s="26">
        <v>151.1</v>
      </c>
      <c r="H1034" s="26">
        <v>170</v>
      </c>
      <c r="I1034" s="26">
        <v>198.1</v>
      </c>
      <c r="J1034" s="26">
        <v>235.2</v>
      </c>
      <c r="K1034" s="26">
        <v>260</v>
      </c>
      <c r="L1034" s="26">
        <v>41</v>
      </c>
      <c r="M1034" s="26">
        <v>803.9</v>
      </c>
      <c r="N1034" s="22">
        <v>-52.1</v>
      </c>
      <c r="O1034" s="22">
        <v>4.0170000000000003</v>
      </c>
      <c r="P1034" s="22">
        <v>25</v>
      </c>
      <c r="Q1034" s="22"/>
      <c r="R1034" s="22">
        <v>43.195999999999998</v>
      </c>
      <c r="S1034" s="21">
        <v>1</v>
      </c>
      <c r="T1034" s="22">
        <v>72</v>
      </c>
      <c r="U1034" s="26"/>
      <c r="V1034" s="22"/>
      <c r="W1034" s="22"/>
      <c r="X1034" s="1"/>
      <c r="Y1034" s="1"/>
      <c r="Z1034" s="1"/>
      <c r="AA1034" s="1"/>
      <c r="AB1034" s="26"/>
      <c r="AC1034" s="26"/>
      <c r="AD1034" s="26"/>
      <c r="AE1034" s="26"/>
      <c r="AF1034" s="26"/>
      <c r="AG1034" s="26"/>
      <c r="AH1034" s="1">
        <v>28.099999999999994</v>
      </c>
      <c r="AI1034" s="1">
        <v>65.199999999999989</v>
      </c>
    </row>
    <row r="1035" spans="1:35" x14ac:dyDescent="0.25">
      <c r="A1035" s="1">
        <v>1034</v>
      </c>
      <c r="B1035" s="1">
        <v>30</v>
      </c>
      <c r="C1035" s="1">
        <v>8.0000000000000002E-3</v>
      </c>
      <c r="D1035" s="1">
        <v>19.7</v>
      </c>
      <c r="E1035" s="1">
        <v>0.03</v>
      </c>
      <c r="F1035" s="29"/>
      <c r="G1035" s="1">
        <v>149.9</v>
      </c>
      <c r="H1035" s="1">
        <v>164.2</v>
      </c>
      <c r="I1035" s="1">
        <v>189.5</v>
      </c>
      <c r="J1035" s="1">
        <v>235.7</v>
      </c>
      <c r="K1035" s="1">
        <v>256.5</v>
      </c>
      <c r="L1035" s="1">
        <v>40.5</v>
      </c>
      <c r="M1035" s="1">
        <v>803.9</v>
      </c>
      <c r="N1035" s="1">
        <v>-58.2</v>
      </c>
      <c r="O1035" s="1">
        <v>3.5270000000000001</v>
      </c>
      <c r="P1035" s="1">
        <v>22.1</v>
      </c>
      <c r="Q1035" s="1">
        <v>1.89</v>
      </c>
      <c r="R1035" s="1">
        <v>43.16</v>
      </c>
      <c r="S1035" s="1">
        <v>1</v>
      </c>
      <c r="T1035" s="1">
        <v>96</v>
      </c>
      <c r="U1035" s="1">
        <v>0.16</v>
      </c>
      <c r="V1035" s="1">
        <v>14</v>
      </c>
      <c r="W1035" s="1">
        <v>12</v>
      </c>
      <c r="X1035" s="1">
        <v>7</v>
      </c>
      <c r="Y1035" s="1">
        <v>7</v>
      </c>
      <c r="Z1035" s="1">
        <v>7</v>
      </c>
      <c r="AA1035" s="1">
        <v>7</v>
      </c>
      <c r="AB1035" s="20"/>
      <c r="AC1035" s="20"/>
      <c r="AD1035" s="20"/>
      <c r="AE1035" s="20"/>
      <c r="AF1035" s="20"/>
      <c r="AG1035" s="20"/>
      <c r="AH1035" s="1">
        <v>25.300000000000011</v>
      </c>
      <c r="AI1035" s="1">
        <v>71.5</v>
      </c>
    </row>
    <row r="1036" spans="1:35" x14ac:dyDescent="0.25">
      <c r="A1036" s="1">
        <v>1035</v>
      </c>
      <c r="B1036" s="1">
        <v>30</v>
      </c>
      <c r="C1036" s="1">
        <v>4.0000000000000001E-3</v>
      </c>
      <c r="D1036" s="1">
        <v>18.899999999999999</v>
      </c>
      <c r="E1036" s="1">
        <v>0.02</v>
      </c>
      <c r="F1036" s="29"/>
      <c r="G1036" s="1">
        <v>149</v>
      </c>
      <c r="H1036" s="1">
        <v>165</v>
      </c>
      <c r="I1036" s="1">
        <v>186.9</v>
      </c>
      <c r="J1036" s="1">
        <v>228.5</v>
      </c>
      <c r="K1036" s="1">
        <v>249.3</v>
      </c>
      <c r="L1036" s="1">
        <v>40</v>
      </c>
      <c r="M1036" s="1">
        <v>803.9</v>
      </c>
      <c r="N1036" s="1">
        <v>-62.7</v>
      </c>
      <c r="O1036" s="1">
        <v>3.3730000000000002</v>
      </c>
      <c r="P1036" s="1">
        <v>22.8</v>
      </c>
      <c r="Q1036" s="1">
        <v>1.71</v>
      </c>
      <c r="R1036" s="1">
        <v>43.16</v>
      </c>
      <c r="S1036" s="1">
        <v>1</v>
      </c>
      <c r="T1036" s="1">
        <v>98</v>
      </c>
      <c r="U1036" s="1">
        <v>0.13</v>
      </c>
      <c r="V1036" s="1">
        <v>13</v>
      </c>
      <c r="W1036" s="1">
        <v>11</v>
      </c>
      <c r="X1036" s="1">
        <v>8</v>
      </c>
      <c r="Y1036" s="1">
        <v>7</v>
      </c>
      <c r="Z1036" s="1">
        <v>7</v>
      </c>
      <c r="AA1036" s="1">
        <v>7</v>
      </c>
      <c r="AB1036" s="1"/>
      <c r="AC1036" s="1"/>
      <c r="AD1036" s="1"/>
      <c r="AE1036" s="1"/>
      <c r="AF1036" s="1"/>
      <c r="AG1036" s="1"/>
      <c r="AH1036" s="1">
        <v>21.900000000000006</v>
      </c>
      <c r="AI1036" s="1">
        <v>63.5</v>
      </c>
    </row>
    <row r="1037" spans="1:35" x14ac:dyDescent="0.25">
      <c r="A1037" s="1">
        <v>1036</v>
      </c>
      <c r="B1037" s="20">
        <v>30</v>
      </c>
      <c r="C1037" s="20">
        <v>7.0000000000000001E-3</v>
      </c>
      <c r="D1037" s="20">
        <v>17.3</v>
      </c>
      <c r="E1037" s="20">
        <v>1.2699999999999999E-2</v>
      </c>
      <c r="F1037" s="28">
        <v>6.9999999999999999E-4</v>
      </c>
      <c r="G1037" s="20">
        <v>155.80000000000001</v>
      </c>
      <c r="H1037" s="20">
        <v>178.9</v>
      </c>
      <c r="I1037" s="20">
        <v>201.8</v>
      </c>
      <c r="J1037" s="20">
        <v>225</v>
      </c>
      <c r="K1037" s="20">
        <v>242.3</v>
      </c>
      <c r="L1037" s="20">
        <v>46.1</v>
      </c>
      <c r="M1037" s="20">
        <v>803.9</v>
      </c>
      <c r="N1037" s="20">
        <v>-52.3</v>
      </c>
      <c r="O1037" s="20"/>
      <c r="P1037" s="20">
        <v>23</v>
      </c>
      <c r="Q1037" s="20">
        <v>1.59</v>
      </c>
      <c r="R1037" s="20">
        <v>43.23</v>
      </c>
      <c r="S1037" s="20">
        <v>1</v>
      </c>
      <c r="T1037" s="20">
        <v>98</v>
      </c>
      <c r="U1037" s="20">
        <v>0.34</v>
      </c>
      <c r="V1037" s="20">
        <v>14</v>
      </c>
      <c r="W1037" s="20">
        <v>12</v>
      </c>
      <c r="X1037" s="1">
        <v>8</v>
      </c>
      <c r="Y1037" s="1">
        <v>7</v>
      </c>
      <c r="Z1037" s="1">
        <v>7</v>
      </c>
      <c r="AA1037" s="1">
        <v>7</v>
      </c>
      <c r="AB1037" s="20">
        <v>109.7</v>
      </c>
      <c r="AC1037" s="20">
        <v>29.8</v>
      </c>
      <c r="AD1037" s="20">
        <v>2.2999999999999998</v>
      </c>
      <c r="AE1037" s="20">
        <v>0.6</v>
      </c>
      <c r="AF1037" s="20">
        <v>0.2</v>
      </c>
      <c r="AG1037" s="20">
        <v>0</v>
      </c>
      <c r="AH1037" s="1">
        <v>22.900000000000006</v>
      </c>
      <c r="AI1037" s="1">
        <v>46.099999999999994</v>
      </c>
    </row>
    <row r="1038" spans="1:35" x14ac:dyDescent="0.25">
      <c r="A1038" s="1">
        <v>1037</v>
      </c>
      <c r="B1038" s="22">
        <v>29</v>
      </c>
      <c r="C1038" s="22">
        <v>3.0000000000000001E-3</v>
      </c>
      <c r="D1038" s="26">
        <v>14.8</v>
      </c>
      <c r="E1038" s="24">
        <v>2.5000000000000001E-2</v>
      </c>
      <c r="F1038" s="31"/>
      <c r="G1038" s="26">
        <v>146.19999999999999</v>
      </c>
      <c r="H1038" s="26">
        <v>163.80000000000001</v>
      </c>
      <c r="I1038" s="26">
        <v>191.4</v>
      </c>
      <c r="J1038" s="26">
        <v>233.6</v>
      </c>
      <c r="K1038" s="26">
        <v>254.4</v>
      </c>
      <c r="L1038" s="26">
        <v>41</v>
      </c>
      <c r="M1038" s="22">
        <v>803.9</v>
      </c>
      <c r="N1038" s="26">
        <v>-54</v>
      </c>
      <c r="O1038" s="24">
        <v>3.573</v>
      </c>
      <c r="P1038" s="26">
        <v>21</v>
      </c>
      <c r="Q1038" s="22">
        <v>1.33</v>
      </c>
      <c r="R1038" s="22">
        <v>43.2</v>
      </c>
      <c r="S1038" s="21">
        <v>1</v>
      </c>
      <c r="T1038" s="22">
        <v>99</v>
      </c>
      <c r="U1038" s="32">
        <v>0.21</v>
      </c>
      <c r="V1038" s="22">
        <v>19</v>
      </c>
      <c r="W1038" s="22">
        <v>17</v>
      </c>
      <c r="X1038" s="1">
        <v>14</v>
      </c>
      <c r="Y1038" s="1">
        <v>13</v>
      </c>
      <c r="Z1038" s="1">
        <v>12</v>
      </c>
      <c r="AA1038" s="1">
        <v>11</v>
      </c>
      <c r="AB1038" s="26">
        <v>3060.3</v>
      </c>
      <c r="AC1038" s="26">
        <v>944.3</v>
      </c>
      <c r="AD1038" s="26">
        <v>122.3</v>
      </c>
      <c r="AE1038" s="26">
        <v>50.8</v>
      </c>
      <c r="AF1038" s="26">
        <v>27.9</v>
      </c>
      <c r="AG1038" s="26">
        <v>13.6</v>
      </c>
      <c r="AH1038" s="1">
        <v>27.599999999999994</v>
      </c>
      <c r="AI1038" s="1">
        <v>69.799999999999983</v>
      </c>
    </row>
    <row r="1039" spans="1:35" x14ac:dyDescent="0.25">
      <c r="A1039" s="1">
        <v>1038</v>
      </c>
      <c r="B1039" s="22">
        <v>29</v>
      </c>
      <c r="C1039" s="22">
        <v>5.0000000000000001E-3</v>
      </c>
      <c r="D1039" s="26">
        <v>17.3</v>
      </c>
      <c r="E1039" s="22">
        <v>2.3E-2</v>
      </c>
      <c r="F1039" s="31"/>
      <c r="G1039" s="26">
        <v>143.9</v>
      </c>
      <c r="H1039" s="26">
        <v>164.7</v>
      </c>
      <c r="I1039" s="26">
        <v>190.3</v>
      </c>
      <c r="J1039" s="26">
        <v>230.9</v>
      </c>
      <c r="K1039" s="26">
        <v>248.6</v>
      </c>
      <c r="L1039" s="26">
        <v>40</v>
      </c>
      <c r="M1039" s="26">
        <v>803.9</v>
      </c>
      <c r="N1039" s="26">
        <v>-56</v>
      </c>
      <c r="O1039" s="24">
        <v>3.5179999999999998</v>
      </c>
      <c r="P1039" s="26">
        <v>21.5</v>
      </c>
      <c r="Q1039" s="32">
        <v>1.52</v>
      </c>
      <c r="R1039" s="22">
        <v>43.2</v>
      </c>
      <c r="S1039" s="21">
        <v>1</v>
      </c>
      <c r="T1039" s="22">
        <v>96</v>
      </c>
      <c r="U1039" s="32">
        <v>0.21</v>
      </c>
      <c r="V1039" s="22">
        <v>18</v>
      </c>
      <c r="W1039" s="22">
        <v>16</v>
      </c>
      <c r="X1039" s="1">
        <v>13</v>
      </c>
      <c r="Y1039" s="1">
        <v>12</v>
      </c>
      <c r="Z1039" s="1">
        <v>11</v>
      </c>
      <c r="AA1039" s="1">
        <v>10</v>
      </c>
      <c r="AB1039" s="26">
        <v>1357.9</v>
      </c>
      <c r="AC1039" s="26">
        <v>405.3</v>
      </c>
      <c r="AD1039" s="26">
        <v>60.9</v>
      </c>
      <c r="AE1039" s="26">
        <v>25.2</v>
      </c>
      <c r="AF1039" s="26">
        <v>16.100000000000001</v>
      </c>
      <c r="AG1039" s="26">
        <v>9.1</v>
      </c>
      <c r="AH1039" s="1">
        <v>25.600000000000023</v>
      </c>
      <c r="AI1039" s="1">
        <v>66.200000000000017</v>
      </c>
    </row>
    <row r="1040" spans="1:35" x14ac:dyDescent="0.25">
      <c r="A1040" s="1">
        <v>1039</v>
      </c>
      <c r="B1040" s="22">
        <v>28</v>
      </c>
      <c r="C1040" s="22">
        <v>8.0000000000000002E-3</v>
      </c>
      <c r="D1040" s="26">
        <v>16.600000000000001</v>
      </c>
      <c r="E1040" s="22">
        <v>2.7E-2</v>
      </c>
      <c r="F1040" s="31"/>
      <c r="G1040" s="26">
        <v>141.30000000000001</v>
      </c>
      <c r="H1040" s="26">
        <v>163.69999999999999</v>
      </c>
      <c r="I1040" s="26">
        <v>193.6</v>
      </c>
      <c r="J1040" s="26">
        <v>238.3</v>
      </c>
      <c r="K1040" s="26">
        <v>256.5</v>
      </c>
      <c r="L1040" s="26">
        <v>40.5</v>
      </c>
      <c r="M1040" s="26">
        <v>803.9</v>
      </c>
      <c r="N1040" s="26">
        <v>-50.7</v>
      </c>
      <c r="O1040" s="24">
        <v>3.7149999999999999</v>
      </c>
      <c r="P1040" s="26">
        <v>21.5</v>
      </c>
      <c r="Q1040" s="32">
        <v>1.86</v>
      </c>
      <c r="R1040" s="22">
        <v>43.2</v>
      </c>
      <c r="S1040" s="21">
        <v>1</v>
      </c>
      <c r="T1040" s="22">
        <v>85</v>
      </c>
      <c r="U1040" s="32">
        <v>0.2</v>
      </c>
      <c r="V1040" s="22">
        <v>18</v>
      </c>
      <c r="W1040" s="22">
        <v>16</v>
      </c>
      <c r="X1040" s="1">
        <v>12</v>
      </c>
      <c r="Y1040" s="1">
        <v>10</v>
      </c>
      <c r="Z1040" s="1">
        <v>9</v>
      </c>
      <c r="AA1040" s="1">
        <v>8</v>
      </c>
      <c r="AB1040" s="26">
        <v>1348.6</v>
      </c>
      <c r="AC1040" s="26">
        <v>337.6</v>
      </c>
      <c r="AD1040" s="26">
        <v>32.9</v>
      </c>
      <c r="AE1040" s="26">
        <v>9.1</v>
      </c>
      <c r="AF1040" s="26">
        <v>4.5</v>
      </c>
      <c r="AG1040" s="26">
        <v>2</v>
      </c>
      <c r="AH1040" s="1">
        <v>29.900000000000006</v>
      </c>
      <c r="AI1040" s="1">
        <v>74.600000000000023</v>
      </c>
    </row>
    <row r="1041" spans="1:35" x14ac:dyDescent="0.25">
      <c r="A1041" s="1">
        <v>1040</v>
      </c>
      <c r="B1041" s="22">
        <v>28</v>
      </c>
      <c r="C1041" s="22">
        <v>3.0000000000000001E-3</v>
      </c>
      <c r="D1041" s="26">
        <v>16.7</v>
      </c>
      <c r="E1041" s="22">
        <v>1.7999999999999999E-2</v>
      </c>
      <c r="F1041" s="31"/>
      <c r="G1041" s="26">
        <v>146.9</v>
      </c>
      <c r="H1041" s="26">
        <v>166.3</v>
      </c>
      <c r="I1041" s="26">
        <v>193.2</v>
      </c>
      <c r="J1041" s="26">
        <v>235.2</v>
      </c>
      <c r="K1041" s="26">
        <v>254.4</v>
      </c>
      <c r="L1041" s="26">
        <v>41.5</v>
      </c>
      <c r="M1041" s="26">
        <v>803.9</v>
      </c>
      <c r="N1041" s="26">
        <v>-56</v>
      </c>
      <c r="O1041" s="24">
        <v>3.661</v>
      </c>
      <c r="P1041" s="26">
        <v>21</v>
      </c>
      <c r="Q1041" s="26">
        <v>1.73</v>
      </c>
      <c r="R1041" s="22">
        <v>43.2</v>
      </c>
      <c r="S1041" s="21">
        <v>1</v>
      </c>
      <c r="T1041" s="22">
        <v>98</v>
      </c>
      <c r="U1041" s="24">
        <v>0.11</v>
      </c>
      <c r="V1041" s="22">
        <v>17</v>
      </c>
      <c r="W1041" s="22">
        <v>15</v>
      </c>
      <c r="X1041" s="1">
        <v>12</v>
      </c>
      <c r="Y1041" s="1">
        <v>10</v>
      </c>
      <c r="Z1041" s="1">
        <v>9</v>
      </c>
      <c r="AA1041" s="1">
        <v>8</v>
      </c>
      <c r="AB1041" s="26">
        <v>721.6</v>
      </c>
      <c r="AC1041" s="26">
        <v>204.9</v>
      </c>
      <c r="AD1041" s="26">
        <v>24.4</v>
      </c>
      <c r="AE1041" s="26">
        <v>7.7</v>
      </c>
      <c r="AF1041" s="26">
        <v>4.5</v>
      </c>
      <c r="AG1041" s="26">
        <v>2.5</v>
      </c>
      <c r="AH1041" s="1">
        <v>26.899999999999977</v>
      </c>
      <c r="AI1041" s="1">
        <v>68.899999999999977</v>
      </c>
    </row>
    <row r="1042" spans="1:35" x14ac:dyDescent="0.25">
      <c r="A1042" s="1">
        <v>1041</v>
      </c>
      <c r="B1042" s="1">
        <v>30</v>
      </c>
      <c r="C1042" s="1">
        <v>5.0000000000000001E-3</v>
      </c>
      <c r="D1042" s="1">
        <v>18.2</v>
      </c>
      <c r="E1042" s="1">
        <v>0.03</v>
      </c>
      <c r="F1042" s="29">
        <v>1E-3</v>
      </c>
      <c r="G1042" s="1">
        <v>151.6</v>
      </c>
      <c r="H1042" s="1">
        <v>165.9</v>
      </c>
      <c r="I1042" s="1">
        <v>188.3</v>
      </c>
      <c r="J1042" s="1">
        <v>229</v>
      </c>
      <c r="K1042" s="1">
        <v>247.9</v>
      </c>
      <c r="L1042" s="1">
        <v>41.5</v>
      </c>
      <c r="M1042" s="1">
        <v>804</v>
      </c>
      <c r="N1042" s="1">
        <v>-60.8</v>
      </c>
      <c r="O1042" s="1">
        <v>3.4329999999999998</v>
      </c>
      <c r="P1042" s="1">
        <v>22.1</v>
      </c>
      <c r="Q1042" s="1">
        <v>1.64</v>
      </c>
      <c r="R1042" s="1">
        <v>43.171999999999997</v>
      </c>
      <c r="S1042" s="1">
        <v>1</v>
      </c>
      <c r="T1042" s="1">
        <v>97</v>
      </c>
      <c r="U1042" s="1">
        <v>0.19</v>
      </c>
      <c r="V1042" s="1">
        <v>14</v>
      </c>
      <c r="W1042" s="1">
        <v>13</v>
      </c>
      <c r="X1042" s="1">
        <v>9</v>
      </c>
      <c r="Y1042" s="1">
        <v>8</v>
      </c>
      <c r="Z1042" s="1">
        <v>7</v>
      </c>
      <c r="AA1042" s="1">
        <v>7</v>
      </c>
      <c r="AB1042" s="20"/>
      <c r="AC1042" s="20"/>
      <c r="AD1042" s="20"/>
      <c r="AE1042" s="20"/>
      <c r="AF1042" s="20"/>
      <c r="AG1042" s="20"/>
      <c r="AH1042" s="1">
        <v>22.400000000000006</v>
      </c>
      <c r="AI1042" s="1">
        <v>63.099999999999994</v>
      </c>
    </row>
    <row r="1043" spans="1:35" x14ac:dyDescent="0.25">
      <c r="A1043" s="1">
        <v>1042</v>
      </c>
      <c r="B1043" s="20">
        <v>30</v>
      </c>
      <c r="C1043" s="20">
        <v>4.0000000000000001E-3</v>
      </c>
      <c r="D1043" s="20">
        <v>20.6</v>
      </c>
      <c r="E1043" s="20">
        <v>9.5999999999999992E-3</v>
      </c>
      <c r="F1043" s="28">
        <v>4.0000000000000002E-4</v>
      </c>
      <c r="G1043" s="20">
        <v>144.69999999999999</v>
      </c>
      <c r="H1043" s="20">
        <v>171.2</v>
      </c>
      <c r="I1043" s="20">
        <v>198.6</v>
      </c>
      <c r="J1043" s="20">
        <v>233.8</v>
      </c>
      <c r="K1043" s="20">
        <v>253.6</v>
      </c>
      <c r="L1043" s="20">
        <v>39.9</v>
      </c>
      <c r="M1043" s="20">
        <v>804</v>
      </c>
      <c r="N1043" s="20">
        <v>-50.5</v>
      </c>
      <c r="O1043" s="20">
        <v>3.8570000000000002</v>
      </c>
      <c r="P1043" s="20">
        <v>23</v>
      </c>
      <c r="Q1043" s="20">
        <v>2.1</v>
      </c>
      <c r="R1043" s="20">
        <v>43.18</v>
      </c>
      <c r="S1043" s="33">
        <v>1</v>
      </c>
      <c r="T1043" s="20">
        <v>99</v>
      </c>
      <c r="U1043" s="20">
        <v>7.0000000000000007E-2</v>
      </c>
      <c r="V1043" s="20">
        <v>13</v>
      </c>
      <c r="W1043" s="20">
        <v>12</v>
      </c>
      <c r="X1043" s="1">
        <v>8</v>
      </c>
      <c r="Y1043" s="1">
        <v>7</v>
      </c>
      <c r="Z1043" s="1">
        <v>7</v>
      </c>
      <c r="AA1043" s="1">
        <v>7</v>
      </c>
      <c r="AB1043" s="20">
        <v>71.5</v>
      </c>
      <c r="AC1043" s="20">
        <v>23.8</v>
      </c>
      <c r="AD1043" s="20">
        <v>2.1</v>
      </c>
      <c r="AE1043" s="20">
        <v>0.4</v>
      </c>
      <c r="AF1043" s="20">
        <v>0.2</v>
      </c>
      <c r="AG1043" s="20" t="s">
        <v>67</v>
      </c>
      <c r="AH1043" s="1">
        <v>27.400000000000006</v>
      </c>
      <c r="AI1043" s="1">
        <v>62.600000000000023</v>
      </c>
    </row>
    <row r="1044" spans="1:35" x14ac:dyDescent="0.25">
      <c r="A1044" s="1">
        <v>1043</v>
      </c>
      <c r="B1044" s="22">
        <v>28</v>
      </c>
      <c r="C1044" s="22">
        <v>3.0000000000000001E-3</v>
      </c>
      <c r="D1044" s="26">
        <v>16.600000000000001</v>
      </c>
      <c r="E1044" s="22">
        <v>1.6E-2</v>
      </c>
      <c r="F1044" s="31"/>
      <c r="G1044" s="26">
        <v>147.30000000000001</v>
      </c>
      <c r="H1044" s="26">
        <v>165.6</v>
      </c>
      <c r="I1044" s="26">
        <v>193.8</v>
      </c>
      <c r="J1044" s="26">
        <v>235.3</v>
      </c>
      <c r="K1044" s="26">
        <v>254</v>
      </c>
      <c r="L1044" s="26">
        <v>40.5</v>
      </c>
      <c r="M1044" s="26">
        <v>804</v>
      </c>
      <c r="N1044" s="26">
        <v>-56.3</v>
      </c>
      <c r="O1044" s="24">
        <v>3.6739999999999999</v>
      </c>
      <c r="P1044" s="26">
        <v>22.5</v>
      </c>
      <c r="Q1044" s="32">
        <v>2.14</v>
      </c>
      <c r="R1044" s="22">
        <v>43.2</v>
      </c>
      <c r="S1044" s="21">
        <v>1</v>
      </c>
      <c r="T1044" s="22">
        <v>99</v>
      </c>
      <c r="U1044" s="32">
        <v>0.23</v>
      </c>
      <c r="V1044" s="22">
        <v>17</v>
      </c>
      <c r="W1044" s="22">
        <v>15</v>
      </c>
      <c r="X1044" s="1">
        <v>12</v>
      </c>
      <c r="Y1044" s="1">
        <v>10</v>
      </c>
      <c r="Z1044" s="1">
        <v>9</v>
      </c>
      <c r="AA1044" s="1">
        <v>9</v>
      </c>
      <c r="AB1044" s="26">
        <v>1052.8</v>
      </c>
      <c r="AC1044" s="26">
        <v>286.39999999999998</v>
      </c>
      <c r="AD1044" s="26">
        <v>28.3</v>
      </c>
      <c r="AE1044" s="26">
        <v>8.6</v>
      </c>
      <c r="AF1044" s="26">
        <v>4.7</v>
      </c>
      <c r="AG1044" s="26">
        <v>2.6</v>
      </c>
      <c r="AH1044" s="1">
        <v>28.200000000000017</v>
      </c>
      <c r="AI1044" s="1">
        <v>69.700000000000017</v>
      </c>
    </row>
    <row r="1045" spans="1:35" x14ac:dyDescent="0.25">
      <c r="A1045" s="1">
        <v>1044</v>
      </c>
      <c r="B1045" s="1">
        <v>30</v>
      </c>
      <c r="C1045" s="1">
        <v>7.0000000000000001E-3</v>
      </c>
      <c r="D1045" s="1">
        <v>16.600000000000001</v>
      </c>
      <c r="E1045" s="1">
        <v>0.02</v>
      </c>
      <c r="F1045" s="29"/>
      <c r="G1045" s="1">
        <v>149.5</v>
      </c>
      <c r="H1045" s="1">
        <v>164.1</v>
      </c>
      <c r="I1045" s="1">
        <v>188.2</v>
      </c>
      <c r="J1045" s="1">
        <v>231.3</v>
      </c>
      <c r="K1045" s="1">
        <v>251.8</v>
      </c>
      <c r="L1045" s="1">
        <v>39.5</v>
      </c>
      <c r="M1045" s="1">
        <v>804.1</v>
      </c>
      <c r="N1045" s="1">
        <v>-61.5</v>
      </c>
      <c r="O1045" s="1">
        <v>3.4430000000000001</v>
      </c>
      <c r="P1045" s="1">
        <v>22.1</v>
      </c>
      <c r="Q1045" s="1">
        <v>1.74</v>
      </c>
      <c r="R1045" s="1">
        <v>43.201000000000001</v>
      </c>
      <c r="S1045" s="1">
        <v>1</v>
      </c>
      <c r="T1045" s="1">
        <v>98</v>
      </c>
      <c r="U1045" s="1">
        <v>0.08</v>
      </c>
      <c r="V1045" s="1">
        <v>15</v>
      </c>
      <c r="W1045" s="1">
        <v>12</v>
      </c>
      <c r="X1045" s="1">
        <v>8</v>
      </c>
      <c r="Y1045" s="1">
        <v>7</v>
      </c>
      <c r="Z1045" s="1">
        <v>7</v>
      </c>
      <c r="AA1045" s="1">
        <v>7</v>
      </c>
      <c r="AB1045" s="1"/>
      <c r="AC1045" s="1"/>
      <c r="AD1045" s="1"/>
      <c r="AE1045" s="1"/>
      <c r="AF1045" s="1"/>
      <c r="AG1045" s="1"/>
      <c r="AH1045" s="1">
        <v>24.099999999999994</v>
      </c>
      <c r="AI1045" s="1">
        <v>67.200000000000017</v>
      </c>
    </row>
    <row r="1046" spans="1:35" x14ac:dyDescent="0.25">
      <c r="A1046" s="1">
        <v>1045</v>
      </c>
      <c r="B1046" s="22">
        <v>28</v>
      </c>
      <c r="C1046" s="22">
        <v>5.0000000000000001E-3</v>
      </c>
      <c r="D1046" s="26">
        <v>17.7</v>
      </c>
      <c r="E1046" s="22">
        <v>1.7999999999999999E-2</v>
      </c>
      <c r="F1046" s="31"/>
      <c r="G1046" s="26">
        <v>144.9</v>
      </c>
      <c r="H1046" s="26">
        <v>163.9</v>
      </c>
      <c r="I1046" s="26">
        <v>190.9</v>
      </c>
      <c r="J1046" s="26">
        <v>233.8</v>
      </c>
      <c r="K1046" s="26">
        <v>254.5</v>
      </c>
      <c r="L1046" s="26">
        <v>43</v>
      </c>
      <c r="M1046" s="26">
        <v>804.1</v>
      </c>
      <c r="N1046" s="22">
        <v>-57.9</v>
      </c>
      <c r="O1046" s="22">
        <v>3.5369999999999999</v>
      </c>
      <c r="P1046" s="26">
        <v>21</v>
      </c>
      <c r="Q1046" s="22">
        <v>1.1599999999999999</v>
      </c>
      <c r="R1046" s="22">
        <v>43.2</v>
      </c>
      <c r="S1046" s="21">
        <v>1</v>
      </c>
      <c r="T1046" s="22">
        <v>98</v>
      </c>
      <c r="U1046" s="32">
        <v>0.12</v>
      </c>
      <c r="V1046" s="22">
        <v>18</v>
      </c>
      <c r="W1046" s="22">
        <v>16</v>
      </c>
      <c r="X1046" s="1">
        <v>12</v>
      </c>
      <c r="Y1046" s="1">
        <v>11</v>
      </c>
      <c r="Z1046" s="1">
        <v>10</v>
      </c>
      <c r="AA1046" s="1">
        <v>9</v>
      </c>
      <c r="AB1046" s="26">
        <v>1787.3</v>
      </c>
      <c r="AC1046" s="26">
        <v>408.3</v>
      </c>
      <c r="AD1046" s="26">
        <v>40</v>
      </c>
      <c r="AE1046" s="26">
        <v>14</v>
      </c>
      <c r="AF1046" s="26">
        <v>8.1</v>
      </c>
      <c r="AG1046" s="26">
        <v>3.5</v>
      </c>
      <c r="AH1046" s="1">
        <v>27</v>
      </c>
      <c r="AI1046" s="1">
        <v>69.900000000000006</v>
      </c>
    </row>
    <row r="1047" spans="1:35" x14ac:dyDescent="0.25">
      <c r="A1047" s="1">
        <v>1046</v>
      </c>
      <c r="B1047" s="22">
        <v>28</v>
      </c>
      <c r="C1047" s="22">
        <v>4.0000000000000001E-3</v>
      </c>
      <c r="D1047" s="26">
        <v>16</v>
      </c>
      <c r="E1047" s="22">
        <v>1.7999999999999999E-2</v>
      </c>
      <c r="F1047" s="31"/>
      <c r="G1047" s="26">
        <v>145.30000000000001</v>
      </c>
      <c r="H1047" s="26">
        <v>165.8</v>
      </c>
      <c r="I1047" s="26">
        <v>194.4</v>
      </c>
      <c r="J1047" s="26">
        <v>237</v>
      </c>
      <c r="K1047" s="26">
        <v>255.8</v>
      </c>
      <c r="L1047" s="26">
        <v>41.5</v>
      </c>
      <c r="M1047" s="22">
        <v>804.1</v>
      </c>
      <c r="N1047" s="26">
        <v>-54.9</v>
      </c>
      <c r="O1047" s="22">
        <v>3.7349999999999999</v>
      </c>
      <c r="P1047" s="26">
        <v>22</v>
      </c>
      <c r="Q1047" s="32">
        <v>1.7</v>
      </c>
      <c r="R1047" s="22">
        <v>43.2</v>
      </c>
      <c r="S1047" s="21">
        <v>1</v>
      </c>
      <c r="T1047" s="22">
        <v>97</v>
      </c>
      <c r="U1047" s="32">
        <v>0.56999999999999995</v>
      </c>
      <c r="V1047" s="22">
        <v>17</v>
      </c>
      <c r="W1047" s="22">
        <v>16</v>
      </c>
      <c r="X1047" s="1">
        <v>12</v>
      </c>
      <c r="Y1047" s="1">
        <v>10</v>
      </c>
      <c r="Z1047" s="1">
        <v>9</v>
      </c>
      <c r="AA1047" s="1">
        <v>8</v>
      </c>
      <c r="AB1047" s="26">
        <v>1294.5</v>
      </c>
      <c r="AC1047" s="26">
        <v>347.3</v>
      </c>
      <c r="AD1047" s="26">
        <v>31.8</v>
      </c>
      <c r="AE1047" s="26">
        <v>8.6</v>
      </c>
      <c r="AF1047" s="26">
        <v>4.2</v>
      </c>
      <c r="AG1047" s="26">
        <v>2.2000000000000002</v>
      </c>
      <c r="AH1047" s="1">
        <v>28.599999999999994</v>
      </c>
      <c r="AI1047" s="1">
        <v>71.199999999999989</v>
      </c>
    </row>
    <row r="1048" spans="1:35" x14ac:dyDescent="0.25">
      <c r="A1048" s="1">
        <v>1047</v>
      </c>
      <c r="B1048" s="22">
        <v>27</v>
      </c>
      <c r="C1048" s="22">
        <v>7.0000000000000001E-3</v>
      </c>
      <c r="D1048" s="26">
        <v>16.100000000000001</v>
      </c>
      <c r="E1048" s="22">
        <v>2.3E-2</v>
      </c>
      <c r="F1048" s="31"/>
      <c r="G1048" s="26">
        <v>146.5</v>
      </c>
      <c r="H1048" s="26">
        <v>164.5</v>
      </c>
      <c r="I1048" s="26">
        <v>190.5</v>
      </c>
      <c r="J1048" s="26">
        <v>231.6</v>
      </c>
      <c r="K1048" s="26">
        <v>248</v>
      </c>
      <c r="L1048" s="26">
        <v>41</v>
      </c>
      <c r="M1048" s="26">
        <v>804.1</v>
      </c>
      <c r="N1048" s="26">
        <v>-56.4</v>
      </c>
      <c r="O1048" s="24">
        <v>3.5569999999999999</v>
      </c>
      <c r="P1048" s="26">
        <v>23</v>
      </c>
      <c r="Q1048" s="32">
        <v>1.43</v>
      </c>
      <c r="R1048" s="22">
        <v>43.2</v>
      </c>
      <c r="S1048" s="21">
        <v>1</v>
      </c>
      <c r="T1048" s="22">
        <v>96</v>
      </c>
      <c r="U1048" s="32">
        <v>0.1</v>
      </c>
      <c r="V1048" s="22">
        <v>17</v>
      </c>
      <c r="W1048" s="22">
        <v>15</v>
      </c>
      <c r="X1048" s="1">
        <v>13</v>
      </c>
      <c r="Y1048" s="1">
        <v>12</v>
      </c>
      <c r="Z1048" s="1">
        <v>11</v>
      </c>
      <c r="AA1048" s="1">
        <v>10</v>
      </c>
      <c r="AB1048" s="26">
        <v>1007</v>
      </c>
      <c r="AC1048" s="26">
        <v>306.10000000000002</v>
      </c>
      <c r="AD1048" s="26">
        <v>54.4</v>
      </c>
      <c r="AE1048" s="26">
        <v>23.4</v>
      </c>
      <c r="AF1048" s="26">
        <v>15.3</v>
      </c>
      <c r="AG1048" s="26">
        <v>9.3000000000000007</v>
      </c>
      <c r="AH1048" s="1">
        <v>26</v>
      </c>
      <c r="AI1048" s="1">
        <v>67.099999999999994</v>
      </c>
    </row>
    <row r="1049" spans="1:35" x14ac:dyDescent="0.25">
      <c r="A1049" s="1">
        <v>1048</v>
      </c>
      <c r="B1049" s="21">
        <v>19</v>
      </c>
      <c r="C1049" s="21">
        <v>1E-3</v>
      </c>
      <c r="D1049" s="25">
        <v>16.135011227544911</v>
      </c>
      <c r="E1049" s="21">
        <v>0.04</v>
      </c>
      <c r="F1049" s="30">
        <v>1.9E-3</v>
      </c>
      <c r="G1049" s="21">
        <v>160.5</v>
      </c>
      <c r="H1049" s="21">
        <v>178.6</v>
      </c>
      <c r="I1049" s="21">
        <v>201.9</v>
      </c>
      <c r="J1049" s="21">
        <v>236.5</v>
      </c>
      <c r="K1049" s="21">
        <v>253.8</v>
      </c>
      <c r="L1049" s="21">
        <v>49.5</v>
      </c>
      <c r="M1049" s="1">
        <v>804.1</v>
      </c>
      <c r="N1049" s="21">
        <v>-49.5</v>
      </c>
      <c r="O1049" s="21">
        <v>4.2949999999999999</v>
      </c>
      <c r="P1049" s="21">
        <v>25</v>
      </c>
      <c r="Q1049" s="21"/>
      <c r="R1049" s="21">
        <v>43.25</v>
      </c>
      <c r="S1049" s="21">
        <v>1</v>
      </c>
      <c r="T1049" s="21">
        <v>93</v>
      </c>
      <c r="U1049" s="21">
        <v>0.04</v>
      </c>
      <c r="V1049" s="21">
        <v>15</v>
      </c>
      <c r="W1049" s="21">
        <v>13</v>
      </c>
      <c r="X1049" s="1">
        <v>9</v>
      </c>
      <c r="Y1049" s="1">
        <v>7</v>
      </c>
      <c r="Z1049" s="1">
        <v>7</v>
      </c>
      <c r="AA1049" s="1">
        <v>7</v>
      </c>
      <c r="AB1049" s="21">
        <v>213.1</v>
      </c>
      <c r="AC1049" s="21">
        <v>52.4</v>
      </c>
      <c r="AD1049" s="21">
        <v>2.9</v>
      </c>
      <c r="AE1049" s="21">
        <v>0.8</v>
      </c>
      <c r="AF1049" s="21">
        <v>0.2</v>
      </c>
      <c r="AG1049" s="21">
        <v>0.1</v>
      </c>
      <c r="AH1049" s="1">
        <v>23.300000000000011</v>
      </c>
      <c r="AI1049" s="1">
        <v>57.900000000000006</v>
      </c>
    </row>
    <row r="1050" spans="1:35" x14ac:dyDescent="0.25">
      <c r="A1050" s="1">
        <v>1049</v>
      </c>
      <c r="B1050" s="1">
        <v>29</v>
      </c>
      <c r="C1050" s="23">
        <v>2E-3</v>
      </c>
      <c r="D1050" s="1">
        <v>16.600000000000001</v>
      </c>
      <c r="E1050" s="1">
        <v>0.12</v>
      </c>
      <c r="F1050" s="29">
        <v>8.0000000000000004E-4</v>
      </c>
      <c r="G1050" s="1">
        <v>149.69999999999999</v>
      </c>
      <c r="H1050" s="1">
        <v>173.1</v>
      </c>
      <c r="I1050" s="1">
        <v>200.9</v>
      </c>
      <c r="J1050" s="1">
        <v>239.6</v>
      </c>
      <c r="K1050" s="1">
        <v>260.89999999999998</v>
      </c>
      <c r="L1050" s="1">
        <v>41.5</v>
      </c>
      <c r="M1050" s="1">
        <v>804.2</v>
      </c>
      <c r="N1050" s="1">
        <v>-51.9</v>
      </c>
      <c r="O1050" s="1">
        <v>3.5139999999999998</v>
      </c>
      <c r="P1050" s="1">
        <v>25</v>
      </c>
      <c r="Q1050" s="1"/>
      <c r="R1050" s="1">
        <v>43.216000000000001</v>
      </c>
      <c r="S1050" s="21">
        <v>1</v>
      </c>
      <c r="T1050" s="1">
        <v>83</v>
      </c>
      <c r="U1050" s="1"/>
      <c r="V1050" s="1"/>
      <c r="W1050" s="1"/>
      <c r="X1050" s="1"/>
      <c r="Y1050" s="1"/>
      <c r="Z1050" s="1"/>
      <c r="AA1050" s="1"/>
      <c r="AB1050" s="1"/>
      <c r="AC1050" s="1"/>
      <c r="AD1050" s="1"/>
      <c r="AE1050" s="1"/>
      <c r="AF1050" s="1"/>
      <c r="AG1050" s="1"/>
      <c r="AH1050" s="1">
        <v>27.800000000000011</v>
      </c>
      <c r="AI1050" s="1">
        <v>66.5</v>
      </c>
    </row>
    <row r="1051" spans="1:35" x14ac:dyDescent="0.25">
      <c r="A1051" s="1">
        <v>1050</v>
      </c>
      <c r="B1051" s="1">
        <v>13</v>
      </c>
      <c r="C1051" s="23">
        <v>5.0000000000000001E-3</v>
      </c>
      <c r="D1051" s="26">
        <v>17.5</v>
      </c>
      <c r="E1051" s="22">
        <v>0.14799999999999999</v>
      </c>
      <c r="F1051" s="31">
        <v>8.0000000000000004E-4</v>
      </c>
      <c r="G1051" s="26">
        <v>152.5</v>
      </c>
      <c r="H1051" s="26">
        <v>170</v>
      </c>
      <c r="I1051" s="26">
        <v>198.3</v>
      </c>
      <c r="J1051" s="26">
        <v>236.1</v>
      </c>
      <c r="K1051" s="26">
        <v>259.39999999999998</v>
      </c>
      <c r="L1051" s="26">
        <v>41</v>
      </c>
      <c r="M1051" s="26">
        <v>804.2</v>
      </c>
      <c r="N1051" s="26">
        <v>-51.8</v>
      </c>
      <c r="O1051" s="24">
        <v>4.0919999999999996</v>
      </c>
      <c r="P1051" s="26">
        <v>25</v>
      </c>
      <c r="Q1051" s="22"/>
      <c r="R1051" s="26">
        <v>43.177</v>
      </c>
      <c r="S1051" s="22">
        <v>1</v>
      </c>
      <c r="T1051" s="22">
        <v>70</v>
      </c>
      <c r="U1051" s="32"/>
      <c r="V1051" s="22"/>
      <c r="W1051" s="22"/>
      <c r="X1051" s="1"/>
      <c r="Y1051" s="1"/>
      <c r="Z1051" s="1"/>
      <c r="AA1051" s="1"/>
      <c r="AB1051" s="26"/>
      <c r="AC1051" s="26"/>
      <c r="AD1051" s="26"/>
      <c r="AE1051" s="26"/>
      <c r="AF1051" s="26"/>
      <c r="AG1051" s="26"/>
      <c r="AH1051" s="1">
        <v>28.300000000000011</v>
      </c>
      <c r="AI1051" s="1">
        <v>66.099999999999994</v>
      </c>
    </row>
    <row r="1052" spans="1:35" x14ac:dyDescent="0.25">
      <c r="A1052" s="1">
        <v>1051</v>
      </c>
      <c r="B1052" s="1">
        <v>30</v>
      </c>
      <c r="C1052" s="1">
        <v>8.0000000000000002E-3</v>
      </c>
      <c r="D1052" s="1">
        <v>19.7</v>
      </c>
      <c r="E1052" s="1">
        <v>0.02</v>
      </c>
      <c r="F1052" s="29">
        <v>1E-3</v>
      </c>
      <c r="G1052" s="1">
        <v>150.1</v>
      </c>
      <c r="H1052" s="1">
        <v>163.5</v>
      </c>
      <c r="I1052" s="1">
        <v>188.2</v>
      </c>
      <c r="J1052" s="1">
        <v>230.7</v>
      </c>
      <c r="K1052" s="1">
        <v>251</v>
      </c>
      <c r="L1052" s="1">
        <v>40</v>
      </c>
      <c r="M1052" s="1">
        <v>804.2</v>
      </c>
      <c r="N1052" s="1">
        <v>-60.6</v>
      </c>
      <c r="O1052" s="1">
        <v>3.4449999999999998</v>
      </c>
      <c r="P1052" s="1">
        <v>22.4</v>
      </c>
      <c r="Q1052" s="1">
        <v>1.75</v>
      </c>
      <c r="R1052" s="1">
        <v>43.148000000000003</v>
      </c>
      <c r="S1052" s="1">
        <v>1</v>
      </c>
      <c r="T1052" s="1">
        <v>97</v>
      </c>
      <c r="U1052" s="1">
        <v>0.1</v>
      </c>
      <c r="V1052" s="1">
        <v>14</v>
      </c>
      <c r="W1052" s="1">
        <v>14</v>
      </c>
      <c r="X1052" s="1">
        <v>10</v>
      </c>
      <c r="Y1052" s="1">
        <v>10</v>
      </c>
      <c r="Z1052" s="1">
        <v>9</v>
      </c>
      <c r="AA1052" s="1">
        <v>9</v>
      </c>
      <c r="AB1052" s="20"/>
      <c r="AC1052" s="20"/>
      <c r="AD1052" s="20"/>
      <c r="AE1052" s="20"/>
      <c r="AF1052" s="20"/>
      <c r="AG1052" s="20"/>
      <c r="AH1052" s="1">
        <v>24.699999999999989</v>
      </c>
      <c r="AI1052" s="1">
        <v>67.199999999999989</v>
      </c>
    </row>
    <row r="1053" spans="1:35" x14ac:dyDescent="0.25">
      <c r="A1053" s="1">
        <v>1052</v>
      </c>
      <c r="B1053" s="20">
        <v>30</v>
      </c>
      <c r="C1053" s="20">
        <v>1E-3</v>
      </c>
      <c r="D1053" s="20">
        <v>21.5</v>
      </c>
      <c r="E1053" s="20">
        <v>8.0999999999999996E-3</v>
      </c>
      <c r="F1053" s="28">
        <v>2.9999999999999997E-4</v>
      </c>
      <c r="G1053" s="20">
        <v>144</v>
      </c>
      <c r="H1053" s="20">
        <v>173.2</v>
      </c>
      <c r="I1053" s="20">
        <v>197.5</v>
      </c>
      <c r="J1053" s="20">
        <v>227.6</v>
      </c>
      <c r="K1053" s="20">
        <v>248</v>
      </c>
      <c r="L1053" s="20">
        <v>41.6</v>
      </c>
      <c r="M1053" s="20">
        <v>804.2</v>
      </c>
      <c r="N1053" s="20">
        <v>-52</v>
      </c>
      <c r="O1053" s="20">
        <v>3.73</v>
      </c>
      <c r="P1053" s="20">
        <v>21</v>
      </c>
      <c r="Q1053" s="20">
        <v>1.79</v>
      </c>
      <c r="R1053" s="20">
        <v>43.15</v>
      </c>
      <c r="S1053" s="20">
        <v>1</v>
      </c>
      <c r="T1053" s="20">
        <v>99</v>
      </c>
      <c r="U1053" s="20">
        <v>0.37</v>
      </c>
      <c r="V1053" s="20">
        <v>14</v>
      </c>
      <c r="W1053" s="20">
        <v>13</v>
      </c>
      <c r="X1053" s="1">
        <v>9</v>
      </c>
      <c r="Y1053" s="1">
        <v>8</v>
      </c>
      <c r="Z1053" s="1">
        <v>7</v>
      </c>
      <c r="AA1053" s="1">
        <v>7</v>
      </c>
      <c r="AB1053" s="20">
        <v>102</v>
      </c>
      <c r="AC1053" s="20">
        <v>40.200000000000003</v>
      </c>
      <c r="AD1053" s="20">
        <v>4.8</v>
      </c>
      <c r="AE1053" s="20">
        <v>1.7</v>
      </c>
      <c r="AF1053" s="20">
        <v>1</v>
      </c>
      <c r="AG1053" s="20">
        <v>0.4</v>
      </c>
      <c r="AH1053" s="1">
        <v>24.300000000000011</v>
      </c>
      <c r="AI1053" s="1">
        <v>54.400000000000006</v>
      </c>
    </row>
    <row r="1054" spans="1:35" x14ac:dyDescent="0.25">
      <c r="A1054" s="1">
        <v>1053</v>
      </c>
      <c r="B1054" s="20">
        <v>30</v>
      </c>
      <c r="C1054" s="20">
        <v>1E-3</v>
      </c>
      <c r="D1054" s="20">
        <v>21.3</v>
      </c>
      <c r="E1054" s="20">
        <v>7.6E-3</v>
      </c>
      <c r="F1054" s="28">
        <v>2.9999999999999997E-4</v>
      </c>
      <c r="G1054" s="20">
        <v>150.30000000000001</v>
      </c>
      <c r="H1054" s="20">
        <v>172.4</v>
      </c>
      <c r="I1054" s="20">
        <v>196.3</v>
      </c>
      <c r="J1054" s="20">
        <v>225.1</v>
      </c>
      <c r="K1054" s="20">
        <v>242.7</v>
      </c>
      <c r="L1054" s="20">
        <v>42.9</v>
      </c>
      <c r="M1054" s="20">
        <v>804.2</v>
      </c>
      <c r="N1054" s="20">
        <v>-55.9</v>
      </c>
      <c r="O1054" s="20">
        <v>3.6589999999999998</v>
      </c>
      <c r="P1054" s="20">
        <v>22.5</v>
      </c>
      <c r="Q1054" s="1"/>
      <c r="R1054" s="20">
        <v>43.15</v>
      </c>
      <c r="S1054" s="20">
        <v>1</v>
      </c>
      <c r="T1054" s="20">
        <v>99</v>
      </c>
      <c r="U1054" s="20">
        <v>0.05</v>
      </c>
      <c r="V1054" s="20">
        <v>14</v>
      </c>
      <c r="W1054" s="20">
        <v>12</v>
      </c>
      <c r="X1054" s="1">
        <v>8</v>
      </c>
      <c r="Y1054" s="1">
        <v>7</v>
      </c>
      <c r="Z1054" s="1">
        <v>7</v>
      </c>
      <c r="AA1054" s="1">
        <v>7</v>
      </c>
      <c r="AB1054" s="20">
        <v>81.5</v>
      </c>
      <c r="AC1054" s="20">
        <v>23.7</v>
      </c>
      <c r="AD1054" s="20">
        <v>1.3</v>
      </c>
      <c r="AE1054" s="20">
        <v>0.2</v>
      </c>
      <c r="AF1054" s="20">
        <v>0.1</v>
      </c>
      <c r="AG1054" s="20">
        <v>0</v>
      </c>
      <c r="AH1054" s="1">
        <v>23.900000000000006</v>
      </c>
      <c r="AI1054" s="1">
        <v>52.699999999999989</v>
      </c>
    </row>
    <row r="1055" spans="1:35" x14ac:dyDescent="0.25">
      <c r="A1055" s="1">
        <v>1054</v>
      </c>
      <c r="B1055" s="22">
        <v>27</v>
      </c>
      <c r="C1055" s="22">
        <v>4.0000000000000001E-3</v>
      </c>
      <c r="D1055" s="26">
        <v>20</v>
      </c>
      <c r="E1055" s="22">
        <v>3.4000000000000002E-2</v>
      </c>
      <c r="F1055" s="31"/>
      <c r="G1055" s="26">
        <v>150</v>
      </c>
      <c r="H1055" s="26">
        <v>167.6</v>
      </c>
      <c r="I1055" s="26">
        <v>193.3</v>
      </c>
      <c r="J1055" s="26">
        <v>230.3</v>
      </c>
      <c r="K1055" s="26">
        <v>250.1</v>
      </c>
      <c r="L1055" s="26">
        <v>42.5</v>
      </c>
      <c r="M1055" s="22">
        <v>804.2</v>
      </c>
      <c r="N1055" s="22">
        <v>-55.4</v>
      </c>
      <c r="O1055" s="22">
        <v>3.5510000000000002</v>
      </c>
      <c r="P1055" s="22">
        <v>20</v>
      </c>
      <c r="Q1055" s="22">
        <v>1.74</v>
      </c>
      <c r="R1055" s="22">
        <v>43.2</v>
      </c>
      <c r="S1055" s="21">
        <v>1</v>
      </c>
      <c r="T1055" s="22">
        <v>99</v>
      </c>
      <c r="U1055" s="22">
        <v>0.37</v>
      </c>
      <c r="V1055" s="22">
        <v>18</v>
      </c>
      <c r="W1055" s="22">
        <v>16</v>
      </c>
      <c r="X1055" s="1">
        <v>14</v>
      </c>
      <c r="Y1055" s="1">
        <v>13</v>
      </c>
      <c r="Z1055" s="1">
        <v>12</v>
      </c>
      <c r="AA1055" s="1">
        <v>11</v>
      </c>
      <c r="AB1055" s="22">
        <v>1805.3</v>
      </c>
      <c r="AC1055" s="22">
        <v>539.9</v>
      </c>
      <c r="AD1055" s="22">
        <v>107.9</v>
      </c>
      <c r="AE1055" s="26">
        <v>53</v>
      </c>
      <c r="AF1055" s="22">
        <v>31.9</v>
      </c>
      <c r="AG1055" s="22">
        <v>18.399999999999999</v>
      </c>
      <c r="AH1055" s="1">
        <v>25.700000000000017</v>
      </c>
      <c r="AI1055" s="1">
        <v>62.700000000000017</v>
      </c>
    </row>
    <row r="1056" spans="1:35" x14ac:dyDescent="0.25">
      <c r="A1056" s="1">
        <v>1055</v>
      </c>
      <c r="B1056" s="22">
        <v>29</v>
      </c>
      <c r="C1056" s="22">
        <v>3.0000000000000001E-3</v>
      </c>
      <c r="D1056" s="26">
        <v>16.5</v>
      </c>
      <c r="E1056" s="22">
        <v>1.7999999999999999E-2</v>
      </c>
      <c r="F1056" s="31"/>
      <c r="G1056" s="26">
        <v>145.5</v>
      </c>
      <c r="H1056" s="26">
        <v>162.69999999999999</v>
      </c>
      <c r="I1056" s="26">
        <v>191.4</v>
      </c>
      <c r="J1056" s="26">
        <v>236.1</v>
      </c>
      <c r="K1056" s="26">
        <v>259.10000000000002</v>
      </c>
      <c r="L1056" s="26">
        <v>39</v>
      </c>
      <c r="M1056" s="26">
        <v>804.2</v>
      </c>
      <c r="N1056" s="26">
        <v>-54.1</v>
      </c>
      <c r="O1056" s="24">
        <v>3.5950000000000002</v>
      </c>
      <c r="P1056" s="26">
        <v>21</v>
      </c>
      <c r="Q1056" s="26">
        <v>1.48</v>
      </c>
      <c r="R1056" s="22">
        <v>43.2</v>
      </c>
      <c r="S1056" s="21">
        <v>1</v>
      </c>
      <c r="T1056" s="22">
        <v>97</v>
      </c>
      <c r="U1056" s="24">
        <v>0.2</v>
      </c>
      <c r="V1056" s="22">
        <v>17</v>
      </c>
      <c r="W1056" s="22">
        <v>16</v>
      </c>
      <c r="X1056" s="1">
        <v>12</v>
      </c>
      <c r="Y1056" s="1">
        <v>10</v>
      </c>
      <c r="Z1056" s="1">
        <v>9</v>
      </c>
      <c r="AA1056" s="1">
        <v>8</v>
      </c>
      <c r="AB1056" s="26">
        <v>1275.3</v>
      </c>
      <c r="AC1056" s="26">
        <v>383.5</v>
      </c>
      <c r="AD1056" s="26">
        <v>37.799999999999997</v>
      </c>
      <c r="AE1056" s="26">
        <v>8.6</v>
      </c>
      <c r="AF1056" s="26">
        <v>4</v>
      </c>
      <c r="AG1056" s="26">
        <v>2.1</v>
      </c>
      <c r="AH1056" s="1">
        <v>28.700000000000017</v>
      </c>
      <c r="AI1056" s="1">
        <v>73.400000000000006</v>
      </c>
    </row>
    <row r="1057" spans="1:35" x14ac:dyDescent="0.25">
      <c r="A1057" s="1">
        <v>1056</v>
      </c>
      <c r="B1057" s="1">
        <v>12</v>
      </c>
      <c r="C1057" s="23">
        <v>3.0000000000000001E-3</v>
      </c>
      <c r="D1057" s="26">
        <v>16.899999999999999</v>
      </c>
      <c r="E1057" s="22">
        <v>0.14699999999999999</v>
      </c>
      <c r="F1057" s="31">
        <v>8.0000000000000004E-4</v>
      </c>
      <c r="G1057" s="26">
        <v>150.9</v>
      </c>
      <c r="H1057" s="26">
        <v>169</v>
      </c>
      <c r="I1057" s="26">
        <v>198</v>
      </c>
      <c r="J1057" s="26">
        <v>237</v>
      </c>
      <c r="K1057" s="26">
        <v>258.8</v>
      </c>
      <c r="L1057" s="26">
        <v>41</v>
      </c>
      <c r="M1057" s="26">
        <v>804.3</v>
      </c>
      <c r="N1057" s="26">
        <v>-52.1</v>
      </c>
      <c r="O1057" s="24">
        <v>4.0990000000000002</v>
      </c>
      <c r="P1057" s="26">
        <v>25</v>
      </c>
      <c r="Q1057" s="32"/>
      <c r="R1057" s="26">
        <v>43.188000000000002</v>
      </c>
      <c r="S1057" s="22">
        <v>2</v>
      </c>
      <c r="T1057" s="22">
        <v>67</v>
      </c>
      <c r="U1057" s="32"/>
      <c r="V1057" s="22"/>
      <c r="W1057" s="22"/>
      <c r="X1057" s="1"/>
      <c r="Y1057" s="1"/>
      <c r="Z1057" s="1"/>
      <c r="AA1057" s="1"/>
      <c r="AB1057" s="26"/>
      <c r="AC1057" s="26"/>
      <c r="AD1057" s="26"/>
      <c r="AE1057" s="26"/>
      <c r="AF1057" s="26"/>
      <c r="AG1057" s="26"/>
      <c r="AH1057" s="1">
        <v>29</v>
      </c>
      <c r="AI1057" s="1">
        <v>68</v>
      </c>
    </row>
    <row r="1058" spans="1:35" x14ac:dyDescent="0.25">
      <c r="A1058" s="1">
        <v>1057</v>
      </c>
      <c r="B1058" s="1">
        <v>12</v>
      </c>
      <c r="C1058" s="23">
        <v>3.0000000000000001E-3</v>
      </c>
      <c r="D1058" s="26">
        <v>16.5</v>
      </c>
      <c r="E1058" s="22">
        <v>0.14799999999999999</v>
      </c>
      <c r="F1058" s="31">
        <v>8.0000000000000004E-4</v>
      </c>
      <c r="G1058" s="26">
        <v>150.80000000000001</v>
      </c>
      <c r="H1058" s="26">
        <v>170.2</v>
      </c>
      <c r="I1058" s="26">
        <v>198.2</v>
      </c>
      <c r="J1058" s="26">
        <v>236.1</v>
      </c>
      <c r="K1058" s="26">
        <v>258.8</v>
      </c>
      <c r="L1058" s="26">
        <v>41.5</v>
      </c>
      <c r="M1058" s="26">
        <v>804.3</v>
      </c>
      <c r="N1058" s="26">
        <v>-52.1</v>
      </c>
      <c r="O1058" s="24">
        <v>4.109</v>
      </c>
      <c r="P1058" s="26">
        <v>25</v>
      </c>
      <c r="Q1058" s="22"/>
      <c r="R1058" s="26">
        <v>43.195999999999998</v>
      </c>
      <c r="S1058" s="22">
        <v>3</v>
      </c>
      <c r="T1058" s="22">
        <v>68</v>
      </c>
      <c r="U1058" s="32"/>
      <c r="V1058" s="22"/>
      <c r="W1058" s="22"/>
      <c r="X1058" s="1"/>
      <c r="Y1058" s="1"/>
      <c r="Z1058" s="1"/>
      <c r="AA1058" s="1"/>
      <c r="AB1058" s="26"/>
      <c r="AC1058" s="26"/>
      <c r="AD1058" s="26"/>
      <c r="AE1058" s="26"/>
      <c r="AF1058" s="26"/>
      <c r="AG1058" s="26"/>
      <c r="AH1058" s="1">
        <v>28</v>
      </c>
      <c r="AI1058" s="1">
        <v>65.900000000000006</v>
      </c>
    </row>
    <row r="1059" spans="1:35" x14ac:dyDescent="0.25">
      <c r="A1059" s="1">
        <v>1058</v>
      </c>
      <c r="B1059" s="1">
        <v>30</v>
      </c>
      <c r="C1059" s="1">
        <v>7.0000000000000001E-3</v>
      </c>
      <c r="D1059" s="1">
        <v>17.399999999999999</v>
      </c>
      <c r="E1059" s="1">
        <v>0.03</v>
      </c>
      <c r="F1059" s="29"/>
      <c r="G1059" s="1">
        <v>151.5</v>
      </c>
      <c r="H1059" s="1">
        <v>164.8</v>
      </c>
      <c r="I1059" s="1">
        <v>189.3</v>
      </c>
      <c r="J1059" s="1">
        <v>232.3</v>
      </c>
      <c r="K1059" s="1">
        <v>251.1</v>
      </c>
      <c r="L1059" s="1">
        <v>40</v>
      </c>
      <c r="M1059" s="1">
        <v>804.3</v>
      </c>
      <c r="N1059" s="1">
        <v>-60.8</v>
      </c>
      <c r="O1059" s="1">
        <v>3.4870000000000001</v>
      </c>
      <c r="P1059" s="1">
        <v>23</v>
      </c>
      <c r="Q1059" s="1">
        <v>1.63</v>
      </c>
      <c r="R1059" s="1">
        <v>43.186999999999998</v>
      </c>
      <c r="S1059" s="1">
        <v>1</v>
      </c>
      <c r="T1059" s="1">
        <v>96</v>
      </c>
      <c r="U1059" s="1">
        <v>0.02</v>
      </c>
      <c r="V1059" s="1">
        <v>14</v>
      </c>
      <c r="W1059" s="1">
        <v>12</v>
      </c>
      <c r="X1059" s="1">
        <v>8</v>
      </c>
      <c r="Y1059" s="1">
        <v>7</v>
      </c>
      <c r="Z1059" s="1">
        <v>7</v>
      </c>
      <c r="AA1059" s="1">
        <v>7</v>
      </c>
      <c r="AB1059" s="1"/>
      <c r="AC1059" s="1"/>
      <c r="AD1059" s="1"/>
      <c r="AE1059" s="1"/>
      <c r="AF1059" s="1"/>
      <c r="AG1059" s="1"/>
      <c r="AH1059" s="1">
        <v>24.5</v>
      </c>
      <c r="AI1059" s="1">
        <v>67.5</v>
      </c>
    </row>
    <row r="1060" spans="1:35" x14ac:dyDescent="0.25">
      <c r="A1060" s="1">
        <v>1059</v>
      </c>
      <c r="B1060" s="1">
        <v>30</v>
      </c>
      <c r="C1060" s="1">
        <v>8.0000000000000002E-3</v>
      </c>
      <c r="D1060" s="1">
        <v>18.8</v>
      </c>
      <c r="E1060" s="1">
        <v>0.02</v>
      </c>
      <c r="F1060" s="29"/>
      <c r="G1060" s="1">
        <v>147</v>
      </c>
      <c r="H1060" s="1">
        <v>162.80000000000001</v>
      </c>
      <c r="I1060" s="1">
        <v>189.2</v>
      </c>
      <c r="J1060" s="1">
        <v>234.6</v>
      </c>
      <c r="K1060" s="1">
        <v>253.9</v>
      </c>
      <c r="L1060" s="1">
        <v>39.5</v>
      </c>
      <c r="M1060" s="1">
        <v>804.3</v>
      </c>
      <c r="N1060" s="1">
        <v>-58.3</v>
      </c>
      <c r="O1060" s="1">
        <v>3.476</v>
      </c>
      <c r="P1060" s="1">
        <v>23</v>
      </c>
      <c r="Q1060" s="1">
        <v>1.76</v>
      </c>
      <c r="R1060" s="1">
        <v>43.167999999999999</v>
      </c>
      <c r="S1060" s="1">
        <v>1</v>
      </c>
      <c r="T1060" s="1">
        <v>98</v>
      </c>
      <c r="U1060" s="1">
        <v>0.13</v>
      </c>
      <c r="V1060" s="1">
        <v>13</v>
      </c>
      <c r="W1060" s="1">
        <v>11</v>
      </c>
      <c r="X1060" s="1">
        <v>8</v>
      </c>
      <c r="Y1060" s="1">
        <v>7</v>
      </c>
      <c r="Z1060" s="1">
        <v>7</v>
      </c>
      <c r="AA1060" s="1">
        <v>7</v>
      </c>
      <c r="AB1060" s="1"/>
      <c r="AC1060" s="1"/>
      <c r="AD1060" s="1"/>
      <c r="AE1060" s="1"/>
      <c r="AF1060" s="1"/>
      <c r="AG1060" s="1"/>
      <c r="AH1060" s="1">
        <v>26.399999999999977</v>
      </c>
      <c r="AI1060" s="1">
        <v>71.799999999999983</v>
      </c>
    </row>
    <row r="1061" spans="1:35" x14ac:dyDescent="0.25">
      <c r="A1061" s="1">
        <v>1060</v>
      </c>
      <c r="B1061" s="20">
        <v>30</v>
      </c>
      <c r="C1061" s="20">
        <v>1E-3</v>
      </c>
      <c r="D1061" s="20">
        <v>22.2</v>
      </c>
      <c r="E1061" s="20">
        <v>7.9000000000000008E-3</v>
      </c>
      <c r="F1061" s="28">
        <v>2.0000000000000001E-4</v>
      </c>
      <c r="G1061" s="20">
        <v>143.9</v>
      </c>
      <c r="H1061" s="20">
        <v>171.2</v>
      </c>
      <c r="I1061" s="20">
        <v>196.6</v>
      </c>
      <c r="J1061" s="20">
        <v>231.5</v>
      </c>
      <c r="K1061" s="20">
        <v>249.2</v>
      </c>
      <c r="L1061" s="20">
        <v>40.9</v>
      </c>
      <c r="M1061" s="20">
        <v>804.3</v>
      </c>
      <c r="N1061" s="20">
        <v>-52</v>
      </c>
      <c r="O1061" s="20">
        <v>3.6989999999999998</v>
      </c>
      <c r="P1061" s="20">
        <v>22</v>
      </c>
      <c r="Q1061" s="20">
        <v>1.96</v>
      </c>
      <c r="R1061" s="20">
        <v>43.14</v>
      </c>
      <c r="S1061" s="20">
        <v>1</v>
      </c>
      <c r="T1061" s="20">
        <v>100</v>
      </c>
      <c r="U1061" s="20">
        <v>0.08</v>
      </c>
      <c r="V1061" s="20">
        <v>13</v>
      </c>
      <c r="W1061" s="20">
        <v>11</v>
      </c>
      <c r="X1061" s="1">
        <v>7</v>
      </c>
      <c r="Y1061" s="1">
        <v>7</v>
      </c>
      <c r="Z1061" s="1">
        <v>7</v>
      </c>
      <c r="AA1061" s="1">
        <v>7</v>
      </c>
      <c r="AB1061" s="20">
        <v>42</v>
      </c>
      <c r="AC1061" s="20">
        <v>11.7</v>
      </c>
      <c r="AD1061" s="20">
        <v>0.7</v>
      </c>
      <c r="AE1061" s="20">
        <v>0.1</v>
      </c>
      <c r="AF1061" s="20">
        <v>0</v>
      </c>
      <c r="AG1061" s="20">
        <v>0</v>
      </c>
      <c r="AH1061" s="1">
        <v>25.400000000000006</v>
      </c>
      <c r="AI1061" s="1">
        <v>60.300000000000011</v>
      </c>
    </row>
    <row r="1062" spans="1:35" x14ac:dyDescent="0.25">
      <c r="A1062" s="1">
        <v>1061</v>
      </c>
      <c r="B1062" s="20">
        <v>30</v>
      </c>
      <c r="C1062" s="20">
        <v>2E-3</v>
      </c>
      <c r="D1062" s="20">
        <v>20.5</v>
      </c>
      <c r="E1062" s="20">
        <v>1.09E-2</v>
      </c>
      <c r="F1062" s="28">
        <v>2.0000000000000001E-4</v>
      </c>
      <c r="G1062" s="20">
        <v>145.69999999999999</v>
      </c>
      <c r="H1062" s="20">
        <v>173.7</v>
      </c>
      <c r="I1062" s="20">
        <v>199</v>
      </c>
      <c r="J1062" s="20">
        <v>234.3</v>
      </c>
      <c r="K1062" s="20">
        <v>251.7</v>
      </c>
      <c r="L1062" s="20">
        <v>40.6</v>
      </c>
      <c r="M1062" s="20">
        <v>804.3</v>
      </c>
      <c r="N1062" s="20">
        <v>-49.6</v>
      </c>
      <c r="O1062" s="20">
        <v>3.8639999999999999</v>
      </c>
      <c r="P1062" s="20">
        <v>22</v>
      </c>
      <c r="Q1062" s="20">
        <v>2.0099999999999998</v>
      </c>
      <c r="R1062" s="20">
        <v>43.17</v>
      </c>
      <c r="S1062" s="33">
        <v>1</v>
      </c>
      <c r="T1062" s="20">
        <v>99</v>
      </c>
      <c r="U1062" s="20">
        <v>0.27</v>
      </c>
      <c r="V1062" s="20">
        <v>13</v>
      </c>
      <c r="W1062" s="20">
        <v>11</v>
      </c>
      <c r="X1062" s="1">
        <v>7</v>
      </c>
      <c r="Y1062" s="1">
        <v>7</v>
      </c>
      <c r="Z1062" s="1">
        <v>7</v>
      </c>
      <c r="AA1062" s="1">
        <v>7</v>
      </c>
      <c r="AB1062" s="20">
        <v>62.8</v>
      </c>
      <c r="AC1062" s="20">
        <v>19.600000000000001</v>
      </c>
      <c r="AD1062" s="20">
        <v>1.3</v>
      </c>
      <c r="AE1062" s="20">
        <v>0.2</v>
      </c>
      <c r="AF1062" s="20">
        <v>0.1</v>
      </c>
      <c r="AG1062" s="20" t="s">
        <v>67</v>
      </c>
      <c r="AH1062" s="1">
        <v>25.300000000000011</v>
      </c>
      <c r="AI1062" s="1">
        <v>60.600000000000023</v>
      </c>
    </row>
    <row r="1063" spans="1:35" x14ac:dyDescent="0.25">
      <c r="A1063" s="1">
        <v>1062</v>
      </c>
      <c r="B1063" s="22">
        <v>29</v>
      </c>
      <c r="C1063" s="22">
        <v>2E-3</v>
      </c>
      <c r="D1063" s="26">
        <v>17.600000000000001</v>
      </c>
      <c r="E1063" s="24">
        <v>2.1999999999999999E-2</v>
      </c>
      <c r="F1063" s="31"/>
      <c r="G1063" s="26">
        <v>141.5</v>
      </c>
      <c r="H1063" s="26">
        <v>162.9</v>
      </c>
      <c r="I1063" s="26">
        <v>191.4</v>
      </c>
      <c r="J1063" s="26">
        <v>233.7</v>
      </c>
      <c r="K1063" s="26">
        <v>255.6</v>
      </c>
      <c r="L1063" s="26">
        <v>40.5</v>
      </c>
      <c r="M1063" s="22">
        <v>804.3</v>
      </c>
      <c r="N1063" s="26">
        <v>-56.9</v>
      </c>
      <c r="O1063" s="24">
        <v>3.5489999999999999</v>
      </c>
      <c r="P1063" s="26">
        <v>21</v>
      </c>
      <c r="Q1063" s="22">
        <v>1.21</v>
      </c>
      <c r="R1063" s="22">
        <v>43.2</v>
      </c>
      <c r="S1063" s="21">
        <v>1</v>
      </c>
      <c r="T1063" s="22">
        <v>98</v>
      </c>
      <c r="U1063" s="32">
        <v>0.3</v>
      </c>
      <c r="V1063" s="22">
        <v>18</v>
      </c>
      <c r="W1063" s="22">
        <v>16</v>
      </c>
      <c r="X1063" s="1">
        <v>13</v>
      </c>
      <c r="Y1063" s="1">
        <v>11</v>
      </c>
      <c r="Z1063" s="1">
        <v>10</v>
      </c>
      <c r="AA1063" s="1">
        <v>9</v>
      </c>
      <c r="AB1063" s="26">
        <v>1781.1</v>
      </c>
      <c r="AC1063" s="26">
        <v>456.3</v>
      </c>
      <c r="AD1063" s="26">
        <v>42.4</v>
      </c>
      <c r="AE1063" s="26">
        <v>12.6</v>
      </c>
      <c r="AF1063" s="26">
        <v>7.3</v>
      </c>
      <c r="AG1063" s="26">
        <v>4.5</v>
      </c>
      <c r="AH1063" s="1">
        <v>28.5</v>
      </c>
      <c r="AI1063" s="1">
        <v>70.799999999999983</v>
      </c>
    </row>
    <row r="1064" spans="1:35" x14ac:dyDescent="0.25">
      <c r="A1064" s="1">
        <v>1063</v>
      </c>
      <c r="B1064" s="22">
        <v>28</v>
      </c>
      <c r="C1064" s="22">
        <v>8.9999999999999993E-3</v>
      </c>
      <c r="D1064" s="26">
        <v>16.2</v>
      </c>
      <c r="E1064" s="22">
        <v>2.8000000000000001E-2</v>
      </c>
      <c r="F1064" s="31"/>
      <c r="G1064" s="26">
        <v>143.30000000000001</v>
      </c>
      <c r="H1064" s="26">
        <v>164.5</v>
      </c>
      <c r="I1064" s="26">
        <v>193.6</v>
      </c>
      <c r="J1064" s="26">
        <v>238.6</v>
      </c>
      <c r="K1064" s="26">
        <v>258.8</v>
      </c>
      <c r="L1064" s="26">
        <v>40.5</v>
      </c>
      <c r="M1064" s="22">
        <v>804.3</v>
      </c>
      <c r="N1064" s="26">
        <v>-50.9</v>
      </c>
      <c r="O1064" s="22">
        <v>3.766</v>
      </c>
      <c r="P1064" s="26">
        <v>22</v>
      </c>
      <c r="Q1064" s="22">
        <v>1.83</v>
      </c>
      <c r="R1064" s="22">
        <v>43.2</v>
      </c>
      <c r="S1064" s="21">
        <v>1</v>
      </c>
      <c r="T1064" s="22">
        <v>93</v>
      </c>
      <c r="U1064" s="32">
        <v>0.33</v>
      </c>
      <c r="V1064" s="22">
        <v>18</v>
      </c>
      <c r="W1064" s="22">
        <v>16</v>
      </c>
      <c r="X1064" s="1">
        <v>13</v>
      </c>
      <c r="Y1064" s="1">
        <v>11</v>
      </c>
      <c r="Z1064" s="1">
        <v>10</v>
      </c>
      <c r="AA1064" s="1">
        <v>9</v>
      </c>
      <c r="AB1064" s="26">
        <v>1434.7</v>
      </c>
      <c r="AC1064" s="26">
        <v>392.5</v>
      </c>
      <c r="AD1064" s="26">
        <v>43.8</v>
      </c>
      <c r="AE1064" s="26">
        <v>13.8</v>
      </c>
      <c r="AF1064" s="26">
        <v>7.6</v>
      </c>
      <c r="AG1064" s="26">
        <v>4.0999999999999996</v>
      </c>
      <c r="AH1064" s="1">
        <v>29.099999999999994</v>
      </c>
      <c r="AI1064" s="1">
        <v>74.099999999999994</v>
      </c>
    </row>
    <row r="1065" spans="1:35" x14ac:dyDescent="0.25">
      <c r="A1065" s="1">
        <v>1064</v>
      </c>
      <c r="B1065" s="22">
        <v>27</v>
      </c>
      <c r="C1065" s="22">
        <v>4.0000000000000001E-3</v>
      </c>
      <c r="D1065" s="26">
        <v>17</v>
      </c>
      <c r="E1065" s="22">
        <v>1.7999999999999999E-2</v>
      </c>
      <c r="F1065" s="31"/>
      <c r="G1065" s="26">
        <v>145.9</v>
      </c>
      <c r="H1065" s="26">
        <v>164</v>
      </c>
      <c r="I1065" s="26">
        <v>193.9</v>
      </c>
      <c r="J1065" s="26">
        <v>238</v>
      </c>
      <c r="K1065" s="26">
        <v>257.2</v>
      </c>
      <c r="L1065" s="26">
        <v>41</v>
      </c>
      <c r="M1065" s="26">
        <v>804.3</v>
      </c>
      <c r="N1065" s="26">
        <v>-54.3</v>
      </c>
      <c r="O1065" s="22">
        <v>3.702</v>
      </c>
      <c r="P1065" s="26">
        <v>21.5</v>
      </c>
      <c r="Q1065" s="32">
        <v>1.67</v>
      </c>
      <c r="R1065" s="22">
        <v>43.2</v>
      </c>
      <c r="S1065" s="21">
        <v>1</v>
      </c>
      <c r="T1065" s="22">
        <v>98</v>
      </c>
      <c r="U1065" s="32">
        <v>0.31</v>
      </c>
      <c r="V1065" s="22">
        <v>17</v>
      </c>
      <c r="W1065" s="22">
        <v>16</v>
      </c>
      <c r="X1065" s="1">
        <v>12</v>
      </c>
      <c r="Y1065" s="1">
        <v>10</v>
      </c>
      <c r="Z1065" s="1">
        <v>9</v>
      </c>
      <c r="AA1065" s="1">
        <v>8</v>
      </c>
      <c r="AB1065" s="26">
        <v>1159.5999999999999</v>
      </c>
      <c r="AC1065" s="26">
        <v>326.89999999999998</v>
      </c>
      <c r="AD1065" s="26">
        <v>33</v>
      </c>
      <c r="AE1065" s="26">
        <v>9.5</v>
      </c>
      <c r="AF1065" s="26">
        <v>4.7</v>
      </c>
      <c r="AG1065" s="26">
        <v>2.2000000000000002</v>
      </c>
      <c r="AH1065" s="1">
        <v>29.900000000000006</v>
      </c>
      <c r="AI1065" s="1">
        <v>74</v>
      </c>
    </row>
    <row r="1066" spans="1:35" x14ac:dyDescent="0.25">
      <c r="A1066" s="1">
        <v>1065</v>
      </c>
      <c r="B1066" s="22">
        <v>29</v>
      </c>
      <c r="C1066" s="22">
        <v>2E-3</v>
      </c>
      <c r="D1066" s="26">
        <v>16.600000000000001</v>
      </c>
      <c r="E1066" s="22">
        <v>1.9E-2</v>
      </c>
      <c r="F1066" s="31"/>
      <c r="G1066" s="26">
        <v>144</v>
      </c>
      <c r="H1066" s="26">
        <v>163.19999999999999</v>
      </c>
      <c r="I1066" s="26">
        <v>191.1</v>
      </c>
      <c r="J1066" s="26">
        <v>233.4</v>
      </c>
      <c r="K1066" s="26">
        <v>255.9</v>
      </c>
      <c r="L1066" s="26">
        <v>39.5</v>
      </c>
      <c r="M1066" s="26">
        <v>804.3</v>
      </c>
      <c r="N1066" s="26">
        <v>-54.2</v>
      </c>
      <c r="O1066" s="22">
        <v>3.6059999999999999</v>
      </c>
      <c r="P1066" s="26">
        <v>22</v>
      </c>
      <c r="Q1066" s="32">
        <v>1.67</v>
      </c>
      <c r="R1066" s="22">
        <v>43.2</v>
      </c>
      <c r="S1066" s="21">
        <v>1</v>
      </c>
      <c r="T1066" s="22">
        <v>98</v>
      </c>
      <c r="U1066" s="32">
        <v>0.1</v>
      </c>
      <c r="V1066" s="22">
        <v>17</v>
      </c>
      <c r="W1066" s="22">
        <v>15</v>
      </c>
      <c r="X1066" s="1">
        <v>12</v>
      </c>
      <c r="Y1066" s="1">
        <v>11</v>
      </c>
      <c r="Z1066" s="1">
        <v>11</v>
      </c>
      <c r="AA1066" s="1">
        <v>10</v>
      </c>
      <c r="AB1066" s="26">
        <v>739.6</v>
      </c>
      <c r="AC1066" s="26">
        <v>236.3</v>
      </c>
      <c r="AD1066" s="26">
        <v>30.4</v>
      </c>
      <c r="AE1066" s="26">
        <v>14.8</v>
      </c>
      <c r="AF1066" s="26">
        <v>10.1</v>
      </c>
      <c r="AG1066" s="26">
        <v>6.5</v>
      </c>
      <c r="AH1066" s="1">
        <v>27.900000000000006</v>
      </c>
      <c r="AI1066" s="1">
        <v>70.200000000000017</v>
      </c>
    </row>
    <row r="1067" spans="1:35" x14ac:dyDescent="0.25">
      <c r="A1067" s="1">
        <v>1066</v>
      </c>
      <c r="B1067" s="22">
        <v>29</v>
      </c>
      <c r="C1067" s="22">
        <v>8.0000000000000002E-3</v>
      </c>
      <c r="D1067" s="22">
        <v>14.7</v>
      </c>
      <c r="E1067" s="22">
        <v>2.5999999999999999E-2</v>
      </c>
      <c r="F1067" s="31"/>
      <c r="G1067" s="22">
        <v>144.6</v>
      </c>
      <c r="H1067" s="22">
        <v>164.6</v>
      </c>
      <c r="I1067" s="22">
        <v>190.9</v>
      </c>
      <c r="J1067" s="22">
        <v>235.2</v>
      </c>
      <c r="K1067" s="22">
        <v>259.5</v>
      </c>
      <c r="L1067" s="26">
        <v>40</v>
      </c>
      <c r="M1067" s="26">
        <v>804.3</v>
      </c>
      <c r="N1067" s="26">
        <v>-54</v>
      </c>
      <c r="O1067" s="22">
        <v>3.641</v>
      </c>
      <c r="P1067" s="26">
        <v>21.5</v>
      </c>
      <c r="Q1067" s="22">
        <v>1.58</v>
      </c>
      <c r="R1067" s="22">
        <v>43.2</v>
      </c>
      <c r="S1067" s="21">
        <v>1</v>
      </c>
      <c r="T1067" s="22">
        <v>93</v>
      </c>
      <c r="U1067" s="22">
        <v>0.42</v>
      </c>
      <c r="V1067" s="22">
        <v>19</v>
      </c>
      <c r="W1067" s="22">
        <v>17</v>
      </c>
      <c r="X1067" s="1">
        <v>13</v>
      </c>
      <c r="Y1067" s="1">
        <v>11</v>
      </c>
      <c r="Z1067" s="1">
        <v>9</v>
      </c>
      <c r="AA1067" s="1">
        <v>8</v>
      </c>
      <c r="AB1067" s="22">
        <v>2942.2</v>
      </c>
      <c r="AC1067" s="22">
        <v>799.2</v>
      </c>
      <c r="AD1067" s="22">
        <v>48.7</v>
      </c>
      <c r="AE1067" s="22">
        <v>11.7</v>
      </c>
      <c r="AF1067" s="26">
        <v>5</v>
      </c>
      <c r="AG1067" s="22">
        <v>2.4</v>
      </c>
      <c r="AH1067" s="1">
        <v>26.300000000000011</v>
      </c>
      <c r="AI1067" s="1">
        <v>70.599999999999994</v>
      </c>
    </row>
    <row r="1068" spans="1:35" x14ac:dyDescent="0.25">
      <c r="A1068" s="1">
        <v>1067</v>
      </c>
      <c r="B1068" s="22">
        <v>29</v>
      </c>
      <c r="C1068" s="22">
        <v>8.0000000000000002E-3</v>
      </c>
      <c r="D1068" s="22">
        <v>14.7</v>
      </c>
      <c r="E1068" s="22">
        <v>2.5999999999999999E-2</v>
      </c>
      <c r="F1068" s="31"/>
      <c r="G1068" s="22">
        <v>144.6</v>
      </c>
      <c r="H1068" s="22">
        <v>164.6</v>
      </c>
      <c r="I1068" s="22">
        <v>190.9</v>
      </c>
      <c r="J1068" s="22">
        <v>235.2</v>
      </c>
      <c r="K1068" s="22">
        <v>259.5</v>
      </c>
      <c r="L1068" s="26">
        <v>40</v>
      </c>
      <c r="M1068" s="26">
        <v>804.3</v>
      </c>
      <c r="N1068" s="26">
        <v>-54</v>
      </c>
      <c r="O1068" s="22">
        <v>3.641</v>
      </c>
      <c r="P1068" s="26">
        <v>21.5</v>
      </c>
      <c r="Q1068" s="22">
        <v>1.58</v>
      </c>
      <c r="R1068" s="22">
        <v>43.2</v>
      </c>
      <c r="S1068" s="21">
        <v>1</v>
      </c>
      <c r="T1068" s="22">
        <v>93</v>
      </c>
      <c r="U1068" s="22">
        <v>0.42</v>
      </c>
      <c r="V1068" s="22">
        <v>19</v>
      </c>
      <c r="W1068" s="22">
        <v>17</v>
      </c>
      <c r="X1068" s="1">
        <v>13</v>
      </c>
      <c r="Y1068" s="1">
        <v>11</v>
      </c>
      <c r="Z1068" s="1">
        <v>9</v>
      </c>
      <c r="AA1068" s="1">
        <v>8</v>
      </c>
      <c r="AB1068" s="22">
        <v>2942.2</v>
      </c>
      <c r="AC1068" s="22">
        <v>799.2</v>
      </c>
      <c r="AD1068" s="22">
        <v>48.7</v>
      </c>
      <c r="AE1068" s="22">
        <v>11.7</v>
      </c>
      <c r="AF1068" s="26">
        <v>5</v>
      </c>
      <c r="AG1068" s="22">
        <v>2.4</v>
      </c>
      <c r="AH1068" s="1">
        <v>26.300000000000011</v>
      </c>
      <c r="AI1068" s="1">
        <v>70.599999999999994</v>
      </c>
    </row>
    <row r="1069" spans="1:35" x14ac:dyDescent="0.25">
      <c r="A1069" s="1">
        <v>1068</v>
      </c>
      <c r="B1069" s="22">
        <v>29</v>
      </c>
      <c r="C1069" s="22">
        <v>7.0000000000000001E-3</v>
      </c>
      <c r="D1069" s="26">
        <v>16.899999999999999</v>
      </c>
      <c r="E1069" s="22">
        <v>2.5999999999999999E-2</v>
      </c>
      <c r="F1069" s="31" t="s">
        <v>65</v>
      </c>
      <c r="G1069" s="26">
        <v>143.19999999999999</v>
      </c>
      <c r="H1069" s="26">
        <v>163.19999999999999</v>
      </c>
      <c r="I1069" s="26">
        <v>192.3</v>
      </c>
      <c r="J1069" s="26">
        <v>237.6</v>
      </c>
      <c r="K1069" s="26">
        <v>257.8</v>
      </c>
      <c r="L1069" s="26">
        <v>40</v>
      </c>
      <c r="M1069" s="22">
        <v>804.3</v>
      </c>
      <c r="N1069" s="22">
        <v>-53.1</v>
      </c>
      <c r="O1069" s="24">
        <v>3.65</v>
      </c>
      <c r="P1069" s="26">
        <v>22</v>
      </c>
      <c r="Q1069" s="22">
        <v>1.65</v>
      </c>
      <c r="R1069" s="22">
        <v>43.2</v>
      </c>
      <c r="S1069" s="21">
        <v>1</v>
      </c>
      <c r="T1069" s="22">
        <v>94</v>
      </c>
      <c r="U1069" s="32">
        <v>0.2</v>
      </c>
      <c r="V1069" s="22">
        <v>17</v>
      </c>
      <c r="W1069" s="22">
        <v>15</v>
      </c>
      <c r="X1069" s="1">
        <v>9</v>
      </c>
      <c r="Y1069" s="1">
        <v>7</v>
      </c>
      <c r="Z1069" s="1">
        <v>7</v>
      </c>
      <c r="AA1069" s="1">
        <v>7</v>
      </c>
      <c r="AB1069" s="26">
        <v>761</v>
      </c>
      <c r="AC1069" s="26">
        <v>169.1</v>
      </c>
      <c r="AD1069" s="26">
        <v>4.8</v>
      </c>
      <c r="AE1069" s="26">
        <v>0.5</v>
      </c>
      <c r="AF1069" s="26">
        <v>0.2</v>
      </c>
      <c r="AG1069" s="26">
        <v>0.1</v>
      </c>
      <c r="AH1069" s="1">
        <v>29.100000000000023</v>
      </c>
      <c r="AI1069" s="1">
        <v>74.400000000000006</v>
      </c>
    </row>
    <row r="1070" spans="1:35" x14ac:dyDescent="0.25">
      <c r="A1070" s="1">
        <v>1069</v>
      </c>
      <c r="B1070" s="1">
        <v>29</v>
      </c>
      <c r="C1070" s="1">
        <v>1.2E-2</v>
      </c>
      <c r="D1070" s="1">
        <v>15.3</v>
      </c>
      <c r="E1070" s="21">
        <v>0.01</v>
      </c>
      <c r="F1070" s="28"/>
      <c r="G1070" s="1">
        <v>146.19999999999999</v>
      </c>
      <c r="H1070" s="1">
        <v>164.1</v>
      </c>
      <c r="I1070" s="1">
        <v>193.6</v>
      </c>
      <c r="J1070" s="1">
        <v>236.9</v>
      </c>
      <c r="K1070" s="1">
        <v>259.5</v>
      </c>
      <c r="L1070" s="1">
        <v>40</v>
      </c>
      <c r="M1070" s="1">
        <v>804.30000000000007</v>
      </c>
      <c r="N1070" s="1">
        <v>-54.5</v>
      </c>
      <c r="O1070" s="1">
        <v>3.69</v>
      </c>
      <c r="P1070" s="1">
        <v>22</v>
      </c>
      <c r="Q1070" s="1">
        <v>0.63</v>
      </c>
      <c r="R1070" s="1">
        <v>43.26</v>
      </c>
      <c r="S1070" s="21">
        <v>1</v>
      </c>
      <c r="T1070" s="1">
        <v>97</v>
      </c>
      <c r="U1070" s="1">
        <v>0.1</v>
      </c>
      <c r="V1070" s="1">
        <v>13</v>
      </c>
      <c r="W1070" s="1">
        <v>9</v>
      </c>
      <c r="X1070" s="1">
        <v>7</v>
      </c>
      <c r="Y1070" s="1">
        <v>7</v>
      </c>
      <c r="Z1070" s="1">
        <v>7</v>
      </c>
      <c r="AA1070" s="1">
        <v>7</v>
      </c>
      <c r="AB1070" s="1">
        <v>421</v>
      </c>
      <c r="AC1070" s="1">
        <v>40</v>
      </c>
      <c r="AD1070" s="1">
        <v>2</v>
      </c>
      <c r="AE1070" s="1">
        <v>1</v>
      </c>
      <c r="AF1070" s="1" t="s">
        <v>66</v>
      </c>
      <c r="AG1070" s="1" t="s">
        <v>66</v>
      </c>
      <c r="AH1070" s="1">
        <v>29.5</v>
      </c>
      <c r="AI1070" s="1">
        <v>72.800000000000011</v>
      </c>
    </row>
    <row r="1071" spans="1:35" x14ac:dyDescent="0.25">
      <c r="A1071" s="1">
        <v>1070</v>
      </c>
      <c r="B1071" s="1">
        <v>30</v>
      </c>
      <c r="C1071" s="1">
        <v>2.5000000000000001E-3</v>
      </c>
      <c r="D1071" s="1">
        <v>17</v>
      </c>
      <c r="E1071" s="21">
        <v>0.01</v>
      </c>
      <c r="F1071" s="29"/>
      <c r="G1071" s="1">
        <v>152.9</v>
      </c>
      <c r="H1071" s="1">
        <v>167.8</v>
      </c>
      <c r="I1071" s="1">
        <v>184.2</v>
      </c>
      <c r="J1071" s="1">
        <v>212.3</v>
      </c>
      <c r="K1071" s="1">
        <v>239.6</v>
      </c>
      <c r="L1071" s="1">
        <v>42.5</v>
      </c>
      <c r="M1071" s="1">
        <v>804.30000000000007</v>
      </c>
      <c r="N1071" s="1">
        <v>-69.099999999999994</v>
      </c>
      <c r="O1071" s="1">
        <v>3.19</v>
      </c>
      <c r="P1071" s="1">
        <v>21.5</v>
      </c>
      <c r="Q1071" s="1">
        <v>0.16</v>
      </c>
      <c r="R1071" s="1">
        <v>43.2</v>
      </c>
      <c r="S1071" s="21">
        <v>1</v>
      </c>
      <c r="T1071" s="1">
        <v>100</v>
      </c>
      <c r="U1071" s="1">
        <v>0.16</v>
      </c>
      <c r="V1071" s="1">
        <v>16</v>
      </c>
      <c r="W1071" s="1">
        <v>15</v>
      </c>
      <c r="X1071" s="1">
        <v>12</v>
      </c>
      <c r="Y1071" s="1">
        <v>10</v>
      </c>
      <c r="Z1071" s="1">
        <v>9</v>
      </c>
      <c r="AA1071" s="1">
        <v>8</v>
      </c>
      <c r="AB1071" s="1">
        <v>567.9</v>
      </c>
      <c r="AC1071" s="1">
        <v>205.4</v>
      </c>
      <c r="AD1071" s="1">
        <v>24.4</v>
      </c>
      <c r="AE1071" s="1">
        <v>6.7</v>
      </c>
      <c r="AF1071" s="1">
        <v>3.4</v>
      </c>
      <c r="AG1071" s="1">
        <v>1.7</v>
      </c>
      <c r="AH1071" s="1">
        <v>16.399999999999977</v>
      </c>
      <c r="AI1071" s="1">
        <v>44.5</v>
      </c>
    </row>
    <row r="1072" spans="1:35" x14ac:dyDescent="0.25">
      <c r="A1072" s="1">
        <v>1071</v>
      </c>
      <c r="B1072" s="1">
        <v>30</v>
      </c>
      <c r="C1072" s="1">
        <v>1.0999999999999999E-2</v>
      </c>
      <c r="D1072" s="1">
        <v>17.2</v>
      </c>
      <c r="E1072" s="1">
        <v>0.02</v>
      </c>
      <c r="F1072" s="29">
        <v>1E-3</v>
      </c>
      <c r="G1072" s="1">
        <v>153.30000000000001</v>
      </c>
      <c r="H1072" s="1">
        <v>167.8</v>
      </c>
      <c r="I1072" s="1">
        <v>193.1</v>
      </c>
      <c r="J1072" s="1">
        <v>238.3</v>
      </c>
      <c r="K1072" s="1">
        <v>258</v>
      </c>
      <c r="L1072" s="1">
        <v>43.5</v>
      </c>
      <c r="M1072" s="1">
        <v>804.4</v>
      </c>
      <c r="N1072" s="1">
        <v>-55.4</v>
      </c>
      <c r="O1072" s="1">
        <v>3.69</v>
      </c>
      <c r="P1072" s="1">
        <v>22.2</v>
      </c>
      <c r="Q1072" s="1">
        <v>2.11</v>
      </c>
      <c r="R1072" s="1">
        <v>43.213999999999999</v>
      </c>
      <c r="S1072" s="1">
        <v>1</v>
      </c>
      <c r="T1072" s="1">
        <v>95</v>
      </c>
      <c r="U1072" s="1">
        <v>0.1</v>
      </c>
      <c r="V1072" s="1">
        <v>13</v>
      </c>
      <c r="W1072" s="1">
        <v>12</v>
      </c>
      <c r="X1072" s="1">
        <v>9</v>
      </c>
      <c r="Y1072" s="1">
        <v>7</v>
      </c>
      <c r="Z1072" s="1">
        <v>7</v>
      </c>
      <c r="AA1072" s="1">
        <v>7</v>
      </c>
      <c r="AB1072" s="20"/>
      <c r="AC1072" s="20"/>
      <c r="AD1072" s="20"/>
      <c r="AE1072" s="20"/>
      <c r="AF1072" s="20"/>
      <c r="AG1072" s="20"/>
      <c r="AH1072" s="1">
        <v>25.299999999999983</v>
      </c>
      <c r="AI1072" s="1">
        <v>70.5</v>
      </c>
    </row>
    <row r="1073" spans="1:35" x14ac:dyDescent="0.25">
      <c r="A1073" s="1">
        <v>1072</v>
      </c>
      <c r="B1073" s="20">
        <v>30</v>
      </c>
      <c r="C1073" s="20">
        <v>1E-3</v>
      </c>
      <c r="D1073" s="20">
        <v>24</v>
      </c>
      <c r="E1073" s="20">
        <v>1.6500000000000001E-2</v>
      </c>
      <c r="F1073" s="28">
        <v>2.0000000000000001E-4</v>
      </c>
      <c r="G1073" s="20">
        <v>145.30000000000001</v>
      </c>
      <c r="H1073" s="20">
        <v>171.5</v>
      </c>
      <c r="I1073" s="20">
        <v>195.9</v>
      </c>
      <c r="J1073" s="20">
        <v>230.1</v>
      </c>
      <c r="K1073" s="20">
        <v>248.8</v>
      </c>
      <c r="L1073" s="20">
        <v>42.3</v>
      </c>
      <c r="M1073" s="20">
        <v>804.4</v>
      </c>
      <c r="N1073" s="20">
        <v>-52.4</v>
      </c>
      <c r="O1073" s="20">
        <v>3.6459999999999999</v>
      </c>
      <c r="P1073" s="20">
        <v>20</v>
      </c>
      <c r="Q1073" s="20">
        <v>1.98</v>
      </c>
      <c r="R1073" s="20">
        <v>43.1</v>
      </c>
      <c r="S1073" s="20">
        <v>1</v>
      </c>
      <c r="T1073" s="20">
        <v>100</v>
      </c>
      <c r="U1073" s="20">
        <v>0.36</v>
      </c>
      <c r="V1073" s="20">
        <v>15</v>
      </c>
      <c r="W1073" s="20">
        <v>13</v>
      </c>
      <c r="X1073" s="1">
        <v>9</v>
      </c>
      <c r="Y1073" s="1">
        <v>7</v>
      </c>
      <c r="Z1073" s="1">
        <v>7</v>
      </c>
      <c r="AA1073" s="1">
        <v>7</v>
      </c>
      <c r="AB1073" s="20">
        <v>253.5</v>
      </c>
      <c r="AC1073" s="20">
        <v>71.599999999999994</v>
      </c>
      <c r="AD1073" s="20">
        <v>3.8</v>
      </c>
      <c r="AE1073" s="20">
        <v>0.7</v>
      </c>
      <c r="AF1073" s="20">
        <v>0.3</v>
      </c>
      <c r="AG1073" s="20">
        <v>0</v>
      </c>
      <c r="AH1073" s="1">
        <v>24.400000000000006</v>
      </c>
      <c r="AI1073" s="1">
        <v>58.599999999999994</v>
      </c>
    </row>
    <row r="1074" spans="1:35" x14ac:dyDescent="0.25">
      <c r="A1074" s="1">
        <v>1073</v>
      </c>
      <c r="B1074" s="20">
        <v>30</v>
      </c>
      <c r="C1074" s="20">
        <v>1E-3</v>
      </c>
      <c r="D1074" s="20">
        <v>21.4</v>
      </c>
      <c r="E1074" s="20">
        <v>1.35E-2</v>
      </c>
      <c r="F1074" s="28">
        <v>2.9999999999999997E-4</v>
      </c>
      <c r="G1074" s="20">
        <v>145.4</v>
      </c>
      <c r="H1074" s="20">
        <v>174.3</v>
      </c>
      <c r="I1074" s="20">
        <v>199.9</v>
      </c>
      <c r="J1074" s="20">
        <v>233.2</v>
      </c>
      <c r="K1074" s="20">
        <v>255.8</v>
      </c>
      <c r="L1074" s="20">
        <v>42</v>
      </c>
      <c r="M1074" s="20">
        <v>804.4</v>
      </c>
      <c r="N1074" s="20">
        <v>-49.8</v>
      </c>
      <c r="O1074" s="20">
        <v>3.8969999999999998</v>
      </c>
      <c r="P1074" s="20">
        <v>22</v>
      </c>
      <c r="Q1074" s="20">
        <v>1.94</v>
      </c>
      <c r="R1074" s="20">
        <v>43.16</v>
      </c>
      <c r="S1074" s="33">
        <v>1</v>
      </c>
      <c r="T1074" s="20">
        <v>100</v>
      </c>
      <c r="U1074" s="20">
        <v>0.23</v>
      </c>
      <c r="V1074" s="20">
        <v>13</v>
      </c>
      <c r="W1074" s="20">
        <v>12</v>
      </c>
      <c r="X1074" s="1">
        <v>8</v>
      </c>
      <c r="Y1074" s="1">
        <v>7</v>
      </c>
      <c r="Z1074" s="1">
        <v>7</v>
      </c>
      <c r="AA1074" s="1">
        <v>7</v>
      </c>
      <c r="AB1074" s="20">
        <v>72</v>
      </c>
      <c r="AC1074" s="20">
        <v>23.7</v>
      </c>
      <c r="AD1074" s="20">
        <v>1.5</v>
      </c>
      <c r="AE1074" s="20">
        <v>0.4</v>
      </c>
      <c r="AF1074" s="20">
        <v>0</v>
      </c>
      <c r="AG1074" s="20" t="s">
        <v>67</v>
      </c>
      <c r="AH1074" s="1">
        <v>25.599999999999994</v>
      </c>
      <c r="AI1074" s="1">
        <v>58.899999999999977</v>
      </c>
    </row>
    <row r="1075" spans="1:35" x14ac:dyDescent="0.25">
      <c r="A1075" s="1">
        <v>1074</v>
      </c>
      <c r="B1075" s="20">
        <v>30</v>
      </c>
      <c r="C1075" s="20">
        <v>1E-3</v>
      </c>
      <c r="D1075" s="20">
        <v>22.6</v>
      </c>
      <c r="E1075" s="20">
        <v>8.0999999999999996E-3</v>
      </c>
      <c r="F1075" s="28">
        <v>2.9999999999999997E-4</v>
      </c>
      <c r="G1075" s="20">
        <v>143.80000000000001</v>
      </c>
      <c r="H1075" s="20">
        <v>172.3</v>
      </c>
      <c r="I1075" s="20">
        <v>199.1</v>
      </c>
      <c r="J1075" s="20">
        <v>234.4</v>
      </c>
      <c r="K1075" s="20">
        <v>253.7</v>
      </c>
      <c r="L1075" s="20">
        <v>39.4</v>
      </c>
      <c r="M1075" s="20">
        <v>804.4</v>
      </c>
      <c r="N1075" s="20">
        <v>-50.1</v>
      </c>
      <c r="O1075" s="20">
        <v>3.8090000000000002</v>
      </c>
      <c r="P1075" s="20">
        <v>22</v>
      </c>
      <c r="Q1075" s="20">
        <v>2.09</v>
      </c>
      <c r="R1075" s="20">
        <v>43.14</v>
      </c>
      <c r="S1075" s="33">
        <v>1</v>
      </c>
      <c r="T1075" s="20">
        <v>99</v>
      </c>
      <c r="U1075" s="20">
        <v>0.21</v>
      </c>
      <c r="V1075" s="20">
        <v>14</v>
      </c>
      <c r="W1075" s="20">
        <v>12</v>
      </c>
      <c r="X1075" s="1">
        <v>9</v>
      </c>
      <c r="Y1075" s="1">
        <v>7</v>
      </c>
      <c r="Z1075" s="1">
        <v>7</v>
      </c>
      <c r="AA1075" s="1">
        <v>7</v>
      </c>
      <c r="AB1075" s="20">
        <v>111.5</v>
      </c>
      <c r="AC1075" s="20">
        <v>37.799999999999997</v>
      </c>
      <c r="AD1075" s="20">
        <v>3.7</v>
      </c>
      <c r="AE1075" s="20">
        <v>0.8</v>
      </c>
      <c r="AF1075" s="20">
        <v>0.4</v>
      </c>
      <c r="AG1075" s="20" t="s">
        <v>67</v>
      </c>
      <c r="AH1075" s="1">
        <v>26.799999999999983</v>
      </c>
      <c r="AI1075" s="1">
        <v>62.099999999999994</v>
      </c>
    </row>
    <row r="1076" spans="1:35" x14ac:dyDescent="0.25">
      <c r="A1076" s="1">
        <v>1075</v>
      </c>
      <c r="B1076" s="22">
        <v>30</v>
      </c>
      <c r="C1076" s="22">
        <v>4.0000000000000001E-3</v>
      </c>
      <c r="D1076" s="22">
        <v>17.899999999999999</v>
      </c>
      <c r="E1076" s="24">
        <v>0.03</v>
      </c>
      <c r="F1076" s="31"/>
      <c r="G1076" s="26">
        <v>145.9</v>
      </c>
      <c r="H1076" s="26">
        <v>165.4</v>
      </c>
      <c r="I1076" s="26">
        <v>192.4</v>
      </c>
      <c r="J1076" s="26">
        <v>232.6</v>
      </c>
      <c r="K1076" s="26">
        <v>251.7</v>
      </c>
      <c r="L1076" s="26">
        <v>42</v>
      </c>
      <c r="M1076" s="22">
        <v>804.4</v>
      </c>
      <c r="N1076" s="26">
        <v>-53.4</v>
      </c>
      <c r="O1076" s="22">
        <v>3.6179999999999999</v>
      </c>
      <c r="P1076" s="26">
        <v>22</v>
      </c>
      <c r="Q1076" s="22">
        <v>1.38</v>
      </c>
      <c r="R1076" s="22">
        <v>43.2</v>
      </c>
      <c r="S1076" s="21">
        <v>1</v>
      </c>
      <c r="T1076" s="22">
        <v>97</v>
      </c>
      <c r="U1076" s="32">
        <v>0.32</v>
      </c>
      <c r="V1076" s="22">
        <v>18</v>
      </c>
      <c r="W1076" s="22">
        <v>16</v>
      </c>
      <c r="X1076" s="1">
        <v>12</v>
      </c>
      <c r="Y1076" s="1">
        <v>10</v>
      </c>
      <c r="Z1076" s="1">
        <v>9</v>
      </c>
      <c r="AA1076" s="1">
        <v>8</v>
      </c>
      <c r="AB1076" s="26">
        <v>1652.7</v>
      </c>
      <c r="AC1076" s="26">
        <v>458.5</v>
      </c>
      <c r="AD1076" s="26">
        <v>38.1</v>
      </c>
      <c r="AE1076" s="26">
        <v>9.4</v>
      </c>
      <c r="AF1076" s="26">
        <v>4.5</v>
      </c>
      <c r="AG1076" s="26">
        <v>2.4</v>
      </c>
      <c r="AH1076" s="1">
        <v>27</v>
      </c>
      <c r="AI1076" s="1">
        <v>67.199999999999989</v>
      </c>
    </row>
    <row r="1077" spans="1:35" x14ac:dyDescent="0.25">
      <c r="A1077" s="1">
        <v>1076</v>
      </c>
      <c r="B1077" s="22">
        <v>28</v>
      </c>
      <c r="C1077" s="22">
        <v>3.0000000000000001E-3</v>
      </c>
      <c r="D1077" s="26">
        <v>17.399999999999999</v>
      </c>
      <c r="E1077" s="22">
        <v>2.1000000000000001E-2</v>
      </c>
      <c r="F1077" s="31"/>
      <c r="G1077" s="26">
        <v>144.9</v>
      </c>
      <c r="H1077" s="26">
        <v>163.9</v>
      </c>
      <c r="I1077" s="26">
        <v>190.7</v>
      </c>
      <c r="J1077" s="26">
        <v>233.3</v>
      </c>
      <c r="K1077" s="26">
        <v>252.8</v>
      </c>
      <c r="L1077" s="26">
        <v>41.5</v>
      </c>
      <c r="M1077" s="26">
        <v>804.4</v>
      </c>
      <c r="N1077" s="26">
        <v>-55</v>
      </c>
      <c r="O1077" s="22">
        <v>3.5310000000000001</v>
      </c>
      <c r="P1077" s="26">
        <v>21</v>
      </c>
      <c r="Q1077" s="32">
        <v>1.63</v>
      </c>
      <c r="R1077" s="22">
        <v>43.2</v>
      </c>
      <c r="S1077" s="21">
        <v>1</v>
      </c>
      <c r="T1077" s="22">
        <v>99</v>
      </c>
      <c r="U1077" s="32">
        <v>0.16</v>
      </c>
      <c r="V1077" s="22">
        <v>18</v>
      </c>
      <c r="W1077" s="22">
        <v>17</v>
      </c>
      <c r="X1077" s="1">
        <v>14</v>
      </c>
      <c r="Y1077" s="1">
        <v>12</v>
      </c>
      <c r="Z1077" s="1">
        <v>11</v>
      </c>
      <c r="AA1077" s="1">
        <v>10</v>
      </c>
      <c r="AB1077" s="26">
        <v>2058.5</v>
      </c>
      <c r="AC1077" s="26">
        <v>752.4</v>
      </c>
      <c r="AD1077" s="26">
        <v>95.7</v>
      </c>
      <c r="AE1077" s="26">
        <v>27.4</v>
      </c>
      <c r="AF1077" s="26">
        <v>12.6</v>
      </c>
      <c r="AG1077" s="26">
        <v>5.3</v>
      </c>
      <c r="AH1077" s="1">
        <v>26.799999999999983</v>
      </c>
      <c r="AI1077" s="1">
        <v>69.400000000000006</v>
      </c>
    </row>
    <row r="1078" spans="1:35" x14ac:dyDescent="0.25">
      <c r="A1078" s="1">
        <v>1077</v>
      </c>
      <c r="B1078" s="22">
        <v>30</v>
      </c>
      <c r="C1078" s="22">
        <v>7.0000000000000001E-3</v>
      </c>
      <c r="D1078" s="22">
        <v>15.6</v>
      </c>
      <c r="E1078" s="22">
        <v>2.5000000000000001E-2</v>
      </c>
      <c r="F1078" s="31"/>
      <c r="G1078" s="22">
        <v>142.9</v>
      </c>
      <c r="H1078" s="22">
        <v>162.80000000000001</v>
      </c>
      <c r="I1078" s="22">
        <v>191.7</v>
      </c>
      <c r="J1078" s="22">
        <v>237.4</v>
      </c>
      <c r="K1078" s="22">
        <v>261.39999999999998</v>
      </c>
      <c r="L1078" s="22">
        <v>39.5</v>
      </c>
      <c r="M1078" s="22">
        <v>804.4</v>
      </c>
      <c r="N1078" s="22">
        <v>-53.4</v>
      </c>
      <c r="O1078" s="22">
        <v>3.6539999999999999</v>
      </c>
      <c r="P1078" s="22">
        <v>22</v>
      </c>
      <c r="Q1078" s="22">
        <v>1.55</v>
      </c>
      <c r="R1078" s="22">
        <v>43.2</v>
      </c>
      <c r="S1078" s="21">
        <v>1</v>
      </c>
      <c r="T1078" s="22">
        <v>94</v>
      </c>
      <c r="U1078" s="22">
        <v>0.45</v>
      </c>
      <c r="V1078" s="22">
        <v>19</v>
      </c>
      <c r="W1078" s="22">
        <v>17</v>
      </c>
      <c r="X1078" s="1">
        <v>13</v>
      </c>
      <c r="Y1078" s="1">
        <v>11</v>
      </c>
      <c r="Z1078" s="1">
        <v>10</v>
      </c>
      <c r="AA1078" s="1">
        <v>9</v>
      </c>
      <c r="AB1078" s="22">
        <v>2506.9</v>
      </c>
      <c r="AC1078" s="22">
        <v>657.9</v>
      </c>
      <c r="AD1078" s="22">
        <v>59.4</v>
      </c>
      <c r="AE1078" s="22">
        <v>17.2</v>
      </c>
      <c r="AF1078" s="22">
        <v>8.9</v>
      </c>
      <c r="AG1078" s="22">
        <v>4.0999999999999996</v>
      </c>
      <c r="AH1078" s="1">
        <v>28.899999999999977</v>
      </c>
      <c r="AI1078" s="1">
        <v>74.599999999999994</v>
      </c>
    </row>
    <row r="1079" spans="1:35" x14ac:dyDescent="0.25">
      <c r="A1079" s="1">
        <v>1078</v>
      </c>
      <c r="B1079" s="1">
        <v>30</v>
      </c>
      <c r="C1079" s="1">
        <v>1E-3</v>
      </c>
      <c r="D1079" s="1">
        <v>16.100000000000001</v>
      </c>
      <c r="E1079" s="21">
        <v>0.01</v>
      </c>
      <c r="F1079" s="28"/>
      <c r="G1079" s="1">
        <v>144.1</v>
      </c>
      <c r="H1079" s="1">
        <v>162.9</v>
      </c>
      <c r="I1079" s="1">
        <v>191.3</v>
      </c>
      <c r="J1079" s="1">
        <v>240.6</v>
      </c>
      <c r="K1079" s="1">
        <v>271.10000000000002</v>
      </c>
      <c r="L1079" s="1">
        <v>39</v>
      </c>
      <c r="M1079" s="1">
        <v>804.4</v>
      </c>
      <c r="N1079" s="1">
        <v>-52.5</v>
      </c>
      <c r="O1079" s="1">
        <v>3.4980000000000002</v>
      </c>
      <c r="P1079" s="1">
        <v>21.4</v>
      </c>
      <c r="Q1079" s="1">
        <v>0.8</v>
      </c>
      <c r="R1079" s="1">
        <v>43.247</v>
      </c>
      <c r="S1079" s="21">
        <v>1</v>
      </c>
      <c r="T1079" s="1">
        <v>98</v>
      </c>
      <c r="U1079" s="1">
        <v>0.13</v>
      </c>
      <c r="V1079" s="1">
        <v>15</v>
      </c>
      <c r="W1079" s="1">
        <v>13</v>
      </c>
      <c r="X1079" s="1">
        <v>8</v>
      </c>
      <c r="Y1079" s="1">
        <v>7</v>
      </c>
      <c r="Z1079" s="1">
        <v>7</v>
      </c>
      <c r="AA1079" s="1">
        <v>7</v>
      </c>
      <c r="AB1079" s="1">
        <v>200</v>
      </c>
      <c r="AC1079" s="1">
        <v>47</v>
      </c>
      <c r="AD1079" s="1">
        <v>2</v>
      </c>
      <c r="AE1079" s="1" t="s">
        <v>66</v>
      </c>
      <c r="AF1079" s="1" t="s">
        <v>66</v>
      </c>
      <c r="AG1079" s="1" t="s">
        <v>66</v>
      </c>
      <c r="AH1079" s="1">
        <v>28.400000000000006</v>
      </c>
      <c r="AI1079" s="1">
        <v>77.699999999999989</v>
      </c>
    </row>
    <row r="1080" spans="1:35" x14ac:dyDescent="0.25">
      <c r="A1080" s="1">
        <v>1079</v>
      </c>
      <c r="B1080" s="1">
        <v>30</v>
      </c>
      <c r="C1080" s="1">
        <v>1E-3</v>
      </c>
      <c r="D1080" s="1">
        <v>16.100000000000001</v>
      </c>
      <c r="E1080" s="21">
        <v>0.01</v>
      </c>
      <c r="F1080" s="28"/>
      <c r="G1080" s="1">
        <v>144.1</v>
      </c>
      <c r="H1080" s="1">
        <v>162.9</v>
      </c>
      <c r="I1080" s="1">
        <v>191.3</v>
      </c>
      <c r="J1080" s="1">
        <v>240.6</v>
      </c>
      <c r="K1080" s="1">
        <v>271.10000000000002</v>
      </c>
      <c r="L1080" s="1">
        <v>39</v>
      </c>
      <c r="M1080" s="1">
        <v>804.4</v>
      </c>
      <c r="N1080" s="1">
        <v>-52.5</v>
      </c>
      <c r="O1080" s="1">
        <v>3.4980000000000002</v>
      </c>
      <c r="P1080" s="1">
        <v>21.4</v>
      </c>
      <c r="Q1080" s="1">
        <v>0.8</v>
      </c>
      <c r="R1080" s="1">
        <v>43.247</v>
      </c>
      <c r="S1080" s="21">
        <v>1</v>
      </c>
      <c r="T1080" s="1">
        <v>98</v>
      </c>
      <c r="U1080" s="1">
        <v>0.13</v>
      </c>
      <c r="V1080" s="1">
        <v>15</v>
      </c>
      <c r="W1080" s="1">
        <v>13</v>
      </c>
      <c r="X1080" s="1">
        <v>8</v>
      </c>
      <c r="Y1080" s="1">
        <v>7</v>
      </c>
      <c r="Z1080" s="1">
        <v>7</v>
      </c>
      <c r="AA1080" s="1">
        <v>7</v>
      </c>
      <c r="AB1080" s="1">
        <v>200</v>
      </c>
      <c r="AC1080" s="1">
        <v>47</v>
      </c>
      <c r="AD1080" s="1">
        <v>2</v>
      </c>
      <c r="AE1080" s="1" t="s">
        <v>66</v>
      </c>
      <c r="AF1080" s="1" t="s">
        <v>66</v>
      </c>
      <c r="AG1080" s="1" t="s">
        <v>66</v>
      </c>
      <c r="AH1080" s="1">
        <v>28.400000000000006</v>
      </c>
      <c r="AI1080" s="1">
        <v>77.699999999999989</v>
      </c>
    </row>
    <row r="1081" spans="1:35" x14ac:dyDescent="0.25">
      <c r="A1081" s="1">
        <v>1080</v>
      </c>
      <c r="B1081" s="1">
        <v>20</v>
      </c>
      <c r="C1081" s="23">
        <v>1E-3</v>
      </c>
      <c r="D1081" s="1">
        <v>20.5</v>
      </c>
      <c r="E1081" s="1">
        <v>0.13700000000000001</v>
      </c>
      <c r="F1081" s="29">
        <v>8.0000000000000004E-4</v>
      </c>
      <c r="G1081" s="1">
        <v>147</v>
      </c>
      <c r="H1081" s="1">
        <v>171.1</v>
      </c>
      <c r="I1081" s="1">
        <v>195.6</v>
      </c>
      <c r="J1081" s="1">
        <v>228.2</v>
      </c>
      <c r="K1081" s="1">
        <v>247.7</v>
      </c>
      <c r="L1081" s="1">
        <v>41</v>
      </c>
      <c r="M1081" s="1">
        <v>804.5</v>
      </c>
      <c r="N1081" s="1">
        <v>-55.7</v>
      </c>
      <c r="O1081" s="1">
        <v>3.742</v>
      </c>
      <c r="P1081" s="1">
        <v>25</v>
      </c>
      <c r="Q1081" s="1"/>
      <c r="R1081" s="1">
        <v>43.113</v>
      </c>
      <c r="S1081" s="21">
        <v>1</v>
      </c>
      <c r="T1081" s="1">
        <v>77</v>
      </c>
      <c r="U1081" s="1"/>
      <c r="V1081" s="1"/>
      <c r="W1081" s="1"/>
      <c r="X1081" s="1"/>
      <c r="Y1081" s="1"/>
      <c r="Z1081" s="1"/>
      <c r="AA1081" s="1"/>
      <c r="AB1081" s="1"/>
      <c r="AC1081" s="1"/>
      <c r="AD1081" s="1"/>
      <c r="AE1081" s="1"/>
      <c r="AF1081" s="1"/>
      <c r="AG1081" s="1"/>
      <c r="AH1081" s="1">
        <v>24.5</v>
      </c>
      <c r="AI1081" s="1">
        <v>57.099999999999994</v>
      </c>
    </row>
    <row r="1082" spans="1:35" x14ac:dyDescent="0.25">
      <c r="A1082" s="1">
        <v>1081</v>
      </c>
      <c r="B1082" s="1">
        <v>30</v>
      </c>
      <c r="C1082" s="1">
        <v>8.0000000000000002E-3</v>
      </c>
      <c r="D1082" s="1">
        <v>17.7</v>
      </c>
      <c r="E1082" s="1">
        <v>0.03</v>
      </c>
      <c r="F1082" s="29"/>
      <c r="G1082" s="1">
        <v>149.9</v>
      </c>
      <c r="H1082" s="1">
        <v>164.3</v>
      </c>
      <c r="I1082" s="1">
        <v>189.4</v>
      </c>
      <c r="J1082" s="1">
        <v>235.7</v>
      </c>
      <c r="K1082" s="1">
        <v>257.7</v>
      </c>
      <c r="L1082" s="1">
        <v>40.5</v>
      </c>
      <c r="M1082" s="1">
        <v>804.5</v>
      </c>
      <c r="N1082" s="1">
        <v>-57.6</v>
      </c>
      <c r="O1082" s="1">
        <v>3.5289999999999999</v>
      </c>
      <c r="P1082" s="1">
        <v>22.6</v>
      </c>
      <c r="Q1082" s="1">
        <v>1.72</v>
      </c>
      <c r="R1082" s="1">
        <v>43.185000000000002</v>
      </c>
      <c r="S1082" s="1">
        <v>1</v>
      </c>
      <c r="T1082" s="1">
        <v>96</v>
      </c>
      <c r="U1082" s="1">
        <v>0.1</v>
      </c>
      <c r="V1082" s="1">
        <v>13</v>
      </c>
      <c r="W1082" s="1">
        <v>11</v>
      </c>
      <c r="X1082" s="1">
        <v>7</v>
      </c>
      <c r="Y1082" s="1">
        <v>7</v>
      </c>
      <c r="Z1082" s="1">
        <v>7</v>
      </c>
      <c r="AA1082" s="1">
        <v>7</v>
      </c>
      <c r="AB1082" s="20"/>
      <c r="AC1082" s="20"/>
      <c r="AD1082" s="20"/>
      <c r="AE1082" s="20"/>
      <c r="AF1082" s="20"/>
      <c r="AG1082" s="20"/>
      <c r="AH1082" s="1">
        <v>25.099999999999994</v>
      </c>
      <c r="AI1082" s="1">
        <v>71.399999999999977</v>
      </c>
    </row>
    <row r="1083" spans="1:35" x14ac:dyDescent="0.25">
      <c r="A1083" s="1">
        <v>1082</v>
      </c>
      <c r="B1083" s="1">
        <v>22</v>
      </c>
      <c r="C1083" s="1">
        <v>1.2E-2</v>
      </c>
      <c r="D1083" s="1">
        <v>17.899999999999999</v>
      </c>
      <c r="E1083" s="1">
        <v>0.03</v>
      </c>
      <c r="F1083" s="29">
        <v>1E-3</v>
      </c>
      <c r="G1083" s="1">
        <v>150.19999999999999</v>
      </c>
      <c r="H1083" s="1">
        <v>166.6</v>
      </c>
      <c r="I1083" s="1">
        <v>191.3</v>
      </c>
      <c r="J1083" s="1">
        <v>234.7</v>
      </c>
      <c r="K1083" s="1">
        <v>253.3</v>
      </c>
      <c r="L1083" s="1">
        <v>40.5</v>
      </c>
      <c r="M1083" s="1">
        <v>804.5</v>
      </c>
      <c r="N1083" s="1">
        <v>-57.8</v>
      </c>
      <c r="O1083" s="1">
        <v>3.6930000000000001</v>
      </c>
      <c r="P1083" s="1">
        <v>23.2</v>
      </c>
      <c r="Q1083" s="1">
        <v>1.68</v>
      </c>
      <c r="R1083" s="1">
        <v>43.188000000000002</v>
      </c>
      <c r="S1083" s="1">
        <v>1</v>
      </c>
      <c r="T1083" s="1">
        <v>99</v>
      </c>
      <c r="U1083" s="1">
        <v>0.16</v>
      </c>
      <c r="V1083" s="1">
        <v>14</v>
      </c>
      <c r="W1083" s="1">
        <v>11</v>
      </c>
      <c r="X1083" s="1">
        <v>7</v>
      </c>
      <c r="Y1083" s="1">
        <v>7</v>
      </c>
      <c r="Z1083" s="1">
        <v>7</v>
      </c>
      <c r="AA1083" s="1">
        <v>7</v>
      </c>
      <c r="AB1083" s="1"/>
      <c r="AC1083" s="1"/>
      <c r="AD1083" s="1"/>
      <c r="AE1083" s="1"/>
      <c r="AF1083" s="1"/>
      <c r="AG1083" s="1"/>
      <c r="AH1083" s="1">
        <v>24.700000000000017</v>
      </c>
      <c r="AI1083" s="1">
        <v>68.099999999999994</v>
      </c>
    </row>
    <row r="1084" spans="1:35" x14ac:dyDescent="0.25">
      <c r="A1084" s="1">
        <v>1083</v>
      </c>
      <c r="B1084" s="1">
        <v>30</v>
      </c>
      <c r="C1084" s="1">
        <v>3.0000000000000001E-3</v>
      </c>
      <c r="D1084" s="1">
        <v>18.399999999999999</v>
      </c>
      <c r="E1084" s="1">
        <v>0.02</v>
      </c>
      <c r="F1084" s="29"/>
      <c r="G1084" s="1">
        <v>149.30000000000001</v>
      </c>
      <c r="H1084" s="1">
        <v>164</v>
      </c>
      <c r="I1084" s="1">
        <v>185.7</v>
      </c>
      <c r="J1084" s="1">
        <v>227.8</v>
      </c>
      <c r="K1084" s="1">
        <v>248.7</v>
      </c>
      <c r="L1084" s="1">
        <v>39.5</v>
      </c>
      <c r="M1084" s="1">
        <v>804.5</v>
      </c>
      <c r="N1084" s="1">
        <v>-64.5</v>
      </c>
      <c r="O1084" s="1">
        <v>3.2829999999999999</v>
      </c>
      <c r="P1084" s="1">
        <v>22</v>
      </c>
      <c r="Q1084" s="1">
        <v>2</v>
      </c>
      <c r="R1084" s="1">
        <v>43.158000000000001</v>
      </c>
      <c r="S1084" s="1">
        <v>3</v>
      </c>
      <c r="T1084" s="1">
        <v>98</v>
      </c>
      <c r="U1084" s="1">
        <v>0.1</v>
      </c>
      <c r="V1084" s="1">
        <v>15</v>
      </c>
      <c r="W1084" s="1">
        <v>14</v>
      </c>
      <c r="X1084" s="1">
        <v>10</v>
      </c>
      <c r="Y1084" s="1">
        <v>8</v>
      </c>
      <c r="Z1084" s="1">
        <v>7</v>
      </c>
      <c r="AA1084" s="1">
        <v>7</v>
      </c>
      <c r="AB1084" s="1"/>
      <c r="AC1084" s="1"/>
      <c r="AD1084" s="1"/>
      <c r="AE1084" s="1"/>
      <c r="AF1084" s="1"/>
      <c r="AG1084" s="1"/>
      <c r="AH1084" s="1">
        <v>21.699999999999989</v>
      </c>
      <c r="AI1084" s="1">
        <v>63.800000000000011</v>
      </c>
    </row>
    <row r="1085" spans="1:35" x14ac:dyDescent="0.25">
      <c r="A1085" s="1">
        <v>1084</v>
      </c>
      <c r="B1085" s="22">
        <v>27</v>
      </c>
      <c r="C1085" s="22">
        <v>2E-3</v>
      </c>
      <c r="D1085" s="26">
        <v>18</v>
      </c>
      <c r="E1085" s="24">
        <v>0.02</v>
      </c>
      <c r="F1085" s="31"/>
      <c r="G1085" s="26">
        <v>142.80000000000001</v>
      </c>
      <c r="H1085" s="26">
        <v>164</v>
      </c>
      <c r="I1085" s="26">
        <v>190.6</v>
      </c>
      <c r="J1085" s="26">
        <v>232.6</v>
      </c>
      <c r="K1085" s="26">
        <v>253.2</v>
      </c>
      <c r="L1085" s="26">
        <v>39.5</v>
      </c>
      <c r="M1085" s="22">
        <v>804.5</v>
      </c>
      <c r="N1085" s="22">
        <v>-59.2</v>
      </c>
      <c r="O1085" s="22">
        <v>3.589</v>
      </c>
      <c r="P1085" s="26">
        <v>20</v>
      </c>
      <c r="Q1085" s="32">
        <v>1.23</v>
      </c>
      <c r="R1085" s="22">
        <v>43.2</v>
      </c>
      <c r="S1085" s="21">
        <v>1</v>
      </c>
      <c r="T1085" s="22">
        <v>95</v>
      </c>
      <c r="U1085" s="32">
        <v>0.7</v>
      </c>
      <c r="V1085" s="22">
        <v>19</v>
      </c>
      <c r="W1085" s="22">
        <v>17</v>
      </c>
      <c r="X1085" s="1">
        <v>14</v>
      </c>
      <c r="Y1085" s="1">
        <v>13</v>
      </c>
      <c r="Z1085" s="1">
        <v>13</v>
      </c>
      <c r="AA1085" s="1">
        <v>12</v>
      </c>
      <c r="AB1085" s="26">
        <v>2585.3000000000002</v>
      </c>
      <c r="AC1085" s="26">
        <v>720.1</v>
      </c>
      <c r="AD1085" s="26">
        <v>144.6</v>
      </c>
      <c r="AE1085" s="26">
        <v>74.400000000000006</v>
      </c>
      <c r="AF1085" s="26">
        <v>45.8</v>
      </c>
      <c r="AG1085" s="26">
        <v>23.2</v>
      </c>
      <c r="AH1085" s="1">
        <v>26.599999999999994</v>
      </c>
      <c r="AI1085" s="1">
        <v>68.599999999999994</v>
      </c>
    </row>
    <row r="1086" spans="1:35" x14ac:dyDescent="0.25">
      <c r="A1086" s="1">
        <v>1085</v>
      </c>
      <c r="B1086" s="22">
        <v>30</v>
      </c>
      <c r="C1086" s="22">
        <v>1E-3</v>
      </c>
      <c r="D1086" s="22">
        <v>17.8</v>
      </c>
      <c r="E1086" s="24">
        <v>2.5000000000000001E-2</v>
      </c>
      <c r="F1086" s="31"/>
      <c r="G1086" s="22">
        <v>144.5</v>
      </c>
      <c r="H1086" s="22">
        <v>163.1</v>
      </c>
      <c r="I1086" s="26">
        <v>190</v>
      </c>
      <c r="J1086" s="22">
        <v>232.6</v>
      </c>
      <c r="K1086" s="22">
        <v>252.5</v>
      </c>
      <c r="L1086" s="22">
        <v>40.5</v>
      </c>
      <c r="M1086" s="22">
        <v>804.5</v>
      </c>
      <c r="N1086" s="26">
        <v>-58</v>
      </c>
      <c r="O1086" s="22">
        <v>3.5270000000000001</v>
      </c>
      <c r="P1086" s="22">
        <v>21</v>
      </c>
      <c r="Q1086" s="22">
        <v>1.21</v>
      </c>
      <c r="R1086" s="22">
        <v>43.2</v>
      </c>
      <c r="S1086" s="21">
        <v>1</v>
      </c>
      <c r="T1086" s="22">
        <v>98</v>
      </c>
      <c r="U1086" s="32">
        <v>0.2</v>
      </c>
      <c r="V1086" s="22">
        <v>18</v>
      </c>
      <c r="W1086" s="22">
        <v>16</v>
      </c>
      <c r="X1086" s="1">
        <v>12</v>
      </c>
      <c r="Y1086" s="1">
        <v>10</v>
      </c>
      <c r="Z1086" s="1">
        <v>9</v>
      </c>
      <c r="AA1086" s="1">
        <v>8</v>
      </c>
      <c r="AB1086" s="26">
        <v>1416.3</v>
      </c>
      <c r="AC1086" s="26">
        <v>348.8</v>
      </c>
      <c r="AD1086" s="26">
        <v>27.8</v>
      </c>
      <c r="AE1086" s="26">
        <v>7.8</v>
      </c>
      <c r="AF1086" s="26">
        <v>3.9</v>
      </c>
      <c r="AG1086" s="26">
        <v>2.1</v>
      </c>
      <c r="AH1086" s="1">
        <v>26.900000000000006</v>
      </c>
      <c r="AI1086" s="1">
        <v>69.5</v>
      </c>
    </row>
    <row r="1087" spans="1:35" x14ac:dyDescent="0.25">
      <c r="A1087" s="1">
        <v>1086</v>
      </c>
      <c r="B1087" s="22">
        <v>30</v>
      </c>
      <c r="C1087" s="22">
        <v>4.0000000000000001E-3</v>
      </c>
      <c r="D1087" s="26">
        <v>17.399999999999999</v>
      </c>
      <c r="E1087" s="22">
        <v>2.1000000000000001E-2</v>
      </c>
      <c r="F1087" s="31"/>
      <c r="G1087" s="26">
        <v>143.5</v>
      </c>
      <c r="H1087" s="26">
        <v>163.5</v>
      </c>
      <c r="I1087" s="26">
        <v>193.3</v>
      </c>
      <c r="J1087" s="26">
        <v>236.1</v>
      </c>
      <c r="K1087" s="26">
        <v>256.2</v>
      </c>
      <c r="L1087" s="26">
        <v>40</v>
      </c>
      <c r="M1087" s="22">
        <v>804.5</v>
      </c>
      <c r="N1087" s="26">
        <v>-53.6</v>
      </c>
      <c r="O1087" s="22">
        <v>3.6840000000000002</v>
      </c>
      <c r="P1087" s="26">
        <v>21.5</v>
      </c>
      <c r="Q1087" s="22">
        <v>1.65</v>
      </c>
      <c r="R1087" s="22">
        <v>43.2</v>
      </c>
      <c r="S1087" s="21">
        <v>1</v>
      </c>
      <c r="T1087" s="22">
        <v>96</v>
      </c>
      <c r="U1087" s="32">
        <v>0.42</v>
      </c>
      <c r="V1087" s="22">
        <v>18</v>
      </c>
      <c r="W1087" s="22">
        <v>15</v>
      </c>
      <c r="X1087" s="1">
        <v>9</v>
      </c>
      <c r="Y1087" s="1">
        <v>7</v>
      </c>
      <c r="Z1087" s="1">
        <v>7</v>
      </c>
      <c r="AA1087" s="1">
        <v>7</v>
      </c>
      <c r="AB1087" s="26">
        <v>1377.7</v>
      </c>
      <c r="AC1087" s="26">
        <v>170.8</v>
      </c>
      <c r="AD1087" s="26">
        <v>3.1</v>
      </c>
      <c r="AE1087" s="26">
        <v>0.7</v>
      </c>
      <c r="AF1087" s="26">
        <v>0.3</v>
      </c>
      <c r="AG1087" s="26">
        <v>0.1</v>
      </c>
      <c r="AH1087" s="1">
        <v>29.800000000000011</v>
      </c>
      <c r="AI1087" s="1">
        <v>72.599999999999994</v>
      </c>
    </row>
    <row r="1088" spans="1:35" x14ac:dyDescent="0.25">
      <c r="A1088" s="1">
        <v>1087</v>
      </c>
      <c r="B1088" s="22">
        <v>28</v>
      </c>
      <c r="C1088" s="24">
        <v>8.0000000000000002E-3</v>
      </c>
      <c r="D1088" s="22">
        <v>16.8</v>
      </c>
      <c r="E1088" s="24">
        <v>2.8000000000000001E-2</v>
      </c>
      <c r="F1088" s="31" t="s">
        <v>65</v>
      </c>
      <c r="G1088" s="22">
        <v>141.4</v>
      </c>
      <c r="H1088" s="26">
        <v>163.4</v>
      </c>
      <c r="I1088" s="26">
        <v>192.2</v>
      </c>
      <c r="J1088" s="26">
        <v>236.4</v>
      </c>
      <c r="K1088" s="26">
        <v>255.8</v>
      </c>
      <c r="L1088" s="22">
        <v>39.5</v>
      </c>
      <c r="M1088" s="22">
        <v>804.5</v>
      </c>
      <c r="N1088" s="26">
        <v>-52.9</v>
      </c>
      <c r="O1088" s="22">
        <v>3.6320000000000001</v>
      </c>
      <c r="P1088" s="26">
        <v>22</v>
      </c>
      <c r="Q1088" s="32">
        <v>1.68</v>
      </c>
      <c r="R1088" s="22">
        <v>43.2</v>
      </c>
      <c r="S1088" s="21">
        <v>1</v>
      </c>
      <c r="T1088" s="22">
        <v>90</v>
      </c>
      <c r="U1088" s="32">
        <v>0.61</v>
      </c>
      <c r="V1088" s="22">
        <v>17</v>
      </c>
      <c r="W1088" s="22">
        <v>16</v>
      </c>
      <c r="X1088" s="1">
        <v>13</v>
      </c>
      <c r="Y1088" s="1">
        <v>12</v>
      </c>
      <c r="Z1088" s="1">
        <v>11</v>
      </c>
      <c r="AA1088" s="1">
        <v>10</v>
      </c>
      <c r="AB1088" s="26">
        <v>1264.9000000000001</v>
      </c>
      <c r="AC1088" s="26">
        <v>437.9</v>
      </c>
      <c r="AD1088" s="26">
        <v>69.900000000000006</v>
      </c>
      <c r="AE1088" s="26">
        <v>24.3</v>
      </c>
      <c r="AF1088" s="26">
        <v>13.9</v>
      </c>
      <c r="AG1088" s="26">
        <v>6.4</v>
      </c>
      <c r="AH1088" s="1">
        <v>28.799999999999983</v>
      </c>
      <c r="AI1088" s="1">
        <v>73</v>
      </c>
    </row>
    <row r="1089" spans="1:35" x14ac:dyDescent="0.25">
      <c r="A1089" s="1">
        <v>1088</v>
      </c>
      <c r="B1089" s="1">
        <v>30</v>
      </c>
      <c r="C1089" s="1">
        <v>3.0000000000000001E-3</v>
      </c>
      <c r="D1089" s="1">
        <v>17.5</v>
      </c>
      <c r="E1089" s="1">
        <v>0.01</v>
      </c>
      <c r="F1089" s="29"/>
      <c r="G1089" s="1">
        <v>148.6</v>
      </c>
      <c r="H1089" s="1">
        <v>164.8</v>
      </c>
      <c r="I1089" s="1">
        <v>190</v>
      </c>
      <c r="J1089" s="1">
        <v>233</v>
      </c>
      <c r="K1089" s="1">
        <v>262</v>
      </c>
      <c r="L1089" s="1">
        <v>41.5</v>
      </c>
      <c r="M1089" s="1">
        <v>804.6</v>
      </c>
      <c r="N1089" s="1">
        <v>-53.7</v>
      </c>
      <c r="O1089" s="1">
        <v>3.36</v>
      </c>
      <c r="P1089" s="1">
        <v>20.5</v>
      </c>
      <c r="Q1089" s="1">
        <v>1.36</v>
      </c>
      <c r="R1089" s="1">
        <v>43.21</v>
      </c>
      <c r="S1089" s="21">
        <v>1</v>
      </c>
      <c r="T1089" s="1">
        <v>97</v>
      </c>
      <c r="U1089" s="1">
        <v>0.13</v>
      </c>
      <c r="V1089" s="1">
        <v>14</v>
      </c>
      <c r="W1089" s="1">
        <v>12</v>
      </c>
      <c r="X1089" s="1">
        <v>8</v>
      </c>
      <c r="Y1089" s="1">
        <v>7</v>
      </c>
      <c r="Z1089" s="1">
        <v>7</v>
      </c>
      <c r="AA1089" s="1">
        <v>7</v>
      </c>
      <c r="AB1089" s="1">
        <v>120</v>
      </c>
      <c r="AC1089" s="1">
        <v>32</v>
      </c>
      <c r="AD1089" s="1">
        <v>2</v>
      </c>
      <c r="AE1089" s="1" t="s">
        <v>66</v>
      </c>
      <c r="AF1089" s="1" t="s">
        <v>66</v>
      </c>
      <c r="AG1089" s="1" t="s">
        <v>66</v>
      </c>
      <c r="AH1089" s="1">
        <v>25.199999999999989</v>
      </c>
      <c r="AI1089" s="1">
        <v>68.199999999999989</v>
      </c>
    </row>
    <row r="1090" spans="1:35" x14ac:dyDescent="0.25">
      <c r="A1090" s="1">
        <v>1089</v>
      </c>
      <c r="B1090" s="1">
        <v>27</v>
      </c>
      <c r="C1090" s="1">
        <v>2E-3</v>
      </c>
      <c r="D1090" s="1">
        <v>18.899999999999999</v>
      </c>
      <c r="E1090" s="1">
        <v>1E-3</v>
      </c>
      <c r="F1090" s="28"/>
      <c r="G1090" s="1">
        <v>149.69999999999999</v>
      </c>
      <c r="H1090" s="1">
        <v>165.2</v>
      </c>
      <c r="I1090" s="1">
        <v>190.6</v>
      </c>
      <c r="J1090" s="1">
        <v>237.4</v>
      </c>
      <c r="K1090" s="1">
        <v>265.39999999999998</v>
      </c>
      <c r="L1090" s="1">
        <v>41.5</v>
      </c>
      <c r="M1090" s="1">
        <v>804.69999999999993</v>
      </c>
      <c r="N1090" s="1">
        <v>-53.5</v>
      </c>
      <c r="O1090" s="1">
        <v>3.46</v>
      </c>
      <c r="P1090" s="1">
        <v>19.7</v>
      </c>
      <c r="Q1090" s="1">
        <v>0.5</v>
      </c>
      <c r="R1090" s="1">
        <v>43.197000000000003</v>
      </c>
      <c r="S1090" s="21">
        <v>1</v>
      </c>
      <c r="T1090" s="1">
        <v>96</v>
      </c>
      <c r="U1090" s="1">
        <v>0.2</v>
      </c>
      <c r="V1090" s="1">
        <v>17</v>
      </c>
      <c r="W1090" s="1">
        <v>15</v>
      </c>
      <c r="X1090" s="1">
        <v>11</v>
      </c>
      <c r="Y1090" s="1">
        <v>9</v>
      </c>
      <c r="Z1090" s="1">
        <v>8</v>
      </c>
      <c r="AA1090" s="1">
        <v>7</v>
      </c>
      <c r="AB1090" s="1">
        <v>830</v>
      </c>
      <c r="AC1090" s="1">
        <v>207</v>
      </c>
      <c r="AD1090" s="1">
        <v>12</v>
      </c>
      <c r="AE1090" s="1">
        <v>3</v>
      </c>
      <c r="AF1090" s="1">
        <v>2</v>
      </c>
      <c r="AG1090" s="1">
        <v>1</v>
      </c>
      <c r="AH1090" s="1">
        <v>25.400000000000006</v>
      </c>
      <c r="AI1090" s="1">
        <v>72.200000000000017</v>
      </c>
    </row>
    <row r="1091" spans="1:35" x14ac:dyDescent="0.25">
      <c r="A1091" s="1">
        <v>1090</v>
      </c>
      <c r="B1091" s="1">
        <v>29</v>
      </c>
      <c r="C1091" s="1">
        <v>1.2E-2</v>
      </c>
      <c r="D1091" s="1">
        <v>14.2</v>
      </c>
      <c r="E1091" s="21">
        <v>0.01</v>
      </c>
      <c r="F1091" s="28"/>
      <c r="G1091" s="1">
        <v>147.80000000000001</v>
      </c>
      <c r="H1091" s="1">
        <v>164.5</v>
      </c>
      <c r="I1091" s="1">
        <v>194</v>
      </c>
      <c r="J1091" s="1">
        <v>236.3</v>
      </c>
      <c r="K1091" s="1">
        <v>257.3</v>
      </c>
      <c r="L1091" s="1">
        <v>40</v>
      </c>
      <c r="M1091" s="1">
        <v>804.69999999999993</v>
      </c>
      <c r="N1091" s="1">
        <v>-55</v>
      </c>
      <c r="O1091" s="1">
        <v>3.7429999999999999</v>
      </c>
      <c r="P1091" s="1">
        <v>22.6</v>
      </c>
      <c r="Q1091" s="1">
        <v>1.64</v>
      </c>
      <c r="R1091" s="1">
        <v>43.273000000000003</v>
      </c>
      <c r="S1091" s="21">
        <v>1</v>
      </c>
      <c r="T1091" s="1">
        <v>98</v>
      </c>
      <c r="U1091" s="1">
        <v>0.1</v>
      </c>
      <c r="V1091" s="1">
        <v>16</v>
      </c>
      <c r="W1091" s="1">
        <v>14</v>
      </c>
      <c r="X1091" s="1">
        <v>10</v>
      </c>
      <c r="Y1091" s="1">
        <v>8</v>
      </c>
      <c r="Z1091" s="1">
        <v>7</v>
      </c>
      <c r="AA1091" s="1">
        <v>7</v>
      </c>
      <c r="AB1091" s="1">
        <v>438</v>
      </c>
      <c r="AC1091" s="1">
        <v>97</v>
      </c>
      <c r="AD1091" s="1">
        <v>5</v>
      </c>
      <c r="AE1091" s="1">
        <v>1</v>
      </c>
      <c r="AF1091" s="1">
        <v>1</v>
      </c>
      <c r="AG1091" s="1" t="s">
        <v>66</v>
      </c>
      <c r="AH1091" s="1">
        <v>29.5</v>
      </c>
      <c r="AI1091" s="1">
        <v>71.800000000000011</v>
      </c>
    </row>
    <row r="1092" spans="1:35" x14ac:dyDescent="0.25">
      <c r="A1092" s="1">
        <v>1091</v>
      </c>
      <c r="B1092" s="1">
        <v>30</v>
      </c>
      <c r="C1092" s="21">
        <v>1E-3</v>
      </c>
      <c r="D1092" s="1">
        <v>16.5</v>
      </c>
      <c r="E1092" s="21">
        <v>0.01</v>
      </c>
      <c r="F1092" s="29"/>
      <c r="G1092" s="1">
        <v>151.30000000000001</v>
      </c>
      <c r="H1092" s="1">
        <v>166.9</v>
      </c>
      <c r="I1092" s="1">
        <v>183.8</v>
      </c>
      <c r="J1092" s="1">
        <v>213</v>
      </c>
      <c r="K1092" s="1">
        <v>242.6</v>
      </c>
      <c r="L1092" s="1">
        <v>42</v>
      </c>
      <c r="M1092" s="1">
        <v>804.69999999999993</v>
      </c>
      <c r="N1092" s="1">
        <v>-67.8</v>
      </c>
      <c r="O1092" s="1">
        <v>3.28</v>
      </c>
      <c r="P1092" s="1">
        <v>21.5</v>
      </c>
      <c r="Q1092" s="1">
        <v>0.25</v>
      </c>
      <c r="R1092" s="1">
        <v>43.2</v>
      </c>
      <c r="S1092" s="21">
        <v>1</v>
      </c>
      <c r="T1092" s="1">
        <v>102</v>
      </c>
      <c r="U1092" s="1">
        <v>0.03</v>
      </c>
      <c r="V1092" s="1">
        <v>15</v>
      </c>
      <c r="W1092" s="1">
        <v>14</v>
      </c>
      <c r="X1092" s="1">
        <v>10</v>
      </c>
      <c r="Y1092" s="1">
        <v>9</v>
      </c>
      <c r="Z1092" s="1">
        <v>7</v>
      </c>
      <c r="AA1092" s="1">
        <v>7</v>
      </c>
      <c r="AB1092" s="1">
        <v>253</v>
      </c>
      <c r="AC1092" s="1">
        <v>97</v>
      </c>
      <c r="AD1092" s="1">
        <v>9.8000000000000007</v>
      </c>
      <c r="AE1092" s="1">
        <v>2.6</v>
      </c>
      <c r="AF1092" s="1">
        <v>1.3</v>
      </c>
      <c r="AG1092" s="1">
        <v>0.6</v>
      </c>
      <c r="AH1092" s="1">
        <v>16.900000000000006</v>
      </c>
      <c r="AI1092" s="1">
        <v>46.099999999999994</v>
      </c>
    </row>
    <row r="1093" spans="1:35" x14ac:dyDescent="0.25">
      <c r="A1093" s="1">
        <v>1092</v>
      </c>
      <c r="B1093" s="1">
        <v>30</v>
      </c>
      <c r="C1093" s="1">
        <v>6.0000000000000001E-3</v>
      </c>
      <c r="D1093" s="1">
        <v>16</v>
      </c>
      <c r="E1093" s="21">
        <v>0.01</v>
      </c>
      <c r="F1093" s="29"/>
      <c r="G1093" s="1">
        <v>152.9</v>
      </c>
      <c r="H1093" s="1">
        <v>169.2</v>
      </c>
      <c r="I1093" s="1">
        <v>186.9</v>
      </c>
      <c r="J1093" s="1">
        <v>215.4</v>
      </c>
      <c r="K1093" s="1">
        <v>286.8</v>
      </c>
      <c r="L1093" s="1">
        <v>45</v>
      </c>
      <c r="M1093" s="1">
        <v>804.69999999999993</v>
      </c>
      <c r="N1093" s="1">
        <v>-67.2</v>
      </c>
      <c r="O1093" s="1">
        <v>3.28</v>
      </c>
      <c r="P1093" s="1">
        <v>21</v>
      </c>
      <c r="Q1093" s="1">
        <v>0.14000000000000001</v>
      </c>
      <c r="R1093" s="1">
        <v>43.2</v>
      </c>
      <c r="S1093" s="21">
        <v>1</v>
      </c>
      <c r="T1093" s="1">
        <v>99</v>
      </c>
      <c r="U1093" s="1">
        <v>0.26</v>
      </c>
      <c r="V1093" s="1">
        <v>15</v>
      </c>
      <c r="W1093" s="1">
        <v>13</v>
      </c>
      <c r="X1093" s="1">
        <v>9</v>
      </c>
      <c r="Y1093" s="1">
        <v>7</v>
      </c>
      <c r="Z1093" s="1">
        <v>7</v>
      </c>
      <c r="AA1093" s="1">
        <v>7</v>
      </c>
      <c r="AB1093" s="1">
        <v>272.89999999999998</v>
      </c>
      <c r="AC1093" s="1">
        <v>67</v>
      </c>
      <c r="AD1093" s="1">
        <v>4.9000000000000004</v>
      </c>
      <c r="AE1093" s="1">
        <v>1.2</v>
      </c>
      <c r="AF1093" s="1">
        <v>0.8</v>
      </c>
      <c r="AG1093" s="1">
        <v>0.5</v>
      </c>
      <c r="AH1093" s="1">
        <v>17.700000000000017</v>
      </c>
      <c r="AI1093" s="1">
        <v>46.200000000000017</v>
      </c>
    </row>
    <row r="1094" spans="1:35" x14ac:dyDescent="0.25">
      <c r="A1094" s="1">
        <v>1093</v>
      </c>
      <c r="B1094" s="1">
        <v>30</v>
      </c>
      <c r="C1094" s="1">
        <v>7.0000000000000001E-3</v>
      </c>
      <c r="D1094" s="1">
        <v>18.7</v>
      </c>
      <c r="E1094" s="1">
        <v>0.02</v>
      </c>
      <c r="F1094" s="29">
        <v>1E-3</v>
      </c>
      <c r="G1094" s="1">
        <v>150.6</v>
      </c>
      <c r="H1094" s="1">
        <v>163.1</v>
      </c>
      <c r="I1094" s="1">
        <v>189.6</v>
      </c>
      <c r="J1094" s="1">
        <v>238.2</v>
      </c>
      <c r="K1094" s="1">
        <v>258.5</v>
      </c>
      <c r="L1094" s="1">
        <v>41</v>
      </c>
      <c r="M1094" s="1">
        <v>804.7</v>
      </c>
      <c r="N1094" s="1">
        <v>-56.4</v>
      </c>
      <c r="O1094" s="1">
        <v>3.548</v>
      </c>
      <c r="P1094" s="1">
        <v>22.1</v>
      </c>
      <c r="Q1094" s="1">
        <v>2</v>
      </c>
      <c r="R1094" s="1">
        <v>43.19</v>
      </c>
      <c r="S1094" s="1">
        <v>1</v>
      </c>
      <c r="T1094" s="1">
        <v>98</v>
      </c>
      <c r="U1094" s="1">
        <v>0.02</v>
      </c>
      <c r="V1094" s="1">
        <v>13</v>
      </c>
      <c r="W1094" s="1">
        <v>11</v>
      </c>
      <c r="X1094" s="1">
        <v>7</v>
      </c>
      <c r="Y1094" s="1">
        <v>7</v>
      </c>
      <c r="Z1094" s="1">
        <v>7</v>
      </c>
      <c r="AA1094" s="1">
        <v>7</v>
      </c>
      <c r="AB1094" s="20"/>
      <c r="AC1094" s="20"/>
      <c r="AD1094" s="20"/>
      <c r="AE1094" s="20"/>
      <c r="AF1094" s="20"/>
      <c r="AG1094" s="20"/>
      <c r="AH1094" s="1">
        <v>26.5</v>
      </c>
      <c r="AI1094" s="1">
        <v>75.099999999999994</v>
      </c>
    </row>
    <row r="1095" spans="1:35" x14ac:dyDescent="0.25">
      <c r="A1095" s="1">
        <v>1094</v>
      </c>
      <c r="B1095" s="20">
        <v>30</v>
      </c>
      <c r="C1095" s="20">
        <v>8.9999999999999993E-3</v>
      </c>
      <c r="D1095" s="20">
        <v>18.8</v>
      </c>
      <c r="E1095" s="20">
        <v>1.9400000000000001E-2</v>
      </c>
      <c r="F1095" s="28">
        <v>8.0000000000000004E-4</v>
      </c>
      <c r="G1095" s="20">
        <v>157.69999999999999</v>
      </c>
      <c r="H1095" s="20">
        <v>179.9</v>
      </c>
      <c r="I1095" s="20">
        <v>202.8</v>
      </c>
      <c r="J1095" s="20">
        <v>228.4</v>
      </c>
      <c r="K1095" s="20">
        <v>245.9</v>
      </c>
      <c r="L1095" s="20">
        <v>47.2</v>
      </c>
      <c r="M1095" s="20">
        <v>804.7</v>
      </c>
      <c r="N1095" s="20">
        <v>-52.3</v>
      </c>
      <c r="O1095" s="20">
        <v>4.1829999999999998</v>
      </c>
      <c r="P1095" s="20">
        <v>23</v>
      </c>
      <c r="Q1095" s="20">
        <v>1.85</v>
      </c>
      <c r="R1095" s="20">
        <v>43.2</v>
      </c>
      <c r="S1095" s="20">
        <v>2</v>
      </c>
      <c r="T1095" s="20">
        <v>99</v>
      </c>
      <c r="U1095" s="20">
        <v>0.51</v>
      </c>
      <c r="V1095" s="20">
        <v>19</v>
      </c>
      <c r="W1095" s="20">
        <v>17</v>
      </c>
      <c r="X1095" s="1">
        <v>10</v>
      </c>
      <c r="Y1095" s="1">
        <v>7</v>
      </c>
      <c r="Z1095" s="1">
        <v>7</v>
      </c>
      <c r="AA1095" s="1">
        <v>7</v>
      </c>
      <c r="AB1095" s="20">
        <v>3074.7</v>
      </c>
      <c r="AC1095" s="20">
        <v>797.3</v>
      </c>
      <c r="AD1095" s="20">
        <v>5.2</v>
      </c>
      <c r="AE1095" s="20">
        <v>0.4</v>
      </c>
      <c r="AF1095" s="20">
        <v>0.1</v>
      </c>
      <c r="AG1095" s="20">
        <v>0</v>
      </c>
      <c r="AH1095" s="1">
        <v>22.900000000000006</v>
      </c>
      <c r="AI1095" s="1">
        <v>48.5</v>
      </c>
    </row>
    <row r="1096" spans="1:35" x14ac:dyDescent="0.25">
      <c r="A1096" s="1">
        <v>1095</v>
      </c>
      <c r="B1096" s="20">
        <v>30</v>
      </c>
      <c r="C1096" s="20">
        <v>1E-3</v>
      </c>
      <c r="D1096" s="20">
        <v>20.2</v>
      </c>
      <c r="E1096" s="20">
        <v>2.9499999999999998E-2</v>
      </c>
      <c r="F1096" s="28">
        <v>2.9999999999999997E-4</v>
      </c>
      <c r="G1096" s="20">
        <v>145.5</v>
      </c>
      <c r="H1096" s="20">
        <v>168.2</v>
      </c>
      <c r="I1096" s="20">
        <v>194.1</v>
      </c>
      <c r="J1096" s="20">
        <v>228.4</v>
      </c>
      <c r="K1096" s="20">
        <v>250.8</v>
      </c>
      <c r="L1096" s="20">
        <v>39.799999999999997</v>
      </c>
      <c r="M1096" s="20">
        <v>804.7</v>
      </c>
      <c r="N1096" s="20">
        <v>-57.7</v>
      </c>
      <c r="O1096" s="20"/>
      <c r="P1096" s="20">
        <v>23</v>
      </c>
      <c r="Q1096" s="20">
        <v>1.59</v>
      </c>
      <c r="R1096" s="20">
        <v>43.15</v>
      </c>
      <c r="S1096" s="20">
        <v>1</v>
      </c>
      <c r="T1096" s="20">
        <v>99</v>
      </c>
      <c r="U1096" s="20">
        <v>0.02</v>
      </c>
      <c r="V1096" s="20">
        <v>13</v>
      </c>
      <c r="W1096" s="20">
        <v>12</v>
      </c>
      <c r="X1096" s="1">
        <v>8</v>
      </c>
      <c r="Y1096" s="1">
        <v>7</v>
      </c>
      <c r="Z1096" s="1">
        <v>7</v>
      </c>
      <c r="AA1096" s="1">
        <v>7</v>
      </c>
      <c r="AB1096" s="20">
        <v>73.599999999999994</v>
      </c>
      <c r="AC1096" s="20">
        <v>22.4</v>
      </c>
      <c r="AD1096" s="20">
        <v>1.5</v>
      </c>
      <c r="AE1096" s="20">
        <v>0.3</v>
      </c>
      <c r="AF1096" s="20">
        <v>0</v>
      </c>
      <c r="AG1096" s="20">
        <v>0</v>
      </c>
      <c r="AH1096" s="1">
        <v>25.900000000000006</v>
      </c>
      <c r="AI1096" s="1">
        <v>60.200000000000017</v>
      </c>
    </row>
    <row r="1097" spans="1:35" x14ac:dyDescent="0.25">
      <c r="A1097" s="1">
        <v>1096</v>
      </c>
      <c r="B1097" s="20">
        <v>30</v>
      </c>
      <c r="C1097" s="20">
        <v>7.0000000000000001E-3</v>
      </c>
      <c r="D1097" s="20">
        <v>19.8</v>
      </c>
      <c r="E1097" s="20">
        <v>0.12</v>
      </c>
      <c r="F1097" s="28">
        <v>2.9999999999999997E-4</v>
      </c>
      <c r="G1097" s="20">
        <v>151</v>
      </c>
      <c r="H1097" s="20">
        <v>166.4</v>
      </c>
      <c r="I1097" s="20">
        <v>191.9</v>
      </c>
      <c r="J1097" s="20">
        <v>239.5</v>
      </c>
      <c r="K1097" s="20">
        <v>273.89999999999998</v>
      </c>
      <c r="L1097" s="20">
        <v>42.9</v>
      </c>
      <c r="M1097" s="20">
        <v>804.7</v>
      </c>
      <c r="N1097" s="20">
        <v>-55.6</v>
      </c>
      <c r="O1097" s="20">
        <v>3.698</v>
      </c>
      <c r="P1097" s="20">
        <v>22</v>
      </c>
      <c r="Q1097" s="1"/>
      <c r="R1097" s="20">
        <v>43.13</v>
      </c>
      <c r="S1097" s="20">
        <v>1</v>
      </c>
      <c r="T1097" s="20">
        <v>94</v>
      </c>
      <c r="U1097" s="20">
        <v>0.9</v>
      </c>
      <c r="V1097" s="20">
        <v>17</v>
      </c>
      <c r="W1097" s="20">
        <v>15</v>
      </c>
      <c r="X1097" s="1">
        <v>12</v>
      </c>
      <c r="Y1097" s="1">
        <v>10</v>
      </c>
      <c r="Z1097" s="1">
        <v>8</v>
      </c>
      <c r="AA1097" s="1">
        <v>7</v>
      </c>
      <c r="AB1097" s="20">
        <v>794</v>
      </c>
      <c r="AC1097" s="20">
        <v>242.3</v>
      </c>
      <c r="AD1097" s="20">
        <v>21.6</v>
      </c>
      <c r="AE1097" s="20">
        <v>5.7</v>
      </c>
      <c r="AF1097" s="20">
        <v>2.4</v>
      </c>
      <c r="AG1097" s="20">
        <v>0.7</v>
      </c>
      <c r="AH1097" s="1">
        <v>25.5</v>
      </c>
      <c r="AI1097" s="1">
        <v>73.099999999999994</v>
      </c>
    </row>
    <row r="1098" spans="1:35" x14ac:dyDescent="0.25">
      <c r="A1098" s="1">
        <v>1097</v>
      </c>
      <c r="B1098" s="22">
        <v>27</v>
      </c>
      <c r="C1098" s="22">
        <v>5.0000000000000001E-3</v>
      </c>
      <c r="D1098" s="26">
        <v>17.399999999999999</v>
      </c>
      <c r="E1098" s="24">
        <v>4.8000000000000001E-2</v>
      </c>
      <c r="F1098" s="31"/>
      <c r="G1098" s="26">
        <v>155.6</v>
      </c>
      <c r="H1098" s="26">
        <v>175.9</v>
      </c>
      <c r="I1098" s="26">
        <v>200.9</v>
      </c>
      <c r="J1098" s="26">
        <v>237.1</v>
      </c>
      <c r="K1098" s="26">
        <v>255.5</v>
      </c>
      <c r="L1098" s="26">
        <v>46</v>
      </c>
      <c r="M1098" s="22">
        <v>804.7</v>
      </c>
      <c r="N1098" s="26">
        <v>-51</v>
      </c>
      <c r="O1098" s="24">
        <v>4.1529999999999996</v>
      </c>
      <c r="P1098" s="22">
        <v>22</v>
      </c>
      <c r="Q1098" s="32">
        <v>1.5</v>
      </c>
      <c r="R1098" s="22">
        <v>43.2</v>
      </c>
      <c r="S1098" s="21">
        <v>1</v>
      </c>
      <c r="T1098" s="22">
        <v>93</v>
      </c>
      <c r="U1098" s="32">
        <v>0.6</v>
      </c>
      <c r="V1098" s="22">
        <v>19</v>
      </c>
      <c r="W1098" s="22">
        <v>16</v>
      </c>
      <c r="X1098" s="1">
        <v>13</v>
      </c>
      <c r="Y1098" s="1">
        <v>11</v>
      </c>
      <c r="Z1098" s="1">
        <v>10</v>
      </c>
      <c r="AA1098" s="1">
        <v>9</v>
      </c>
      <c r="AB1098" s="26">
        <v>2683.2</v>
      </c>
      <c r="AC1098" s="26">
        <v>574.5</v>
      </c>
      <c r="AD1098" s="26">
        <v>47.8</v>
      </c>
      <c r="AE1098" s="26">
        <v>10.5</v>
      </c>
      <c r="AF1098" s="26">
        <v>5.3</v>
      </c>
      <c r="AG1098" s="26">
        <v>2.6</v>
      </c>
      <c r="AH1098" s="1">
        <v>25</v>
      </c>
      <c r="AI1098" s="1">
        <v>61.199999999999989</v>
      </c>
    </row>
    <row r="1099" spans="1:35" x14ac:dyDescent="0.25">
      <c r="A1099" s="1">
        <v>1098</v>
      </c>
      <c r="B1099" s="22">
        <v>27</v>
      </c>
      <c r="C1099" s="22">
        <v>4.0000000000000001E-3</v>
      </c>
      <c r="D1099" s="26">
        <v>16.600000000000001</v>
      </c>
      <c r="E1099" s="22">
        <v>2.1000000000000001E-2</v>
      </c>
      <c r="F1099" s="31"/>
      <c r="G1099" s="26">
        <v>146</v>
      </c>
      <c r="H1099" s="26">
        <v>163.4</v>
      </c>
      <c r="I1099" s="26">
        <v>191.1</v>
      </c>
      <c r="J1099" s="26">
        <v>236</v>
      </c>
      <c r="K1099" s="26">
        <v>254.7</v>
      </c>
      <c r="L1099" s="26">
        <v>40</v>
      </c>
      <c r="M1099" s="26">
        <v>804.7</v>
      </c>
      <c r="N1099" s="26">
        <v>-54.3</v>
      </c>
      <c r="O1099" s="24">
        <v>3.496</v>
      </c>
      <c r="P1099" s="26">
        <v>22</v>
      </c>
      <c r="Q1099" s="32">
        <v>1.63</v>
      </c>
      <c r="R1099" s="22">
        <v>43.2</v>
      </c>
      <c r="S1099" s="21">
        <v>1</v>
      </c>
      <c r="T1099" s="22">
        <v>97</v>
      </c>
      <c r="U1099" s="32">
        <v>0.11</v>
      </c>
      <c r="V1099" s="22">
        <v>17</v>
      </c>
      <c r="W1099" s="22">
        <v>15</v>
      </c>
      <c r="X1099" s="1">
        <v>11</v>
      </c>
      <c r="Y1099" s="1">
        <v>9</v>
      </c>
      <c r="Z1099" s="1">
        <v>9</v>
      </c>
      <c r="AA1099" s="1">
        <v>8</v>
      </c>
      <c r="AB1099" s="26">
        <v>1036</v>
      </c>
      <c r="AC1099" s="26">
        <v>229.5</v>
      </c>
      <c r="AD1099" s="26">
        <v>14.5</v>
      </c>
      <c r="AE1099" s="26">
        <v>4.2</v>
      </c>
      <c r="AF1099" s="26">
        <v>2.9</v>
      </c>
      <c r="AG1099" s="26">
        <v>1.7</v>
      </c>
      <c r="AH1099" s="1">
        <v>27.699999999999989</v>
      </c>
      <c r="AI1099" s="1">
        <v>72.599999999999994</v>
      </c>
    </row>
    <row r="1100" spans="1:35" x14ac:dyDescent="0.25">
      <c r="A1100" s="1">
        <v>1099</v>
      </c>
      <c r="B1100" s="22">
        <v>29</v>
      </c>
      <c r="C1100" s="22">
        <v>3.0000000000000001E-3</v>
      </c>
      <c r="D1100" s="26">
        <v>16.7</v>
      </c>
      <c r="E1100" s="22">
        <v>1.6E-2</v>
      </c>
      <c r="F1100" s="31"/>
      <c r="G1100" s="26">
        <v>142.6</v>
      </c>
      <c r="H1100" s="26">
        <v>162.69999999999999</v>
      </c>
      <c r="I1100" s="26">
        <v>190.9</v>
      </c>
      <c r="J1100" s="26">
        <v>233.5</v>
      </c>
      <c r="K1100" s="26">
        <v>252.8</v>
      </c>
      <c r="L1100" s="26">
        <v>39.5</v>
      </c>
      <c r="M1100" s="26">
        <v>804.7</v>
      </c>
      <c r="N1100" s="26">
        <v>-54.4</v>
      </c>
      <c r="O1100" s="24">
        <v>3.528</v>
      </c>
      <c r="P1100" s="26">
        <v>22</v>
      </c>
      <c r="Q1100" s="26">
        <v>1.5</v>
      </c>
      <c r="R1100" s="22">
        <v>43.2</v>
      </c>
      <c r="S1100" s="21">
        <v>1</v>
      </c>
      <c r="T1100" s="22">
        <v>95</v>
      </c>
      <c r="U1100" s="24">
        <v>0.2</v>
      </c>
      <c r="V1100" s="22">
        <v>17</v>
      </c>
      <c r="W1100" s="22">
        <v>15</v>
      </c>
      <c r="X1100" s="1">
        <v>12</v>
      </c>
      <c r="Y1100" s="1">
        <v>10</v>
      </c>
      <c r="Z1100" s="1">
        <v>9</v>
      </c>
      <c r="AA1100" s="1">
        <v>8</v>
      </c>
      <c r="AB1100" s="26">
        <v>1149.5</v>
      </c>
      <c r="AC1100" s="26">
        <v>297.3</v>
      </c>
      <c r="AD1100" s="26">
        <v>24.8</v>
      </c>
      <c r="AE1100" s="26">
        <v>7</v>
      </c>
      <c r="AF1100" s="26">
        <v>3.6</v>
      </c>
      <c r="AG1100" s="26">
        <v>2</v>
      </c>
      <c r="AH1100" s="1">
        <v>28.200000000000017</v>
      </c>
      <c r="AI1100" s="1">
        <v>70.800000000000011</v>
      </c>
    </row>
    <row r="1101" spans="1:35" x14ac:dyDescent="0.25">
      <c r="A1101" s="1">
        <v>1100</v>
      </c>
      <c r="B1101" s="1">
        <v>29</v>
      </c>
      <c r="C1101" s="1">
        <v>8.0000000000000002E-3</v>
      </c>
      <c r="D1101" s="1">
        <v>20.3</v>
      </c>
      <c r="E1101" s="1">
        <v>0.04</v>
      </c>
      <c r="F1101" s="29">
        <v>1E-3</v>
      </c>
      <c r="G1101" s="1">
        <v>150.6</v>
      </c>
      <c r="H1101" s="1">
        <v>164.5</v>
      </c>
      <c r="I1101" s="1">
        <v>190.1</v>
      </c>
      <c r="J1101" s="1">
        <v>236.9</v>
      </c>
      <c r="K1101" s="1">
        <v>256.89999999999998</v>
      </c>
      <c r="L1101" s="1">
        <v>41.5</v>
      </c>
      <c r="M1101" s="1">
        <v>804.8</v>
      </c>
      <c r="N1101" s="1">
        <v>-57.4</v>
      </c>
      <c r="O1101" s="1">
        <v>3.5110000000000001</v>
      </c>
      <c r="P1101" s="1">
        <v>21.3</v>
      </c>
      <c r="Q1101" s="1">
        <v>1.86</v>
      </c>
      <c r="R1101" s="1">
        <v>43.14</v>
      </c>
      <c r="S1101" s="1">
        <v>1</v>
      </c>
      <c r="T1101" s="1">
        <v>98</v>
      </c>
      <c r="U1101" s="1">
        <v>0.15</v>
      </c>
      <c r="V1101" s="1">
        <v>17</v>
      </c>
      <c r="W1101" s="1">
        <v>15</v>
      </c>
      <c r="X1101" s="1">
        <v>11</v>
      </c>
      <c r="Y1101" s="1">
        <v>9</v>
      </c>
      <c r="Z1101" s="1">
        <v>7</v>
      </c>
      <c r="AA1101" s="1">
        <v>7</v>
      </c>
      <c r="AB1101" s="1"/>
      <c r="AC1101" s="1"/>
      <c r="AD1101" s="1"/>
      <c r="AE1101" s="1"/>
      <c r="AF1101" s="1"/>
      <c r="AG1101" s="1"/>
      <c r="AH1101" s="1">
        <v>25.599999999999994</v>
      </c>
      <c r="AI1101" s="1">
        <v>72.400000000000006</v>
      </c>
    </row>
    <row r="1102" spans="1:35" x14ac:dyDescent="0.25">
      <c r="A1102" s="1">
        <v>1101</v>
      </c>
      <c r="B1102" s="20">
        <v>30</v>
      </c>
      <c r="C1102" s="20">
        <v>2E-3</v>
      </c>
      <c r="D1102" s="20">
        <v>22.4</v>
      </c>
      <c r="E1102" s="20">
        <v>1.9099999999999999E-2</v>
      </c>
      <c r="F1102" s="28">
        <v>5.0000000000000001E-4</v>
      </c>
      <c r="G1102" s="20">
        <v>142.19999999999999</v>
      </c>
      <c r="H1102" s="20">
        <v>170.9</v>
      </c>
      <c r="I1102" s="20">
        <v>196.2</v>
      </c>
      <c r="J1102" s="20">
        <v>230.8</v>
      </c>
      <c r="K1102" s="20">
        <v>249.9</v>
      </c>
      <c r="L1102" s="20">
        <v>40.700000000000003</v>
      </c>
      <c r="M1102" s="20">
        <v>804.8</v>
      </c>
      <c r="N1102" s="20">
        <v>-52.8</v>
      </c>
      <c r="O1102" s="20">
        <v>3.6840000000000002</v>
      </c>
      <c r="P1102" s="20">
        <v>22</v>
      </c>
      <c r="Q1102" s="20">
        <v>1.86</v>
      </c>
      <c r="R1102" s="20">
        <v>43.12</v>
      </c>
      <c r="S1102" s="20">
        <v>1</v>
      </c>
      <c r="T1102" s="20">
        <v>99</v>
      </c>
      <c r="U1102" s="20">
        <v>0.06</v>
      </c>
      <c r="V1102" s="20">
        <v>14</v>
      </c>
      <c r="W1102" s="20">
        <v>12</v>
      </c>
      <c r="X1102" s="1">
        <v>8</v>
      </c>
      <c r="Y1102" s="1">
        <v>7</v>
      </c>
      <c r="Z1102" s="1">
        <v>7</v>
      </c>
      <c r="AA1102" s="1">
        <v>7</v>
      </c>
      <c r="AB1102" s="20">
        <v>111.4</v>
      </c>
      <c r="AC1102" s="20">
        <v>33.6</v>
      </c>
      <c r="AD1102" s="20">
        <v>2.2000000000000002</v>
      </c>
      <c r="AE1102" s="20">
        <v>0.7</v>
      </c>
      <c r="AF1102" s="20">
        <v>0.2</v>
      </c>
      <c r="AG1102" s="20">
        <v>0.1</v>
      </c>
      <c r="AH1102" s="1">
        <v>25.299999999999983</v>
      </c>
      <c r="AI1102" s="1">
        <v>59.900000000000006</v>
      </c>
    </row>
    <row r="1103" spans="1:35" x14ac:dyDescent="0.25">
      <c r="A1103" s="1">
        <v>1102</v>
      </c>
      <c r="B1103" s="20">
        <v>30</v>
      </c>
      <c r="C1103" s="20">
        <v>1E-3</v>
      </c>
      <c r="D1103" s="20">
        <v>21.4</v>
      </c>
      <c r="E1103" s="20">
        <v>1.06E-2</v>
      </c>
      <c r="F1103" s="28">
        <v>2.0000000000000001E-4</v>
      </c>
      <c r="G1103" s="20">
        <v>144.80000000000001</v>
      </c>
      <c r="H1103" s="20">
        <v>174.3</v>
      </c>
      <c r="I1103" s="20">
        <v>200.9</v>
      </c>
      <c r="J1103" s="20">
        <v>231.9</v>
      </c>
      <c r="K1103" s="20">
        <v>250.5</v>
      </c>
      <c r="L1103" s="20">
        <v>41.1</v>
      </c>
      <c r="M1103" s="20">
        <v>804.8</v>
      </c>
      <c r="N1103" s="20">
        <v>-49.8</v>
      </c>
      <c r="O1103" s="20">
        <v>3.9079999999999999</v>
      </c>
      <c r="P1103" s="20">
        <v>22.5</v>
      </c>
      <c r="Q1103" s="20">
        <v>2.09</v>
      </c>
      <c r="R1103" s="20">
        <v>43.16</v>
      </c>
      <c r="S1103" s="33">
        <v>1</v>
      </c>
      <c r="T1103" s="20">
        <v>99</v>
      </c>
      <c r="U1103" s="20">
        <v>0.11</v>
      </c>
      <c r="V1103" s="20">
        <v>13</v>
      </c>
      <c r="W1103" s="20">
        <v>12</v>
      </c>
      <c r="X1103" s="1">
        <v>9</v>
      </c>
      <c r="Y1103" s="1">
        <v>7</v>
      </c>
      <c r="Z1103" s="1">
        <v>7</v>
      </c>
      <c r="AA1103" s="1">
        <v>7</v>
      </c>
      <c r="AB1103" s="20">
        <v>77.599999999999994</v>
      </c>
      <c r="AC1103" s="20">
        <v>29.2</v>
      </c>
      <c r="AD1103" s="20">
        <v>2.6</v>
      </c>
      <c r="AE1103" s="20">
        <v>0.6</v>
      </c>
      <c r="AF1103" s="20">
        <v>0.3</v>
      </c>
      <c r="AG1103" s="20" t="s">
        <v>67</v>
      </c>
      <c r="AH1103" s="1">
        <v>26.599999999999994</v>
      </c>
      <c r="AI1103" s="1">
        <v>57.599999999999994</v>
      </c>
    </row>
    <row r="1104" spans="1:35" x14ac:dyDescent="0.25">
      <c r="A1104" s="1">
        <v>1103</v>
      </c>
      <c r="B1104" s="22">
        <v>29</v>
      </c>
      <c r="C1104" s="22">
        <v>3.0000000000000001E-3</v>
      </c>
      <c r="D1104" s="22">
        <v>17.3</v>
      </c>
      <c r="E1104" s="24">
        <v>0.03</v>
      </c>
      <c r="F1104" s="31"/>
      <c r="G1104" s="26">
        <v>147.9</v>
      </c>
      <c r="H1104" s="26">
        <v>165.3</v>
      </c>
      <c r="I1104" s="26">
        <v>193</v>
      </c>
      <c r="J1104" s="26">
        <v>235.4</v>
      </c>
      <c r="K1104" s="26">
        <v>257.8</v>
      </c>
      <c r="L1104" s="26">
        <v>41.5</v>
      </c>
      <c r="M1104" s="22">
        <v>804.8</v>
      </c>
      <c r="N1104" s="22">
        <v>-53.1</v>
      </c>
      <c r="O1104" s="22">
        <v>3.6680000000000001</v>
      </c>
      <c r="P1104" s="26">
        <v>21</v>
      </c>
      <c r="Q1104" s="32">
        <v>1.52</v>
      </c>
      <c r="R1104" s="22">
        <v>43.2</v>
      </c>
      <c r="S1104" s="21">
        <v>1</v>
      </c>
      <c r="T1104" s="22">
        <v>99</v>
      </c>
      <c r="U1104" s="22">
        <v>0.56999999999999995</v>
      </c>
      <c r="V1104" s="22">
        <v>19</v>
      </c>
      <c r="W1104" s="22">
        <v>17</v>
      </c>
      <c r="X1104" s="1">
        <v>13</v>
      </c>
      <c r="Y1104" s="1">
        <v>12</v>
      </c>
      <c r="Z1104" s="1">
        <v>11</v>
      </c>
      <c r="AA1104" s="1">
        <v>10</v>
      </c>
      <c r="AB1104" s="26">
        <v>3684.6</v>
      </c>
      <c r="AC1104" s="26">
        <v>972.7</v>
      </c>
      <c r="AD1104" s="26">
        <v>69</v>
      </c>
      <c r="AE1104" s="26">
        <v>25</v>
      </c>
      <c r="AF1104" s="26">
        <v>15.3</v>
      </c>
      <c r="AG1104" s="26">
        <v>9.3000000000000007</v>
      </c>
      <c r="AH1104" s="1">
        <v>27.699999999999989</v>
      </c>
      <c r="AI1104" s="1">
        <v>70.099999999999994</v>
      </c>
    </row>
    <row r="1105" spans="1:35" x14ac:dyDescent="0.25">
      <c r="A1105" s="1">
        <v>1104</v>
      </c>
      <c r="B1105" s="22">
        <v>29</v>
      </c>
      <c r="C1105" s="22">
        <v>1E-3</v>
      </c>
      <c r="D1105" s="26">
        <v>17</v>
      </c>
      <c r="E1105" s="22">
        <v>2.1999999999999999E-2</v>
      </c>
      <c r="F1105" s="31"/>
      <c r="G1105" s="26">
        <v>145.30000000000001</v>
      </c>
      <c r="H1105" s="26">
        <v>162.69999999999999</v>
      </c>
      <c r="I1105" s="26">
        <v>190.5</v>
      </c>
      <c r="J1105" s="26">
        <v>233.6</v>
      </c>
      <c r="K1105" s="26">
        <v>256</v>
      </c>
      <c r="L1105" s="26">
        <v>40</v>
      </c>
      <c r="M1105" s="26">
        <v>804.8</v>
      </c>
      <c r="N1105" s="22">
        <v>-57.6</v>
      </c>
      <c r="O1105" s="22">
        <v>3.5150000000000001</v>
      </c>
      <c r="P1105" s="26">
        <v>21.5</v>
      </c>
      <c r="Q1105" s="22">
        <v>1.23</v>
      </c>
      <c r="R1105" s="22">
        <v>43.2</v>
      </c>
      <c r="S1105" s="21">
        <v>1</v>
      </c>
      <c r="T1105" s="22">
        <v>98</v>
      </c>
      <c r="U1105" s="32">
        <v>0.23</v>
      </c>
      <c r="V1105" s="22">
        <v>18</v>
      </c>
      <c r="W1105" s="22">
        <v>16</v>
      </c>
      <c r="X1105" s="1">
        <v>12</v>
      </c>
      <c r="Y1105" s="1">
        <v>9</v>
      </c>
      <c r="Z1105" s="1">
        <v>8</v>
      </c>
      <c r="AA1105" s="1">
        <v>8</v>
      </c>
      <c r="AB1105" s="26">
        <v>2046.3</v>
      </c>
      <c r="AC1105" s="26">
        <v>389.2</v>
      </c>
      <c r="AD1105" s="26">
        <v>21.7</v>
      </c>
      <c r="AE1105" s="26">
        <v>4.7</v>
      </c>
      <c r="AF1105" s="26">
        <v>2.4</v>
      </c>
      <c r="AG1105" s="26">
        <v>1.3</v>
      </c>
      <c r="AH1105" s="1">
        <v>27.800000000000011</v>
      </c>
      <c r="AI1105" s="1">
        <v>70.900000000000006</v>
      </c>
    </row>
    <row r="1106" spans="1:35" x14ac:dyDescent="0.25">
      <c r="A1106" s="1">
        <v>1105</v>
      </c>
      <c r="B1106" s="22">
        <v>28</v>
      </c>
      <c r="C1106" s="22">
        <v>4.0000000000000001E-3</v>
      </c>
      <c r="D1106" s="26">
        <v>18.3</v>
      </c>
      <c r="E1106" s="22">
        <v>2.5000000000000001E-2</v>
      </c>
      <c r="F1106" s="31"/>
      <c r="G1106" s="26">
        <v>145.69999999999999</v>
      </c>
      <c r="H1106" s="26">
        <v>165.2</v>
      </c>
      <c r="I1106" s="26">
        <v>191.1</v>
      </c>
      <c r="J1106" s="26">
        <v>230.9</v>
      </c>
      <c r="K1106" s="26">
        <v>249.7</v>
      </c>
      <c r="L1106" s="26">
        <v>41</v>
      </c>
      <c r="M1106" s="26">
        <v>804.8</v>
      </c>
      <c r="N1106" s="26">
        <v>-56.1</v>
      </c>
      <c r="O1106" s="24">
        <v>3.552</v>
      </c>
      <c r="P1106" s="26">
        <v>21.5</v>
      </c>
      <c r="Q1106" s="26">
        <v>1.55</v>
      </c>
      <c r="R1106" s="22">
        <v>43.2</v>
      </c>
      <c r="S1106" s="21">
        <v>1</v>
      </c>
      <c r="T1106" s="22">
        <v>99</v>
      </c>
      <c r="U1106" s="24">
        <v>0.39</v>
      </c>
      <c r="V1106" s="22">
        <v>17</v>
      </c>
      <c r="W1106" s="22">
        <v>15</v>
      </c>
      <c r="X1106" s="1">
        <v>12</v>
      </c>
      <c r="Y1106" s="1">
        <v>11</v>
      </c>
      <c r="Z1106" s="1">
        <v>10</v>
      </c>
      <c r="AA1106" s="1">
        <v>9</v>
      </c>
      <c r="AB1106" s="26">
        <v>1027.0999999999999</v>
      </c>
      <c r="AC1106" s="26">
        <v>277</v>
      </c>
      <c r="AD1106" s="26">
        <v>35.200000000000003</v>
      </c>
      <c r="AE1106" s="26">
        <v>11.9</v>
      </c>
      <c r="AF1106" s="26">
        <v>6.9</v>
      </c>
      <c r="AG1106" s="26">
        <v>3.5</v>
      </c>
      <c r="AH1106" s="1">
        <v>25.900000000000006</v>
      </c>
      <c r="AI1106" s="1">
        <v>65.700000000000017</v>
      </c>
    </row>
    <row r="1107" spans="1:35" x14ac:dyDescent="0.25">
      <c r="A1107" s="1">
        <v>1106</v>
      </c>
      <c r="B1107" s="1">
        <v>30</v>
      </c>
      <c r="C1107" s="1">
        <v>1.2E-2</v>
      </c>
      <c r="D1107" s="1">
        <v>15.5</v>
      </c>
      <c r="E1107" s="1">
        <v>0.02</v>
      </c>
      <c r="F1107" s="28"/>
      <c r="G1107" s="1">
        <v>148.6</v>
      </c>
      <c r="H1107" s="1">
        <v>165.8</v>
      </c>
      <c r="I1107" s="1">
        <v>193.4</v>
      </c>
      <c r="J1107" s="1">
        <v>236</v>
      </c>
      <c r="K1107" s="1">
        <v>259.89999999999998</v>
      </c>
      <c r="L1107" s="1">
        <v>41</v>
      </c>
      <c r="M1107" s="1">
        <v>804.8</v>
      </c>
      <c r="N1107" s="1">
        <v>-55</v>
      </c>
      <c r="O1107" s="1">
        <v>3.6110000000000002</v>
      </c>
      <c r="P1107" s="1">
        <v>22</v>
      </c>
      <c r="Q1107" s="1">
        <v>0.85</v>
      </c>
      <c r="R1107" s="1">
        <v>43.252000000000002</v>
      </c>
      <c r="S1107" s="21">
        <v>1</v>
      </c>
      <c r="T1107" s="1">
        <v>95</v>
      </c>
      <c r="U1107" s="1">
        <v>0.15</v>
      </c>
      <c r="V1107" s="1">
        <v>17</v>
      </c>
      <c r="W1107" s="1">
        <v>15</v>
      </c>
      <c r="X1107" s="1">
        <v>11</v>
      </c>
      <c r="Y1107" s="1">
        <v>9</v>
      </c>
      <c r="Z1107" s="1">
        <v>8</v>
      </c>
      <c r="AA1107" s="1">
        <v>7</v>
      </c>
      <c r="AB1107" s="1">
        <v>1099</v>
      </c>
      <c r="AC1107" s="1">
        <v>286</v>
      </c>
      <c r="AD1107" s="1">
        <v>17</v>
      </c>
      <c r="AE1107" s="1">
        <v>3</v>
      </c>
      <c r="AF1107" s="1">
        <v>2</v>
      </c>
      <c r="AG1107" s="1">
        <v>1</v>
      </c>
      <c r="AH1107" s="1">
        <v>27.599999999999994</v>
      </c>
      <c r="AI1107" s="1">
        <v>70.199999999999989</v>
      </c>
    </row>
    <row r="1108" spans="1:35" x14ac:dyDescent="0.25">
      <c r="A1108" s="1">
        <v>1107</v>
      </c>
      <c r="B1108" s="1">
        <v>27</v>
      </c>
      <c r="C1108" s="1">
        <v>1E-3</v>
      </c>
      <c r="D1108" s="1">
        <v>20</v>
      </c>
      <c r="E1108" s="21">
        <v>0.01</v>
      </c>
      <c r="F1108" s="28"/>
      <c r="G1108" s="1">
        <v>150.19999999999999</v>
      </c>
      <c r="H1108" s="1">
        <v>165</v>
      </c>
      <c r="I1108" s="1">
        <v>190.7</v>
      </c>
      <c r="J1108" s="1">
        <v>237</v>
      </c>
      <c r="K1108" s="1">
        <v>250.5</v>
      </c>
      <c r="L1108" s="1">
        <v>41.5</v>
      </c>
      <c r="M1108" s="1">
        <v>804.8</v>
      </c>
      <c r="N1108" s="1">
        <v>-53</v>
      </c>
      <c r="O1108" s="1">
        <v>3.669</v>
      </c>
      <c r="P1108" s="1">
        <v>19.7</v>
      </c>
      <c r="Q1108" s="1">
        <v>0.87</v>
      </c>
      <c r="R1108" s="1">
        <v>43.177999999999997</v>
      </c>
      <c r="S1108" s="21">
        <v>1</v>
      </c>
      <c r="T1108" s="1">
        <v>99</v>
      </c>
      <c r="U1108" s="1">
        <v>0.2</v>
      </c>
      <c r="V1108" s="1">
        <v>15</v>
      </c>
      <c r="W1108" s="1">
        <v>12</v>
      </c>
      <c r="X1108" s="1">
        <v>7</v>
      </c>
      <c r="Y1108" s="1">
        <v>7</v>
      </c>
      <c r="Z1108" s="1">
        <v>7</v>
      </c>
      <c r="AA1108" s="1">
        <v>7</v>
      </c>
      <c r="AB1108" s="1">
        <v>200</v>
      </c>
      <c r="AC1108" s="1">
        <v>34</v>
      </c>
      <c r="AD1108" s="1" t="s">
        <v>66</v>
      </c>
      <c r="AE1108" s="1" t="s">
        <v>66</v>
      </c>
      <c r="AF1108" s="1" t="s">
        <v>66</v>
      </c>
      <c r="AG1108" s="1" t="s">
        <v>66</v>
      </c>
      <c r="AH1108" s="1">
        <v>25.699999999999989</v>
      </c>
      <c r="AI1108" s="1">
        <v>72</v>
      </c>
    </row>
    <row r="1109" spans="1:35" x14ac:dyDescent="0.25">
      <c r="A1109" s="1">
        <v>1108</v>
      </c>
      <c r="B1109" s="1">
        <v>30</v>
      </c>
      <c r="C1109" s="1">
        <v>2.0999999999999999E-3</v>
      </c>
      <c r="D1109" s="1">
        <v>18.399999999999999</v>
      </c>
      <c r="E1109" s="21">
        <v>0.01</v>
      </c>
      <c r="F1109" s="29"/>
      <c r="G1109" s="1">
        <v>152.6</v>
      </c>
      <c r="H1109" s="1">
        <v>167.4</v>
      </c>
      <c r="I1109" s="1">
        <v>184.8</v>
      </c>
      <c r="J1109" s="1">
        <v>214.5</v>
      </c>
      <c r="K1109" s="1">
        <v>239.6</v>
      </c>
      <c r="L1109" s="1">
        <v>41</v>
      </c>
      <c r="M1109" s="1">
        <v>804.8</v>
      </c>
      <c r="N1109" s="1">
        <v>-68.5</v>
      </c>
      <c r="O1109" s="1">
        <v>3.18</v>
      </c>
      <c r="P1109" s="1">
        <v>22</v>
      </c>
      <c r="Q1109" s="1">
        <v>0.19</v>
      </c>
      <c r="R1109" s="1">
        <v>43.1</v>
      </c>
      <c r="S1109" s="21">
        <v>1</v>
      </c>
      <c r="T1109" s="1">
        <v>97</v>
      </c>
      <c r="U1109" s="1">
        <v>0.21</v>
      </c>
      <c r="V1109" s="1">
        <v>15</v>
      </c>
      <c r="W1109" s="1">
        <v>13</v>
      </c>
      <c r="X1109" s="1">
        <v>10</v>
      </c>
      <c r="Y1109" s="1">
        <v>8</v>
      </c>
      <c r="Z1109" s="1">
        <v>7</v>
      </c>
      <c r="AA1109" s="1">
        <v>7</v>
      </c>
      <c r="AB1109" s="1">
        <v>301</v>
      </c>
      <c r="AC1109" s="1">
        <v>61.9</v>
      </c>
      <c r="AD1109" s="1">
        <v>5.6</v>
      </c>
      <c r="AE1109" s="1">
        <v>1.7</v>
      </c>
      <c r="AF1109" s="1">
        <v>0.9</v>
      </c>
      <c r="AG1109" s="1">
        <v>0.5</v>
      </c>
      <c r="AH1109" s="1">
        <v>17.400000000000006</v>
      </c>
      <c r="AI1109" s="1">
        <v>47.099999999999994</v>
      </c>
    </row>
    <row r="1110" spans="1:35" x14ac:dyDescent="0.25">
      <c r="A1110" s="1">
        <v>1109</v>
      </c>
      <c r="B1110" s="1">
        <v>19</v>
      </c>
      <c r="C1110" s="23">
        <v>3.0000000000000001E-3</v>
      </c>
      <c r="D1110" s="1">
        <v>20</v>
      </c>
      <c r="E1110" s="1">
        <v>0.14499999999999999</v>
      </c>
      <c r="F1110" s="29">
        <v>8.0000000000000004E-4</v>
      </c>
      <c r="G1110" s="1">
        <v>146.9</v>
      </c>
      <c r="H1110" s="1">
        <v>171.7</v>
      </c>
      <c r="I1110" s="1">
        <v>195.7</v>
      </c>
      <c r="J1110" s="1">
        <v>227.6</v>
      </c>
      <c r="K1110" s="1">
        <v>246.7</v>
      </c>
      <c r="L1110" s="1">
        <v>41.5</v>
      </c>
      <c r="M1110" s="1">
        <v>804.9</v>
      </c>
      <c r="N1110" s="1">
        <v>-55.7</v>
      </c>
      <c r="O1110" s="1">
        <v>3.7370000000000001</v>
      </c>
      <c r="P1110" s="1">
        <v>25</v>
      </c>
      <c r="Q1110" s="1"/>
      <c r="R1110" s="1">
        <v>43.115000000000002</v>
      </c>
      <c r="S1110" s="21">
        <v>1</v>
      </c>
      <c r="T1110" s="1">
        <v>78</v>
      </c>
      <c r="U1110" s="1"/>
      <c r="V1110" s="1"/>
      <c r="W1110" s="1"/>
      <c r="X1110" s="1"/>
      <c r="Y1110" s="1"/>
      <c r="Z1110" s="1"/>
      <c r="AA1110" s="1"/>
      <c r="AB1110" s="1"/>
      <c r="AC1110" s="1"/>
      <c r="AD1110" s="1"/>
      <c r="AE1110" s="1"/>
      <c r="AF1110" s="1"/>
      <c r="AG1110" s="1"/>
      <c r="AH1110" s="1">
        <v>24</v>
      </c>
      <c r="AI1110" s="1">
        <v>55.900000000000006</v>
      </c>
    </row>
    <row r="1111" spans="1:35" x14ac:dyDescent="0.25">
      <c r="A1111" s="1">
        <v>1110</v>
      </c>
      <c r="B1111" s="1">
        <v>30</v>
      </c>
      <c r="C1111" s="1">
        <v>8.0000000000000002E-3</v>
      </c>
      <c r="D1111" s="1">
        <v>18.5</v>
      </c>
      <c r="E1111" s="1">
        <v>0.03</v>
      </c>
      <c r="F1111" s="29"/>
      <c r="G1111" s="1">
        <v>151</v>
      </c>
      <c r="H1111" s="1">
        <v>163.6</v>
      </c>
      <c r="I1111" s="1">
        <v>187.1</v>
      </c>
      <c r="J1111" s="1">
        <v>232.5</v>
      </c>
      <c r="K1111" s="1">
        <v>253.4</v>
      </c>
      <c r="L1111" s="1">
        <v>40</v>
      </c>
      <c r="M1111" s="1">
        <v>804.9</v>
      </c>
      <c r="N1111" s="1">
        <v>-61.7</v>
      </c>
      <c r="O1111" s="1">
        <v>3.4</v>
      </c>
      <c r="P1111" s="1">
        <v>21.9</v>
      </c>
      <c r="Q1111" s="1">
        <v>2.0099999999999998</v>
      </c>
      <c r="R1111" s="1">
        <v>43.158999999999999</v>
      </c>
      <c r="S1111" s="1">
        <v>1</v>
      </c>
      <c r="T1111" s="1">
        <v>79</v>
      </c>
      <c r="U1111" s="1">
        <v>0.23</v>
      </c>
      <c r="V1111" s="1">
        <v>18</v>
      </c>
      <c r="W1111" s="1">
        <v>16</v>
      </c>
      <c r="X1111" s="1">
        <v>12</v>
      </c>
      <c r="Y1111" s="1">
        <v>10</v>
      </c>
      <c r="Z1111" s="1">
        <v>9</v>
      </c>
      <c r="AA1111" s="1">
        <v>7</v>
      </c>
      <c r="AB1111" s="20"/>
      <c r="AC1111" s="20"/>
      <c r="AD1111" s="20"/>
      <c r="AE1111" s="20"/>
      <c r="AF1111" s="20"/>
      <c r="AG1111" s="20"/>
      <c r="AH1111" s="1">
        <v>23.5</v>
      </c>
      <c r="AI1111" s="1">
        <v>68.900000000000006</v>
      </c>
    </row>
    <row r="1112" spans="1:35" x14ac:dyDescent="0.25">
      <c r="A1112" s="1">
        <v>1111</v>
      </c>
      <c r="B1112" s="20">
        <v>30</v>
      </c>
      <c r="C1112" s="20">
        <v>1E-3</v>
      </c>
      <c r="D1112" s="20">
        <v>22.6</v>
      </c>
      <c r="E1112" s="20">
        <v>5.4999999999999997E-3</v>
      </c>
      <c r="F1112" s="28">
        <v>2.0000000000000001E-4</v>
      </c>
      <c r="G1112" s="20">
        <v>146.4</v>
      </c>
      <c r="H1112" s="20">
        <v>172.3</v>
      </c>
      <c r="I1112" s="20">
        <v>196.6</v>
      </c>
      <c r="J1112" s="20">
        <v>228.8</v>
      </c>
      <c r="K1112" s="20">
        <v>246.2</v>
      </c>
      <c r="L1112" s="20">
        <v>41.1</v>
      </c>
      <c r="M1112" s="20">
        <v>804.9</v>
      </c>
      <c r="N1112" s="20">
        <v>-54.3</v>
      </c>
      <c r="O1112" s="20">
        <v>3.7109999999999999</v>
      </c>
      <c r="P1112" s="20">
        <v>22</v>
      </c>
      <c r="Q1112" s="20">
        <v>1.89</v>
      </c>
      <c r="R1112" s="20">
        <v>43.13</v>
      </c>
      <c r="S1112" s="20">
        <v>1</v>
      </c>
      <c r="T1112" s="20">
        <v>99</v>
      </c>
      <c r="U1112" s="20">
        <v>0.1</v>
      </c>
      <c r="V1112" s="20">
        <v>14</v>
      </c>
      <c r="W1112" s="20">
        <v>13</v>
      </c>
      <c r="X1112" s="1">
        <v>8</v>
      </c>
      <c r="Y1112" s="1">
        <v>7</v>
      </c>
      <c r="Z1112" s="1">
        <v>7</v>
      </c>
      <c r="AA1112" s="1">
        <v>7</v>
      </c>
      <c r="AB1112" s="20">
        <v>153</v>
      </c>
      <c r="AC1112" s="20">
        <v>44.5</v>
      </c>
      <c r="AD1112" s="20">
        <v>2.1</v>
      </c>
      <c r="AE1112" s="20">
        <v>0.2</v>
      </c>
      <c r="AF1112" s="20">
        <v>0.1</v>
      </c>
      <c r="AG1112" s="20">
        <v>0</v>
      </c>
      <c r="AH1112" s="1">
        <v>24.299999999999983</v>
      </c>
      <c r="AI1112" s="1">
        <v>56.5</v>
      </c>
    </row>
    <row r="1113" spans="1:35" x14ac:dyDescent="0.25">
      <c r="A1113" s="1">
        <v>1112</v>
      </c>
      <c r="B1113" s="22">
        <v>28</v>
      </c>
      <c r="C1113" s="22">
        <v>2E-3</v>
      </c>
      <c r="D1113" s="26">
        <v>17.2</v>
      </c>
      <c r="E1113" s="24">
        <v>2.5999999999999999E-2</v>
      </c>
      <c r="F1113" s="31"/>
      <c r="G1113" s="26">
        <v>145.5</v>
      </c>
      <c r="H1113" s="26">
        <v>164.1</v>
      </c>
      <c r="I1113" s="26">
        <v>191.3</v>
      </c>
      <c r="J1113" s="26">
        <v>234.3</v>
      </c>
      <c r="K1113" s="26">
        <v>254.1</v>
      </c>
      <c r="L1113" s="26">
        <v>41</v>
      </c>
      <c r="M1113" s="22">
        <v>804.9</v>
      </c>
      <c r="N1113" s="26">
        <v>-57</v>
      </c>
      <c r="O1113" s="24">
        <v>3.56</v>
      </c>
      <c r="P1113" s="26">
        <v>22</v>
      </c>
      <c r="Q1113" s="32">
        <v>1.2</v>
      </c>
      <c r="R1113" s="22">
        <v>43.2</v>
      </c>
      <c r="S1113" s="21">
        <v>1</v>
      </c>
      <c r="T1113" s="22">
        <v>98</v>
      </c>
      <c r="U1113" s="32">
        <v>0.37</v>
      </c>
      <c r="V1113" s="22">
        <v>18</v>
      </c>
      <c r="W1113" s="22">
        <v>16</v>
      </c>
      <c r="X1113" s="1">
        <v>12</v>
      </c>
      <c r="Y1113" s="1">
        <v>11</v>
      </c>
      <c r="Z1113" s="1">
        <v>10</v>
      </c>
      <c r="AA1113" s="1">
        <v>9</v>
      </c>
      <c r="AB1113" s="26">
        <v>1704.3</v>
      </c>
      <c r="AC1113" s="26">
        <v>388.9</v>
      </c>
      <c r="AD1113" s="26">
        <v>32</v>
      </c>
      <c r="AE1113" s="26">
        <v>10.199999999999999</v>
      </c>
      <c r="AF1113" s="26">
        <v>5.6</v>
      </c>
      <c r="AG1113" s="26">
        <v>3.2</v>
      </c>
      <c r="AH1113" s="1">
        <v>27.200000000000017</v>
      </c>
      <c r="AI1113" s="1">
        <v>70.200000000000017</v>
      </c>
    </row>
    <row r="1114" spans="1:35" x14ac:dyDescent="0.25">
      <c r="A1114" s="1">
        <v>1113</v>
      </c>
      <c r="B1114" s="22">
        <v>28</v>
      </c>
      <c r="C1114" s="22">
        <v>4.0000000000000001E-3</v>
      </c>
      <c r="D1114" s="26">
        <v>20.5</v>
      </c>
      <c r="E1114" s="24">
        <v>3.5000000000000003E-2</v>
      </c>
      <c r="F1114" s="31"/>
      <c r="G1114" s="26">
        <v>145.4</v>
      </c>
      <c r="H1114" s="26">
        <v>166.1</v>
      </c>
      <c r="I1114" s="26">
        <v>194.6</v>
      </c>
      <c r="J1114" s="26">
        <v>233.1</v>
      </c>
      <c r="K1114" s="26">
        <v>252.9</v>
      </c>
      <c r="L1114" s="26">
        <v>42</v>
      </c>
      <c r="M1114" s="22">
        <v>804.9</v>
      </c>
      <c r="N1114" s="22">
        <v>-53.7</v>
      </c>
      <c r="O1114" s="24">
        <v>3.5840000000000001</v>
      </c>
      <c r="P1114" s="22">
        <v>21</v>
      </c>
      <c r="Q1114" s="32">
        <v>1.91</v>
      </c>
      <c r="R1114" s="22">
        <v>43.1</v>
      </c>
      <c r="S1114" s="21">
        <v>1</v>
      </c>
      <c r="T1114" s="22">
        <v>94</v>
      </c>
      <c r="U1114" s="32">
        <v>0.28000000000000003</v>
      </c>
      <c r="V1114" s="22">
        <v>19</v>
      </c>
      <c r="W1114" s="22">
        <v>17</v>
      </c>
      <c r="X1114" s="1">
        <v>13</v>
      </c>
      <c r="Y1114" s="1">
        <v>11</v>
      </c>
      <c r="Z1114" s="1">
        <v>10</v>
      </c>
      <c r="AA1114" s="1">
        <v>9</v>
      </c>
      <c r="AB1114" s="26">
        <v>4481.8999999999996</v>
      </c>
      <c r="AC1114" s="26">
        <v>1203.2</v>
      </c>
      <c r="AD1114" s="26">
        <v>75.5</v>
      </c>
      <c r="AE1114" s="26">
        <v>17.8</v>
      </c>
      <c r="AF1114" s="26">
        <v>8.3000000000000007</v>
      </c>
      <c r="AG1114" s="26">
        <v>4</v>
      </c>
      <c r="AH1114" s="1">
        <v>28.5</v>
      </c>
      <c r="AI1114" s="1">
        <v>67</v>
      </c>
    </row>
    <row r="1115" spans="1:35" x14ac:dyDescent="0.25">
      <c r="A1115" s="1">
        <v>1114</v>
      </c>
      <c r="B1115" s="22">
        <v>28</v>
      </c>
      <c r="C1115" s="22">
        <v>3.0000000000000001E-3</v>
      </c>
      <c r="D1115" s="26">
        <v>17.5</v>
      </c>
      <c r="E1115" s="24">
        <v>5.1999999999999998E-2</v>
      </c>
      <c r="F1115" s="31"/>
      <c r="G1115" s="26">
        <v>154.1</v>
      </c>
      <c r="H1115" s="26">
        <v>174.6</v>
      </c>
      <c r="I1115" s="26">
        <v>201</v>
      </c>
      <c r="J1115" s="26">
        <v>237.4</v>
      </c>
      <c r="K1115" s="26">
        <v>256.2</v>
      </c>
      <c r="L1115" s="26">
        <v>46</v>
      </c>
      <c r="M1115" s="22">
        <v>804.9</v>
      </c>
      <c r="N1115" s="22">
        <v>-49.8</v>
      </c>
      <c r="O1115" s="24">
        <v>4.1630000000000003</v>
      </c>
      <c r="P1115" s="22">
        <v>21</v>
      </c>
      <c r="Q1115" s="32">
        <v>1.82</v>
      </c>
      <c r="R1115" s="22">
        <v>43.2</v>
      </c>
      <c r="S1115" s="21">
        <v>1</v>
      </c>
      <c r="T1115" s="22">
        <v>95</v>
      </c>
      <c r="U1115" s="32">
        <v>0.5</v>
      </c>
      <c r="V1115" s="22">
        <v>18</v>
      </c>
      <c r="W1115" s="22">
        <v>16</v>
      </c>
      <c r="X1115" s="1">
        <v>13</v>
      </c>
      <c r="Y1115" s="1">
        <v>11</v>
      </c>
      <c r="Z1115" s="1">
        <v>10</v>
      </c>
      <c r="AA1115" s="1">
        <v>9</v>
      </c>
      <c r="AB1115" s="26">
        <v>2235.4</v>
      </c>
      <c r="AC1115" s="26">
        <v>574.79999999999995</v>
      </c>
      <c r="AD1115" s="26">
        <v>46.7</v>
      </c>
      <c r="AE1115" s="26">
        <v>12.5</v>
      </c>
      <c r="AF1115" s="26">
        <v>5.6</v>
      </c>
      <c r="AG1115" s="26">
        <v>2.6</v>
      </c>
      <c r="AH1115" s="1">
        <v>26.400000000000006</v>
      </c>
      <c r="AI1115" s="1">
        <v>62.800000000000011</v>
      </c>
    </row>
    <row r="1116" spans="1:35" x14ac:dyDescent="0.25">
      <c r="A1116" s="1">
        <v>1115</v>
      </c>
      <c r="B1116" s="22">
        <v>30</v>
      </c>
      <c r="C1116" s="22">
        <v>2E-3</v>
      </c>
      <c r="D1116" s="22">
        <v>18.100000000000001</v>
      </c>
      <c r="E1116" s="24">
        <v>0.04</v>
      </c>
      <c r="F1116" s="31" t="s">
        <v>65</v>
      </c>
      <c r="G1116" s="26">
        <v>146.5</v>
      </c>
      <c r="H1116" s="26">
        <v>167.2</v>
      </c>
      <c r="I1116" s="26">
        <v>192.5</v>
      </c>
      <c r="J1116" s="26">
        <v>228.4</v>
      </c>
      <c r="K1116" s="26">
        <v>247.5</v>
      </c>
      <c r="L1116" s="26">
        <v>43</v>
      </c>
      <c r="M1116" s="22">
        <v>804.9</v>
      </c>
      <c r="N1116" s="22">
        <v>-56.2</v>
      </c>
      <c r="O1116" s="22">
        <v>3.6219999999999999</v>
      </c>
      <c r="P1116" s="26">
        <v>21</v>
      </c>
      <c r="Q1116" s="22">
        <v>1.37</v>
      </c>
      <c r="R1116" s="22">
        <v>43.2</v>
      </c>
      <c r="S1116" s="21">
        <v>1</v>
      </c>
      <c r="T1116" s="22">
        <v>99</v>
      </c>
      <c r="U1116" s="22">
        <v>0.3</v>
      </c>
      <c r="V1116" s="22">
        <v>18</v>
      </c>
      <c r="W1116" s="22">
        <v>16</v>
      </c>
      <c r="X1116" s="1">
        <v>13</v>
      </c>
      <c r="Y1116" s="1">
        <v>10</v>
      </c>
      <c r="Z1116" s="1">
        <v>9</v>
      </c>
      <c r="AA1116" s="1">
        <v>8</v>
      </c>
      <c r="AB1116" s="26">
        <v>1392.7</v>
      </c>
      <c r="AC1116" s="26">
        <v>478.7</v>
      </c>
      <c r="AD1116" s="26">
        <v>44.2</v>
      </c>
      <c r="AE1116" s="26">
        <v>9.3000000000000007</v>
      </c>
      <c r="AF1116" s="26">
        <v>3.7</v>
      </c>
      <c r="AG1116" s="26">
        <v>1.7</v>
      </c>
      <c r="AH1116" s="1">
        <v>25.300000000000011</v>
      </c>
      <c r="AI1116" s="1">
        <v>61.200000000000017</v>
      </c>
    </row>
    <row r="1117" spans="1:35" x14ac:dyDescent="0.25">
      <c r="A1117" s="1">
        <v>1116</v>
      </c>
      <c r="B1117" s="22">
        <v>29</v>
      </c>
      <c r="C1117" s="22">
        <v>8.9999999999999993E-3</v>
      </c>
      <c r="D1117" s="26">
        <v>16.600000000000001</v>
      </c>
      <c r="E1117" s="22">
        <v>2.7E-2</v>
      </c>
      <c r="F1117" s="31"/>
      <c r="G1117" s="26">
        <v>143.9</v>
      </c>
      <c r="H1117" s="26">
        <v>163.19999999999999</v>
      </c>
      <c r="I1117" s="26">
        <v>192.6</v>
      </c>
      <c r="J1117" s="26">
        <v>237.9</v>
      </c>
      <c r="K1117" s="26">
        <v>257.8</v>
      </c>
      <c r="L1117" s="26">
        <v>39.5</v>
      </c>
      <c r="M1117" s="26">
        <v>804.9</v>
      </c>
      <c r="N1117" s="26">
        <v>-51.3</v>
      </c>
      <c r="O1117" s="22">
        <v>3.6859999999999999</v>
      </c>
      <c r="P1117" s="26">
        <v>21</v>
      </c>
      <c r="Q1117" s="32">
        <v>1.71</v>
      </c>
      <c r="R1117" s="22">
        <v>43.2</v>
      </c>
      <c r="S1117" s="21">
        <v>1</v>
      </c>
      <c r="T1117" s="22">
        <v>93</v>
      </c>
      <c r="U1117" s="32">
        <v>0.17</v>
      </c>
      <c r="V1117" s="22">
        <v>18</v>
      </c>
      <c r="W1117" s="22">
        <v>16</v>
      </c>
      <c r="X1117" s="1">
        <v>13</v>
      </c>
      <c r="Y1117" s="1">
        <v>11</v>
      </c>
      <c r="Z1117" s="1">
        <v>11</v>
      </c>
      <c r="AA1117" s="1">
        <v>10</v>
      </c>
      <c r="AB1117" s="26">
        <v>1069.0999999999999</v>
      </c>
      <c r="AC1117" s="26">
        <v>512</v>
      </c>
      <c r="AD1117" s="26">
        <v>57</v>
      </c>
      <c r="AE1117" s="26">
        <v>18.899999999999999</v>
      </c>
      <c r="AF1117" s="26">
        <v>10.6</v>
      </c>
      <c r="AG1117" s="26">
        <v>5.5</v>
      </c>
      <c r="AH1117" s="1">
        <v>29.400000000000006</v>
      </c>
      <c r="AI1117" s="1">
        <v>74.700000000000017</v>
      </c>
    </row>
    <row r="1118" spans="1:35" x14ac:dyDescent="0.25">
      <c r="A1118" s="1">
        <v>1117</v>
      </c>
      <c r="B1118" s="22">
        <v>27</v>
      </c>
      <c r="C1118" s="22">
        <v>6.0000000000000001E-3</v>
      </c>
      <c r="D1118" s="26">
        <v>17.399999999999999</v>
      </c>
      <c r="E1118" s="22">
        <v>2.5999999999999999E-2</v>
      </c>
      <c r="F1118" s="31"/>
      <c r="G1118" s="26">
        <v>144.4</v>
      </c>
      <c r="H1118" s="26">
        <v>164.1</v>
      </c>
      <c r="I1118" s="26">
        <v>191.1</v>
      </c>
      <c r="J1118" s="26">
        <v>232.2</v>
      </c>
      <c r="K1118" s="26">
        <v>249.7</v>
      </c>
      <c r="L1118" s="26">
        <v>41</v>
      </c>
      <c r="M1118" s="26">
        <v>804.9</v>
      </c>
      <c r="N1118" s="26">
        <v>-55.7</v>
      </c>
      <c r="O1118" s="24">
        <v>3.5369999999999999</v>
      </c>
      <c r="P1118" s="26">
        <v>22</v>
      </c>
      <c r="Q1118" s="26">
        <v>1.61</v>
      </c>
      <c r="R1118" s="22">
        <v>43.2</v>
      </c>
      <c r="S1118" s="21">
        <v>1</v>
      </c>
      <c r="T1118" s="22">
        <v>98</v>
      </c>
      <c r="U1118" s="24">
        <v>0.13</v>
      </c>
      <c r="V1118" s="22">
        <v>17</v>
      </c>
      <c r="W1118" s="22">
        <v>16</v>
      </c>
      <c r="X1118" s="1">
        <v>13</v>
      </c>
      <c r="Y1118" s="1">
        <v>11</v>
      </c>
      <c r="Z1118" s="1">
        <v>10</v>
      </c>
      <c r="AA1118" s="1">
        <v>9</v>
      </c>
      <c r="AB1118" s="26">
        <v>1195.0999999999999</v>
      </c>
      <c r="AC1118" s="26">
        <v>378.8</v>
      </c>
      <c r="AD1118" s="26">
        <v>42.8</v>
      </c>
      <c r="AE1118" s="26">
        <v>13.4</v>
      </c>
      <c r="AF1118" s="26">
        <v>7.2</v>
      </c>
      <c r="AG1118" s="26">
        <v>3.9</v>
      </c>
      <c r="AH1118" s="1">
        <v>27</v>
      </c>
      <c r="AI1118" s="1">
        <v>68.099999999999994</v>
      </c>
    </row>
    <row r="1119" spans="1:35" x14ac:dyDescent="0.25">
      <c r="A1119" s="1">
        <v>1118</v>
      </c>
      <c r="B1119" s="22">
        <v>29</v>
      </c>
      <c r="C1119" s="22">
        <v>8.9999999999999993E-3</v>
      </c>
      <c r="D1119" s="26">
        <v>16.399999999999999</v>
      </c>
      <c r="E1119" s="22">
        <v>2.8000000000000001E-2</v>
      </c>
      <c r="F1119" s="31" t="s">
        <v>65</v>
      </c>
      <c r="G1119" s="26">
        <v>143</v>
      </c>
      <c r="H1119" s="26">
        <v>165.1</v>
      </c>
      <c r="I1119" s="26">
        <v>193.4</v>
      </c>
      <c r="J1119" s="26">
        <v>236.2</v>
      </c>
      <c r="K1119" s="26">
        <v>260.39999999999998</v>
      </c>
      <c r="L1119" s="26">
        <v>40.5</v>
      </c>
      <c r="M1119" s="22">
        <v>804.9</v>
      </c>
      <c r="N1119" s="22">
        <v>-52.7</v>
      </c>
      <c r="O1119" s="24">
        <v>3.7229999999999999</v>
      </c>
      <c r="P1119" s="26">
        <v>21</v>
      </c>
      <c r="Q1119" s="32">
        <v>1.7</v>
      </c>
      <c r="R1119" s="22">
        <v>43.2</v>
      </c>
      <c r="S1119" s="21">
        <v>1</v>
      </c>
      <c r="T1119" s="22">
        <v>83</v>
      </c>
      <c r="U1119" s="22">
        <v>0.33</v>
      </c>
      <c r="V1119" s="22">
        <v>18</v>
      </c>
      <c r="W1119" s="22">
        <v>16</v>
      </c>
      <c r="X1119" s="1">
        <v>13</v>
      </c>
      <c r="Y1119" s="1">
        <v>11</v>
      </c>
      <c r="Z1119" s="1">
        <v>10</v>
      </c>
      <c r="AA1119" s="1">
        <v>9</v>
      </c>
      <c r="AB1119" s="26">
        <v>2037.5</v>
      </c>
      <c r="AC1119" s="26">
        <v>561.5</v>
      </c>
      <c r="AD1119" s="26">
        <v>44</v>
      </c>
      <c r="AE1119" s="26">
        <v>12.5</v>
      </c>
      <c r="AF1119" s="26">
        <v>6.8</v>
      </c>
      <c r="AG1119" s="26">
        <v>3.3</v>
      </c>
      <c r="AH1119" s="1">
        <v>28.300000000000011</v>
      </c>
      <c r="AI1119" s="1">
        <v>71.099999999999994</v>
      </c>
    </row>
    <row r="1120" spans="1:35" x14ac:dyDescent="0.25">
      <c r="A1120" s="1">
        <v>1119</v>
      </c>
      <c r="B1120" s="1">
        <v>30</v>
      </c>
      <c r="C1120" s="1">
        <v>7.1999999999999998E-3</v>
      </c>
      <c r="D1120" s="1">
        <v>18.8</v>
      </c>
      <c r="E1120" s="21">
        <v>0.01</v>
      </c>
      <c r="F1120" s="29"/>
      <c r="G1120" s="1">
        <v>153.5</v>
      </c>
      <c r="H1120" s="1">
        <v>168.2</v>
      </c>
      <c r="I1120" s="1">
        <v>185.2</v>
      </c>
      <c r="J1120" s="1">
        <v>217.9</v>
      </c>
      <c r="K1120" s="1">
        <v>265.60000000000002</v>
      </c>
      <c r="L1120" s="1">
        <v>42</v>
      </c>
      <c r="M1120" s="1">
        <v>804.9</v>
      </c>
      <c r="N1120" s="1">
        <v>-67.5</v>
      </c>
      <c r="O1120" s="1">
        <v>3.26</v>
      </c>
      <c r="P1120" s="1">
        <v>21.5</v>
      </c>
      <c r="Q1120" s="1">
        <v>0.23</v>
      </c>
      <c r="R1120" s="1">
        <v>43.1</v>
      </c>
      <c r="S1120" s="21">
        <v>1</v>
      </c>
      <c r="T1120" s="1">
        <v>98</v>
      </c>
      <c r="U1120" s="1">
        <v>0.21</v>
      </c>
      <c r="V1120" s="1">
        <v>15</v>
      </c>
      <c r="W1120" s="1">
        <v>13</v>
      </c>
      <c r="X1120" s="1">
        <v>9</v>
      </c>
      <c r="Y1120" s="1">
        <v>8</v>
      </c>
      <c r="Z1120" s="1">
        <v>7</v>
      </c>
      <c r="AA1120" s="1">
        <v>7</v>
      </c>
      <c r="AB1120" s="1">
        <v>208</v>
      </c>
      <c r="AC1120" s="1">
        <v>71.400000000000006</v>
      </c>
      <c r="AD1120" s="1">
        <v>4.5</v>
      </c>
      <c r="AE1120" s="1">
        <v>1.8</v>
      </c>
      <c r="AF1120" s="1">
        <v>1.1000000000000001</v>
      </c>
      <c r="AG1120" s="1">
        <v>0.5</v>
      </c>
      <c r="AH1120" s="1">
        <v>17</v>
      </c>
      <c r="AI1120" s="1">
        <v>49.700000000000017</v>
      </c>
    </row>
    <row r="1121" spans="1:35" x14ac:dyDescent="0.25">
      <c r="A1121" s="1">
        <v>1120</v>
      </c>
      <c r="B1121" s="1">
        <v>20</v>
      </c>
      <c r="C1121" s="23">
        <v>3.0000000000000001E-3</v>
      </c>
      <c r="D1121" s="1">
        <v>20.100000000000001</v>
      </c>
      <c r="E1121" s="1">
        <v>0.14399999999999999</v>
      </c>
      <c r="F1121" s="29">
        <v>8.0000000000000004E-4</v>
      </c>
      <c r="G1121" s="1">
        <v>147.19999999999999</v>
      </c>
      <c r="H1121" s="1">
        <v>171.5</v>
      </c>
      <c r="I1121" s="1">
        <v>195.6</v>
      </c>
      <c r="J1121" s="1">
        <v>227.7</v>
      </c>
      <c r="K1121" s="1">
        <v>247.4</v>
      </c>
      <c r="L1121" s="1">
        <v>41.5</v>
      </c>
      <c r="M1121" s="1">
        <v>805</v>
      </c>
      <c r="N1121" s="1">
        <v>-55.6</v>
      </c>
      <c r="O1121" s="1">
        <v>3.7919999999999998</v>
      </c>
      <c r="P1121" s="1">
        <v>22</v>
      </c>
      <c r="Q1121" s="1">
        <v>0.88</v>
      </c>
      <c r="R1121" s="1">
        <v>43.112000000000002</v>
      </c>
      <c r="S1121" s="21">
        <v>1</v>
      </c>
      <c r="T1121" s="1">
        <v>93</v>
      </c>
      <c r="U1121" s="1"/>
      <c r="V1121" s="1"/>
      <c r="W1121" s="1"/>
      <c r="X1121" s="1"/>
      <c r="Y1121" s="1"/>
      <c r="Z1121" s="1"/>
      <c r="AA1121" s="1"/>
      <c r="AB1121" s="1"/>
      <c r="AC1121" s="1"/>
      <c r="AD1121" s="1"/>
      <c r="AE1121" s="1"/>
      <c r="AF1121" s="1"/>
      <c r="AG1121" s="1"/>
      <c r="AH1121" s="1">
        <v>24.099999999999994</v>
      </c>
      <c r="AI1121" s="1">
        <v>56.199999999999989</v>
      </c>
    </row>
    <row r="1122" spans="1:35" x14ac:dyDescent="0.25">
      <c r="A1122" s="1">
        <v>1121</v>
      </c>
      <c r="B1122" s="1">
        <v>30</v>
      </c>
      <c r="C1122" s="1">
        <v>6.0000000000000001E-3</v>
      </c>
      <c r="D1122" s="1">
        <v>18.600000000000001</v>
      </c>
      <c r="E1122" s="1">
        <v>0.02</v>
      </c>
      <c r="F1122" s="29"/>
      <c r="G1122" s="1">
        <v>148.30000000000001</v>
      </c>
      <c r="H1122" s="1">
        <v>163.4</v>
      </c>
      <c r="I1122" s="1">
        <v>188.1</v>
      </c>
      <c r="J1122" s="1">
        <v>231.3</v>
      </c>
      <c r="K1122" s="1">
        <v>251.4</v>
      </c>
      <c r="L1122" s="1">
        <v>39.5</v>
      </c>
      <c r="M1122" s="1">
        <v>805</v>
      </c>
      <c r="N1122" s="1">
        <v>-63.3</v>
      </c>
      <c r="O1122" s="1">
        <v>3.38</v>
      </c>
      <c r="P1122" s="1">
        <v>22.6</v>
      </c>
      <c r="Q1122" s="1">
        <v>1.67</v>
      </c>
      <c r="R1122" s="1">
        <v>43.155999999999999</v>
      </c>
      <c r="S1122" s="1">
        <v>1</v>
      </c>
      <c r="T1122" s="1">
        <v>98</v>
      </c>
      <c r="U1122" s="1">
        <v>0.2</v>
      </c>
      <c r="V1122" s="1">
        <v>14</v>
      </c>
      <c r="W1122" s="1">
        <v>13</v>
      </c>
      <c r="X1122" s="1">
        <v>10</v>
      </c>
      <c r="Y1122" s="1">
        <v>9</v>
      </c>
      <c r="Z1122" s="1">
        <v>9</v>
      </c>
      <c r="AA1122" s="1">
        <v>8</v>
      </c>
      <c r="AB1122" s="1"/>
      <c r="AC1122" s="1"/>
      <c r="AD1122" s="1"/>
      <c r="AE1122" s="1"/>
      <c r="AF1122" s="1"/>
      <c r="AG1122" s="1"/>
      <c r="AH1122" s="1">
        <v>24.699999999999989</v>
      </c>
      <c r="AI1122" s="1">
        <v>67.900000000000006</v>
      </c>
    </row>
    <row r="1123" spans="1:35" x14ac:dyDescent="0.25">
      <c r="A1123" s="1">
        <v>1122</v>
      </c>
      <c r="B1123" s="20">
        <v>30</v>
      </c>
      <c r="C1123" s="20">
        <v>5.0000000000000001E-3</v>
      </c>
      <c r="D1123" s="20">
        <v>17.600000000000001</v>
      </c>
      <c r="E1123" s="20">
        <v>1.6299999999999999E-2</v>
      </c>
      <c r="F1123" s="28">
        <v>1.2999999999999999E-3</v>
      </c>
      <c r="G1123" s="20">
        <v>160.1</v>
      </c>
      <c r="H1123" s="20">
        <v>181</v>
      </c>
      <c r="I1123" s="20">
        <v>203</v>
      </c>
      <c r="J1123" s="20">
        <v>230.6</v>
      </c>
      <c r="K1123" s="20">
        <v>246.6</v>
      </c>
      <c r="L1123" s="20">
        <v>47.9</v>
      </c>
      <c r="M1123" s="20">
        <v>805</v>
      </c>
      <c r="N1123" s="20">
        <v>-51.7</v>
      </c>
      <c r="O1123" s="20">
        <v>4.2510000000000003</v>
      </c>
      <c r="P1123" s="20">
        <v>24</v>
      </c>
      <c r="Q1123" s="20">
        <v>2.82</v>
      </c>
      <c r="R1123" s="20">
        <v>43.23</v>
      </c>
      <c r="S1123" s="20">
        <v>2</v>
      </c>
      <c r="T1123" s="20">
        <v>99</v>
      </c>
      <c r="U1123" s="20">
        <v>0.41</v>
      </c>
      <c r="V1123" s="20">
        <v>14</v>
      </c>
      <c r="W1123" s="20">
        <v>12</v>
      </c>
      <c r="X1123" s="1">
        <v>8</v>
      </c>
      <c r="Y1123" s="1">
        <v>7</v>
      </c>
      <c r="Z1123" s="1">
        <v>7</v>
      </c>
      <c r="AA1123" s="1">
        <v>7</v>
      </c>
      <c r="AB1123" s="20">
        <v>154.6</v>
      </c>
      <c r="AC1123" s="20">
        <v>37.200000000000003</v>
      </c>
      <c r="AD1123" s="20">
        <v>1.6</v>
      </c>
      <c r="AE1123" s="20">
        <v>0.3</v>
      </c>
      <c r="AF1123" s="20">
        <v>0.1</v>
      </c>
      <c r="AG1123" s="20">
        <v>0</v>
      </c>
      <c r="AH1123" s="1">
        <v>22</v>
      </c>
      <c r="AI1123" s="1">
        <v>49.599999999999994</v>
      </c>
    </row>
    <row r="1124" spans="1:35" x14ac:dyDescent="0.25">
      <c r="A1124" s="1">
        <v>1123</v>
      </c>
      <c r="B1124" s="22">
        <v>29</v>
      </c>
      <c r="C1124" s="22">
        <v>3.0000000000000001E-3</v>
      </c>
      <c r="D1124" s="22">
        <v>17.5</v>
      </c>
      <c r="E1124" s="24">
        <v>2.3E-2</v>
      </c>
      <c r="F1124" s="31"/>
      <c r="G1124" s="26">
        <v>144.5</v>
      </c>
      <c r="H1124" s="26">
        <v>162.1</v>
      </c>
      <c r="I1124" s="26">
        <v>191.5</v>
      </c>
      <c r="J1124" s="26">
        <v>233.9</v>
      </c>
      <c r="K1124" s="26">
        <v>255.6</v>
      </c>
      <c r="L1124" s="26">
        <v>39.5</v>
      </c>
      <c r="M1124" s="26">
        <v>805</v>
      </c>
      <c r="N1124" s="26">
        <v>-57.6</v>
      </c>
      <c r="O1124" s="22">
        <v>3.5209999999999999</v>
      </c>
      <c r="P1124" s="26">
        <v>21.5</v>
      </c>
      <c r="Q1124" s="22">
        <v>1.33</v>
      </c>
      <c r="R1124" s="22">
        <v>43.2</v>
      </c>
      <c r="S1124" s="21">
        <v>1</v>
      </c>
      <c r="T1124" s="22">
        <v>98</v>
      </c>
      <c r="U1124" s="32">
        <v>0.5</v>
      </c>
      <c r="V1124" s="22">
        <v>19</v>
      </c>
      <c r="W1124" s="22">
        <v>17</v>
      </c>
      <c r="X1124" s="1">
        <v>13</v>
      </c>
      <c r="Y1124" s="1">
        <v>11</v>
      </c>
      <c r="Z1124" s="1">
        <v>10</v>
      </c>
      <c r="AA1124" s="1">
        <v>9</v>
      </c>
      <c r="AB1124" s="26">
        <v>2632.6</v>
      </c>
      <c r="AC1124" s="26">
        <v>647.6</v>
      </c>
      <c r="AD1124" s="26">
        <v>56.8</v>
      </c>
      <c r="AE1124" s="26">
        <v>17.3</v>
      </c>
      <c r="AF1124" s="26">
        <v>9.1</v>
      </c>
      <c r="AG1124" s="26">
        <v>4.2</v>
      </c>
      <c r="AH1124" s="1">
        <v>29.400000000000006</v>
      </c>
      <c r="AI1124" s="1">
        <v>71.800000000000011</v>
      </c>
    </row>
    <row r="1125" spans="1:35" x14ac:dyDescent="0.25">
      <c r="A1125" s="1">
        <v>1124</v>
      </c>
      <c r="B1125" s="22">
        <v>28</v>
      </c>
      <c r="C1125" s="22">
        <v>2E-3</v>
      </c>
      <c r="D1125" s="26">
        <v>15.2</v>
      </c>
      <c r="E1125" s="22">
        <v>2.7E-2</v>
      </c>
      <c r="F1125" s="31"/>
      <c r="G1125" s="26">
        <v>148</v>
      </c>
      <c r="H1125" s="26">
        <v>166.2</v>
      </c>
      <c r="I1125" s="26">
        <v>191.4</v>
      </c>
      <c r="J1125" s="26">
        <v>233.1</v>
      </c>
      <c r="K1125" s="26">
        <v>253.1</v>
      </c>
      <c r="L1125" s="26">
        <v>41.5</v>
      </c>
      <c r="M1125" s="26">
        <v>805</v>
      </c>
      <c r="N1125" s="26">
        <v>-57</v>
      </c>
      <c r="O1125" s="22">
        <v>3.5630000000000002</v>
      </c>
      <c r="P1125" s="26">
        <v>23</v>
      </c>
      <c r="Q1125" s="22">
        <v>1.42</v>
      </c>
      <c r="R1125" s="22">
        <v>43.2</v>
      </c>
      <c r="S1125" s="21">
        <v>1</v>
      </c>
      <c r="T1125" s="22">
        <v>99</v>
      </c>
      <c r="U1125" s="32">
        <v>0.1</v>
      </c>
      <c r="V1125" s="22">
        <v>18</v>
      </c>
      <c r="W1125" s="22">
        <v>16</v>
      </c>
      <c r="X1125" s="1">
        <v>12</v>
      </c>
      <c r="Y1125" s="1">
        <v>10</v>
      </c>
      <c r="Z1125" s="1">
        <v>9</v>
      </c>
      <c r="AA1125" s="1">
        <v>8</v>
      </c>
      <c r="AB1125" s="26">
        <v>1563.8</v>
      </c>
      <c r="AC1125" s="26">
        <v>374.8</v>
      </c>
      <c r="AD1125" s="26">
        <v>23.7</v>
      </c>
      <c r="AE1125" s="26">
        <v>6.7</v>
      </c>
      <c r="AF1125" s="26">
        <v>3.4</v>
      </c>
      <c r="AG1125" s="26">
        <v>2</v>
      </c>
      <c r="AH1125" s="1">
        <v>25.200000000000017</v>
      </c>
      <c r="AI1125" s="1">
        <v>66.900000000000006</v>
      </c>
    </row>
    <row r="1126" spans="1:35" x14ac:dyDescent="0.25">
      <c r="A1126" s="1">
        <v>1125</v>
      </c>
      <c r="B1126" s="22">
        <v>28</v>
      </c>
      <c r="C1126" s="22">
        <v>4.0000000000000001E-3</v>
      </c>
      <c r="D1126" s="26">
        <v>17.2</v>
      </c>
      <c r="E1126" s="22">
        <v>2.1000000000000001E-2</v>
      </c>
      <c r="F1126" s="31"/>
      <c r="G1126" s="26">
        <v>145.4</v>
      </c>
      <c r="H1126" s="26">
        <v>164.2</v>
      </c>
      <c r="I1126" s="26">
        <v>192.7</v>
      </c>
      <c r="J1126" s="26">
        <v>237</v>
      </c>
      <c r="K1126" s="26">
        <v>257.5</v>
      </c>
      <c r="L1126" s="26">
        <v>40.5</v>
      </c>
      <c r="M1126" s="26">
        <v>805</v>
      </c>
      <c r="N1126" s="26">
        <v>-53.8</v>
      </c>
      <c r="O1126" s="24">
        <v>3.67</v>
      </c>
      <c r="P1126" s="26">
        <v>22</v>
      </c>
      <c r="Q1126" s="26">
        <v>1.54</v>
      </c>
      <c r="R1126" s="22">
        <v>43.2</v>
      </c>
      <c r="S1126" s="21">
        <v>1</v>
      </c>
      <c r="T1126" s="22">
        <v>87</v>
      </c>
      <c r="U1126" s="24">
        <v>0.1</v>
      </c>
      <c r="V1126" s="22">
        <v>17</v>
      </c>
      <c r="W1126" s="22">
        <v>15</v>
      </c>
      <c r="X1126" s="1">
        <v>12</v>
      </c>
      <c r="Y1126" s="1">
        <v>10</v>
      </c>
      <c r="Z1126" s="1">
        <v>10</v>
      </c>
      <c r="AA1126" s="1">
        <v>9</v>
      </c>
      <c r="AB1126" s="26">
        <v>784.5</v>
      </c>
      <c r="AC1126" s="26">
        <v>227</v>
      </c>
      <c r="AD1126" s="26">
        <v>30.2</v>
      </c>
      <c r="AE1126" s="26">
        <v>9.9</v>
      </c>
      <c r="AF1126" s="26">
        <v>5.8</v>
      </c>
      <c r="AG1126" s="26">
        <v>2.9</v>
      </c>
      <c r="AH1126" s="1">
        <v>28.5</v>
      </c>
      <c r="AI1126" s="1">
        <v>72.800000000000011</v>
      </c>
    </row>
    <row r="1127" spans="1:35" x14ac:dyDescent="0.25">
      <c r="A1127" s="1">
        <v>1126</v>
      </c>
      <c r="B1127" s="21">
        <v>19</v>
      </c>
      <c r="C1127" s="21">
        <v>1E-3</v>
      </c>
      <c r="D1127" s="25">
        <v>17.070639970059883</v>
      </c>
      <c r="E1127" s="21">
        <v>7.0000000000000007E-2</v>
      </c>
      <c r="F1127" s="30">
        <v>1.1000000000000001E-3</v>
      </c>
      <c r="G1127" s="21">
        <v>153.69999999999999</v>
      </c>
      <c r="H1127" s="21">
        <v>173.5</v>
      </c>
      <c r="I1127" s="21">
        <v>196.6</v>
      </c>
      <c r="J1127" s="21">
        <v>230.9</v>
      </c>
      <c r="K1127" s="21">
        <v>247.8</v>
      </c>
      <c r="L1127" s="21">
        <v>44.5</v>
      </c>
      <c r="M1127" s="1">
        <v>805</v>
      </c>
      <c r="N1127" s="21">
        <v>-53.5</v>
      </c>
      <c r="O1127" s="21">
        <v>3.9089999999999998</v>
      </c>
      <c r="P1127" s="21">
        <v>25</v>
      </c>
      <c r="Q1127" s="21"/>
      <c r="R1127" s="21">
        <v>43.19</v>
      </c>
      <c r="S1127" s="21">
        <v>1</v>
      </c>
      <c r="T1127" s="21">
        <v>98</v>
      </c>
      <c r="U1127" s="21">
        <v>0.1</v>
      </c>
      <c r="V1127" s="21">
        <v>16</v>
      </c>
      <c r="W1127" s="21">
        <v>14</v>
      </c>
      <c r="X1127" s="1">
        <v>10</v>
      </c>
      <c r="Y1127" s="1">
        <v>8</v>
      </c>
      <c r="Z1127" s="1">
        <v>7</v>
      </c>
      <c r="AA1127" s="1">
        <v>7</v>
      </c>
      <c r="AB1127" s="21">
        <v>439.4</v>
      </c>
      <c r="AC1127" s="21">
        <v>95.3</v>
      </c>
      <c r="AD1127" s="21">
        <v>5.4</v>
      </c>
      <c r="AE1127" s="21">
        <v>1.9</v>
      </c>
      <c r="AF1127" s="21">
        <v>1.3</v>
      </c>
      <c r="AG1127" s="21">
        <v>0.9</v>
      </c>
      <c r="AH1127" s="1">
        <v>23.099999999999994</v>
      </c>
      <c r="AI1127" s="1">
        <v>57.400000000000006</v>
      </c>
    </row>
    <row r="1128" spans="1:35" x14ac:dyDescent="0.25">
      <c r="A1128" s="1">
        <v>1127</v>
      </c>
      <c r="B1128" s="1">
        <v>19</v>
      </c>
      <c r="C1128" s="23">
        <v>4.0000000000000001E-3</v>
      </c>
      <c r="D1128" s="1">
        <v>19.600000000000001</v>
      </c>
      <c r="E1128" s="1">
        <v>0.151</v>
      </c>
      <c r="F1128" s="29">
        <v>8.0000000000000004E-4</v>
      </c>
      <c r="G1128" s="1">
        <v>146.80000000000001</v>
      </c>
      <c r="H1128" s="1">
        <v>171.6</v>
      </c>
      <c r="I1128" s="1">
        <v>195.4</v>
      </c>
      <c r="J1128" s="1">
        <v>226.9</v>
      </c>
      <c r="K1128" s="1">
        <v>246.2</v>
      </c>
      <c r="L1128" s="1">
        <v>41</v>
      </c>
      <c r="M1128" s="1">
        <v>805.1</v>
      </c>
      <c r="N1128" s="1">
        <v>-55.7</v>
      </c>
      <c r="O1128" s="1">
        <v>3.8140000000000001</v>
      </c>
      <c r="P1128" s="1">
        <v>24</v>
      </c>
      <c r="Q1128" s="1">
        <v>0.99</v>
      </c>
      <c r="R1128" s="1">
        <v>43.115000000000002</v>
      </c>
      <c r="S1128" s="21">
        <v>1</v>
      </c>
      <c r="T1128" s="1">
        <v>78</v>
      </c>
      <c r="U1128" s="1"/>
      <c r="V1128" s="1"/>
      <c r="W1128" s="1"/>
      <c r="X1128" s="1"/>
      <c r="Y1128" s="1"/>
      <c r="Z1128" s="1"/>
      <c r="AA1128" s="1"/>
      <c r="AB1128" s="1"/>
      <c r="AC1128" s="1"/>
      <c r="AD1128" s="1"/>
      <c r="AE1128" s="1"/>
      <c r="AF1128" s="1"/>
      <c r="AG1128" s="1"/>
      <c r="AH1128" s="1">
        <v>23.800000000000011</v>
      </c>
      <c r="AI1128" s="1">
        <v>55.300000000000011</v>
      </c>
    </row>
    <row r="1129" spans="1:35" x14ac:dyDescent="0.25">
      <c r="A1129" s="1">
        <v>1128</v>
      </c>
      <c r="B1129" s="1">
        <v>17</v>
      </c>
      <c r="C1129" s="1">
        <v>1E-3</v>
      </c>
      <c r="D1129" s="25">
        <v>19.2</v>
      </c>
      <c r="E1129" s="27">
        <v>0.14000000000000001</v>
      </c>
      <c r="F1129" s="29">
        <v>1.1000000000000001E-3</v>
      </c>
      <c r="G1129" s="25">
        <v>148.19999999999999</v>
      </c>
      <c r="H1129" s="25">
        <v>172</v>
      </c>
      <c r="I1129" s="25">
        <v>199.6</v>
      </c>
      <c r="J1129" s="25">
        <v>240.4</v>
      </c>
      <c r="K1129" s="25">
        <v>261.3</v>
      </c>
      <c r="L1129" s="25">
        <v>41</v>
      </c>
      <c r="M1129" s="25">
        <v>805.1</v>
      </c>
      <c r="N1129" s="25">
        <v>-51</v>
      </c>
      <c r="O1129" s="23">
        <v>3.8980000000000001</v>
      </c>
      <c r="P1129" s="25">
        <v>25</v>
      </c>
      <c r="Q1129" s="22"/>
      <c r="R1129" s="27">
        <v>43.2</v>
      </c>
      <c r="S1129" s="33">
        <v>1</v>
      </c>
      <c r="T1129" s="1">
        <v>98</v>
      </c>
      <c r="U1129" s="25">
        <v>0.3</v>
      </c>
      <c r="V1129" s="25">
        <v>19</v>
      </c>
      <c r="W1129" s="36">
        <v>17</v>
      </c>
      <c r="X1129" s="1">
        <v>7</v>
      </c>
      <c r="Y1129" s="1">
        <v>7</v>
      </c>
      <c r="Z1129" s="1">
        <v>7</v>
      </c>
      <c r="AA1129" s="1">
        <v>7</v>
      </c>
      <c r="AB1129" s="26"/>
      <c r="AC1129" s="26"/>
      <c r="AD1129" s="26"/>
      <c r="AE1129" s="26"/>
      <c r="AF1129" s="26"/>
      <c r="AG1129" s="26"/>
      <c r="AH1129" s="1">
        <v>27.599999999999994</v>
      </c>
      <c r="AI1129" s="1">
        <v>68.400000000000006</v>
      </c>
    </row>
    <row r="1130" spans="1:35" x14ac:dyDescent="0.25">
      <c r="A1130" s="1">
        <v>1129</v>
      </c>
      <c r="B1130" s="22">
        <v>28</v>
      </c>
      <c r="C1130" s="22">
        <v>3.0000000000000001E-3</v>
      </c>
      <c r="D1130" s="26">
        <v>17.2</v>
      </c>
      <c r="E1130" s="22">
        <v>1.7000000000000001E-2</v>
      </c>
      <c r="F1130" s="31"/>
      <c r="G1130" s="26">
        <v>144.9</v>
      </c>
      <c r="H1130" s="26">
        <v>165.7</v>
      </c>
      <c r="I1130" s="26">
        <v>192.7</v>
      </c>
      <c r="J1130" s="26">
        <v>233.1</v>
      </c>
      <c r="K1130" s="26">
        <v>255.8</v>
      </c>
      <c r="L1130" s="26">
        <v>40.5</v>
      </c>
      <c r="M1130" s="26">
        <v>805.1</v>
      </c>
      <c r="N1130" s="26">
        <v>-54.6</v>
      </c>
      <c r="O1130" s="22">
        <v>3.657</v>
      </c>
      <c r="P1130" s="26">
        <v>22.5</v>
      </c>
      <c r="Q1130" s="32">
        <v>1.56</v>
      </c>
      <c r="R1130" s="22">
        <v>43.2</v>
      </c>
      <c r="S1130" s="21">
        <v>1</v>
      </c>
      <c r="T1130" s="22">
        <v>96</v>
      </c>
      <c r="U1130" s="32">
        <v>0.24</v>
      </c>
      <c r="V1130" s="22">
        <v>18</v>
      </c>
      <c r="W1130" s="22">
        <v>16</v>
      </c>
      <c r="X1130" s="1">
        <v>12</v>
      </c>
      <c r="Y1130" s="1">
        <v>10</v>
      </c>
      <c r="Z1130" s="1">
        <v>9</v>
      </c>
      <c r="AA1130" s="1">
        <v>8</v>
      </c>
      <c r="AB1130" s="26">
        <v>1388.3</v>
      </c>
      <c r="AC1130" s="26">
        <v>388</v>
      </c>
      <c r="AD1130" s="26">
        <v>31.7</v>
      </c>
      <c r="AE1130" s="26">
        <v>8.1</v>
      </c>
      <c r="AF1130" s="26">
        <v>4</v>
      </c>
      <c r="AG1130" s="26">
        <v>2.2999999999999998</v>
      </c>
      <c r="AH1130" s="1">
        <v>27</v>
      </c>
      <c r="AI1130" s="1">
        <v>67.400000000000006</v>
      </c>
    </row>
    <row r="1131" spans="1:35" x14ac:dyDescent="0.25">
      <c r="A1131" s="1">
        <v>1130</v>
      </c>
      <c r="B1131" s="22">
        <v>28</v>
      </c>
      <c r="C1131" s="22">
        <v>4.0000000000000001E-3</v>
      </c>
      <c r="D1131" s="26">
        <v>18</v>
      </c>
      <c r="E1131" s="22">
        <v>1.7999999999999999E-2</v>
      </c>
      <c r="F1131" s="31"/>
      <c r="G1131" s="26">
        <v>143.4</v>
      </c>
      <c r="H1131" s="26">
        <v>162.6</v>
      </c>
      <c r="I1131" s="26">
        <v>193.4</v>
      </c>
      <c r="J1131" s="26">
        <v>237</v>
      </c>
      <c r="K1131" s="26">
        <v>255.4</v>
      </c>
      <c r="L1131" s="26">
        <v>39.5</v>
      </c>
      <c r="M1131" s="26">
        <v>805.1</v>
      </c>
      <c r="N1131" s="26">
        <v>-55</v>
      </c>
      <c r="O1131" s="24">
        <v>3.6389999999999998</v>
      </c>
      <c r="P1131" s="26">
        <v>21</v>
      </c>
      <c r="Q1131" s="32">
        <v>1.86</v>
      </c>
      <c r="R1131" s="22">
        <v>43.2</v>
      </c>
      <c r="S1131" s="21">
        <v>1</v>
      </c>
      <c r="T1131" s="22">
        <v>97</v>
      </c>
      <c r="U1131" s="32">
        <v>0.56999999999999995</v>
      </c>
      <c r="V1131" s="22">
        <v>17</v>
      </c>
      <c r="W1131" s="22">
        <v>15</v>
      </c>
      <c r="X1131" s="1">
        <v>12</v>
      </c>
      <c r="Y1131" s="1">
        <v>10</v>
      </c>
      <c r="Z1131" s="1">
        <v>9</v>
      </c>
      <c r="AA1131" s="1">
        <v>8</v>
      </c>
      <c r="AB1131" s="26">
        <v>844.2</v>
      </c>
      <c r="AC1131" s="26">
        <v>241.9</v>
      </c>
      <c r="AD1131" s="26">
        <v>24.3</v>
      </c>
      <c r="AE1131" s="26">
        <v>7.2</v>
      </c>
      <c r="AF1131" s="26">
        <v>4</v>
      </c>
      <c r="AG1131" s="26">
        <v>2.2000000000000002</v>
      </c>
      <c r="AH1131" s="1">
        <v>30.800000000000011</v>
      </c>
      <c r="AI1131" s="1">
        <v>74.400000000000006</v>
      </c>
    </row>
    <row r="1132" spans="1:35" x14ac:dyDescent="0.25">
      <c r="A1132" s="1">
        <v>1131</v>
      </c>
      <c r="B1132" s="1">
        <v>30</v>
      </c>
      <c r="C1132" s="1">
        <v>6.0000000000000001E-3</v>
      </c>
      <c r="D1132" s="1">
        <v>17.2</v>
      </c>
      <c r="E1132" s="1">
        <v>0.02</v>
      </c>
      <c r="F1132" s="28"/>
      <c r="G1132" s="1">
        <v>148.19999999999999</v>
      </c>
      <c r="H1132" s="1">
        <v>164.9</v>
      </c>
      <c r="I1132" s="1">
        <v>194</v>
      </c>
      <c r="J1132" s="1">
        <v>236.1</v>
      </c>
      <c r="K1132" s="1">
        <v>257.2</v>
      </c>
      <c r="L1132" s="1">
        <v>40.5</v>
      </c>
      <c r="M1132" s="1">
        <v>805.1</v>
      </c>
      <c r="N1132" s="1">
        <v>-55</v>
      </c>
      <c r="O1132" s="1">
        <v>3.694</v>
      </c>
      <c r="P1132" s="1">
        <v>22.4</v>
      </c>
      <c r="Q1132" s="1">
        <v>1.31</v>
      </c>
      <c r="R1132" s="1">
        <v>43.222000000000001</v>
      </c>
      <c r="S1132" s="21">
        <v>1</v>
      </c>
      <c r="T1132" s="1">
        <v>96</v>
      </c>
      <c r="U1132" s="1">
        <v>0.15</v>
      </c>
      <c r="V1132" s="1">
        <v>16</v>
      </c>
      <c r="W1132" s="1">
        <v>14</v>
      </c>
      <c r="X1132" s="1">
        <v>10</v>
      </c>
      <c r="Y1132" s="1">
        <v>7</v>
      </c>
      <c r="Z1132" s="1">
        <v>7</v>
      </c>
      <c r="AA1132" s="1">
        <v>7</v>
      </c>
      <c r="AB1132" s="1">
        <v>626</v>
      </c>
      <c r="AC1132" s="1">
        <v>159</v>
      </c>
      <c r="AD1132" s="1">
        <v>6</v>
      </c>
      <c r="AE1132" s="1">
        <v>1</v>
      </c>
      <c r="AF1132" s="1">
        <v>1</v>
      </c>
      <c r="AG1132" s="1">
        <v>0</v>
      </c>
      <c r="AH1132" s="1">
        <v>29.099999999999994</v>
      </c>
      <c r="AI1132" s="1">
        <v>71.199999999999989</v>
      </c>
    </row>
    <row r="1133" spans="1:35" x14ac:dyDescent="0.25">
      <c r="A1133" s="1">
        <v>1132</v>
      </c>
      <c r="B1133" s="1">
        <v>30</v>
      </c>
      <c r="C1133" s="1">
        <v>6.4000000000000003E-3</v>
      </c>
      <c r="D1133" s="1">
        <v>18</v>
      </c>
      <c r="E1133" s="21">
        <v>0.01</v>
      </c>
      <c r="F1133" s="29"/>
      <c r="G1133" s="1">
        <v>151.80000000000001</v>
      </c>
      <c r="H1133" s="1">
        <v>167.8</v>
      </c>
      <c r="I1133" s="1">
        <v>183.6</v>
      </c>
      <c r="J1133" s="1">
        <v>212.8</v>
      </c>
      <c r="K1133" s="1">
        <v>261.8</v>
      </c>
      <c r="L1133" s="1">
        <v>41.5</v>
      </c>
      <c r="M1133" s="1">
        <v>805.1</v>
      </c>
      <c r="N1133" s="1">
        <v>-69.599999999999994</v>
      </c>
      <c r="O1133" s="1">
        <v>3.18</v>
      </c>
      <c r="P1133" s="1">
        <v>21</v>
      </c>
      <c r="Q1133" s="1">
        <v>0.1</v>
      </c>
      <c r="R1133" s="1">
        <v>43.1</v>
      </c>
      <c r="S1133" s="21">
        <v>1</v>
      </c>
      <c r="T1133" s="1">
        <v>98</v>
      </c>
      <c r="U1133" s="1">
        <v>0.05</v>
      </c>
      <c r="V1133" s="1">
        <v>18</v>
      </c>
      <c r="W1133" s="1">
        <v>16</v>
      </c>
      <c r="X1133" s="1">
        <v>13</v>
      </c>
      <c r="Y1133" s="1">
        <v>11</v>
      </c>
      <c r="Z1133" s="1">
        <v>10</v>
      </c>
      <c r="AA1133" s="1">
        <v>9</v>
      </c>
      <c r="AB1133" s="1">
        <v>1726.9</v>
      </c>
      <c r="AC1133" s="1">
        <v>526.9</v>
      </c>
      <c r="AD1133" s="1">
        <v>52.9</v>
      </c>
      <c r="AE1133" s="1">
        <v>16.7</v>
      </c>
      <c r="AF1133" s="1">
        <v>8.3000000000000007</v>
      </c>
      <c r="AG1133" s="1">
        <v>4.2</v>
      </c>
      <c r="AH1133" s="1">
        <v>15.799999999999983</v>
      </c>
      <c r="AI1133" s="1">
        <v>45</v>
      </c>
    </row>
    <row r="1134" spans="1:35" x14ac:dyDescent="0.25">
      <c r="A1134" s="1">
        <v>1133</v>
      </c>
      <c r="B1134" s="1">
        <v>30</v>
      </c>
      <c r="C1134" s="1">
        <v>4.7999999999999996E-3</v>
      </c>
      <c r="D1134" s="1">
        <v>17.8</v>
      </c>
      <c r="E1134" s="21">
        <v>0.01</v>
      </c>
      <c r="F1134" s="29"/>
      <c r="G1134" s="1">
        <v>151.19999999999999</v>
      </c>
      <c r="H1134" s="1">
        <v>166.1</v>
      </c>
      <c r="I1134" s="1">
        <v>182.1</v>
      </c>
      <c r="J1134" s="1">
        <v>210.1</v>
      </c>
      <c r="K1134" s="1">
        <v>235.5</v>
      </c>
      <c r="L1134" s="1">
        <v>41</v>
      </c>
      <c r="M1134" s="1">
        <v>805.1</v>
      </c>
      <c r="N1134" s="1">
        <v>-71</v>
      </c>
      <c r="O1134" s="1">
        <v>3.12</v>
      </c>
      <c r="P1134" s="1">
        <v>21.5</v>
      </c>
      <c r="Q1134" s="1">
        <v>0.21</v>
      </c>
      <c r="R1134" s="1">
        <v>43.1</v>
      </c>
      <c r="S1134" s="21">
        <v>1</v>
      </c>
      <c r="T1134" s="1">
        <v>98</v>
      </c>
      <c r="U1134" s="1">
        <v>0.05</v>
      </c>
      <c r="V1134" s="1">
        <v>15</v>
      </c>
      <c r="W1134" s="1">
        <v>13</v>
      </c>
      <c r="X1134" s="1">
        <v>10</v>
      </c>
      <c r="Y1134" s="1">
        <v>10</v>
      </c>
      <c r="Z1134" s="1">
        <v>7</v>
      </c>
      <c r="AA1134" s="1">
        <v>7</v>
      </c>
      <c r="AB1134" s="1">
        <v>204</v>
      </c>
      <c r="AC1134" s="1">
        <v>66.099999999999994</v>
      </c>
      <c r="AD1134" s="1">
        <v>6.4</v>
      </c>
      <c r="AE1134" s="1">
        <v>7.8</v>
      </c>
      <c r="AF1134" s="1">
        <v>0.7</v>
      </c>
      <c r="AG1134" s="1">
        <v>0.2</v>
      </c>
      <c r="AH1134" s="1">
        <v>16</v>
      </c>
      <c r="AI1134" s="1">
        <v>44</v>
      </c>
    </row>
    <row r="1135" spans="1:35" x14ac:dyDescent="0.25">
      <c r="A1135" s="1">
        <v>1134</v>
      </c>
      <c r="B1135" s="21">
        <v>18</v>
      </c>
      <c r="C1135" s="21">
        <v>1E-3</v>
      </c>
      <c r="D1135" s="25">
        <v>16.228574101796408</v>
      </c>
      <c r="E1135" s="21">
        <v>0.06</v>
      </c>
      <c r="F1135" s="30">
        <v>1.8E-3</v>
      </c>
      <c r="G1135" s="21">
        <v>151.19999999999999</v>
      </c>
      <c r="H1135" s="21">
        <v>170.5</v>
      </c>
      <c r="I1135" s="21">
        <v>198.2</v>
      </c>
      <c r="J1135" s="21">
        <v>237.7</v>
      </c>
      <c r="K1135" s="21">
        <v>256.60000000000002</v>
      </c>
      <c r="L1135" s="21">
        <v>43.5</v>
      </c>
      <c r="M1135" s="1">
        <v>805.1</v>
      </c>
      <c r="N1135" s="21">
        <v>-50</v>
      </c>
      <c r="O1135" s="21">
        <v>3.9849999999999999</v>
      </c>
      <c r="P1135" s="21">
        <v>25</v>
      </c>
      <c r="Q1135" s="21"/>
      <c r="R1135" s="21">
        <v>43.22</v>
      </c>
      <c r="S1135" s="21">
        <v>1</v>
      </c>
      <c r="T1135" s="21">
        <v>95</v>
      </c>
      <c r="U1135" s="21">
        <v>0.01</v>
      </c>
      <c r="V1135" s="21">
        <v>16</v>
      </c>
      <c r="W1135" s="21">
        <v>14</v>
      </c>
      <c r="X1135" s="1">
        <v>11</v>
      </c>
      <c r="Y1135" s="1">
        <v>9</v>
      </c>
      <c r="Z1135" s="1">
        <v>8</v>
      </c>
      <c r="AA1135" s="1">
        <v>7</v>
      </c>
      <c r="AB1135" s="21">
        <v>326.3</v>
      </c>
      <c r="AC1135" s="21">
        <v>104.8</v>
      </c>
      <c r="AD1135" s="21">
        <v>16.3</v>
      </c>
      <c r="AE1135" s="21">
        <v>3.9</v>
      </c>
      <c r="AF1135" s="21">
        <v>1.5</v>
      </c>
      <c r="AG1135" s="21">
        <v>0.3</v>
      </c>
      <c r="AH1135" s="1">
        <v>27.699999999999989</v>
      </c>
      <c r="AI1135" s="1">
        <v>67.199999999999989</v>
      </c>
    </row>
    <row r="1136" spans="1:35" x14ac:dyDescent="0.25">
      <c r="A1136" s="1">
        <v>1135</v>
      </c>
      <c r="B1136" s="1">
        <v>22</v>
      </c>
      <c r="C1136" s="23">
        <v>2E-3</v>
      </c>
      <c r="D1136" s="1">
        <v>22.3</v>
      </c>
      <c r="E1136" s="1">
        <v>0.14599999999999999</v>
      </c>
      <c r="F1136" s="29">
        <v>1E-3</v>
      </c>
      <c r="G1136" s="1">
        <v>150.5</v>
      </c>
      <c r="H1136" s="1">
        <v>169</v>
      </c>
      <c r="I1136" s="1">
        <v>194.7</v>
      </c>
      <c r="J1136" s="1">
        <v>232.6</v>
      </c>
      <c r="K1136" s="1">
        <v>258.5</v>
      </c>
      <c r="L1136" s="1">
        <v>41</v>
      </c>
      <c r="M1136" s="1">
        <v>805.2</v>
      </c>
      <c r="N1136" s="1">
        <v>-54.4</v>
      </c>
      <c r="O1136" s="1">
        <v>3.556</v>
      </c>
      <c r="P1136" s="1">
        <v>25</v>
      </c>
      <c r="Q1136" s="1"/>
      <c r="R1136" s="1">
        <v>43.076000000000001</v>
      </c>
      <c r="S1136" s="21">
        <v>1</v>
      </c>
      <c r="T1136" s="1">
        <v>80</v>
      </c>
      <c r="U1136" s="1"/>
      <c r="V1136" s="1"/>
      <c r="W1136" s="1"/>
      <c r="X1136" s="1"/>
      <c r="Y1136" s="1"/>
      <c r="Z1136" s="1"/>
      <c r="AA1136" s="1"/>
      <c r="AB1136" s="1"/>
      <c r="AC1136" s="1"/>
      <c r="AD1136" s="1"/>
      <c r="AE1136" s="1"/>
      <c r="AF1136" s="1"/>
      <c r="AG1136" s="1"/>
      <c r="AH1136" s="1">
        <v>25.699999999999989</v>
      </c>
      <c r="AI1136" s="1">
        <v>63.599999999999994</v>
      </c>
    </row>
    <row r="1137" spans="1:35" x14ac:dyDescent="0.25">
      <c r="A1137" s="1">
        <v>1136</v>
      </c>
      <c r="B1137" s="1">
        <v>30</v>
      </c>
      <c r="C1137" s="1">
        <v>6.0000000000000001E-3</v>
      </c>
      <c r="D1137" s="1">
        <v>19.2</v>
      </c>
      <c r="E1137" s="1">
        <v>0.03</v>
      </c>
      <c r="F1137" s="29">
        <v>1E-3</v>
      </c>
      <c r="G1137" s="1">
        <v>153.9</v>
      </c>
      <c r="H1137" s="1">
        <v>167.2</v>
      </c>
      <c r="I1137" s="1">
        <v>192.3</v>
      </c>
      <c r="J1137" s="1">
        <v>236.9</v>
      </c>
      <c r="K1137" s="1">
        <v>257.3</v>
      </c>
      <c r="L1137" s="1">
        <v>43</v>
      </c>
      <c r="M1137" s="1">
        <v>805.2</v>
      </c>
      <c r="N1137" s="1">
        <v>-55.7</v>
      </c>
      <c r="O1137" s="1">
        <v>3.6989999999999998</v>
      </c>
      <c r="P1137" s="1">
        <v>22</v>
      </c>
      <c r="Q1137" s="1">
        <v>2.0499999999999998</v>
      </c>
      <c r="R1137" s="1">
        <v>43.164999999999999</v>
      </c>
      <c r="S1137" s="1">
        <v>1</v>
      </c>
      <c r="T1137" s="1">
        <v>90</v>
      </c>
      <c r="U1137" s="1">
        <v>0.26</v>
      </c>
      <c r="V1137" s="1">
        <v>15</v>
      </c>
      <c r="W1137" s="1">
        <v>13</v>
      </c>
      <c r="X1137" s="1">
        <v>8</v>
      </c>
      <c r="Y1137" s="1">
        <v>7</v>
      </c>
      <c r="Z1137" s="1">
        <v>7</v>
      </c>
      <c r="AA1137" s="1">
        <v>7</v>
      </c>
      <c r="AB1137" s="20"/>
      <c r="AC1137" s="20"/>
      <c r="AD1137" s="20"/>
      <c r="AE1137" s="20"/>
      <c r="AF1137" s="20"/>
      <c r="AG1137" s="20"/>
      <c r="AH1137" s="1">
        <v>25.100000000000023</v>
      </c>
      <c r="AI1137" s="1">
        <v>69.700000000000017</v>
      </c>
    </row>
    <row r="1138" spans="1:35" x14ac:dyDescent="0.25">
      <c r="A1138" s="1">
        <v>1137</v>
      </c>
      <c r="B1138" s="1">
        <v>30</v>
      </c>
      <c r="C1138" s="1">
        <v>6.0000000000000001E-3</v>
      </c>
      <c r="D1138" s="1">
        <v>17.600000000000001</v>
      </c>
      <c r="E1138" s="1">
        <v>0.03</v>
      </c>
      <c r="F1138" s="29"/>
      <c r="G1138" s="1">
        <v>148.6</v>
      </c>
      <c r="H1138" s="1">
        <v>164.9</v>
      </c>
      <c r="I1138" s="1">
        <v>190</v>
      </c>
      <c r="J1138" s="1">
        <v>234.1</v>
      </c>
      <c r="K1138" s="1">
        <v>251</v>
      </c>
      <c r="L1138" s="1">
        <v>41</v>
      </c>
      <c r="M1138" s="1">
        <v>805.2</v>
      </c>
      <c r="N1138" s="1">
        <v>-58.8</v>
      </c>
      <c r="O1138" s="1">
        <v>3.5339999999999998</v>
      </c>
      <c r="P1138" s="1">
        <v>22</v>
      </c>
      <c r="Q1138" s="1">
        <v>1.76</v>
      </c>
      <c r="R1138" s="1">
        <v>43.179000000000002</v>
      </c>
      <c r="S1138" s="1">
        <v>1</v>
      </c>
      <c r="T1138" s="1">
        <v>95</v>
      </c>
      <c r="U1138" s="1">
        <v>0.12</v>
      </c>
      <c r="V1138" s="1">
        <v>14</v>
      </c>
      <c r="W1138" s="1">
        <v>12</v>
      </c>
      <c r="X1138" s="1">
        <v>8</v>
      </c>
      <c r="Y1138" s="1">
        <v>7</v>
      </c>
      <c r="Z1138" s="1">
        <v>7</v>
      </c>
      <c r="AA1138" s="1">
        <v>7</v>
      </c>
      <c r="AB1138" s="20"/>
      <c r="AC1138" s="20"/>
      <c r="AD1138" s="20"/>
      <c r="AE1138" s="20"/>
      <c r="AF1138" s="20"/>
      <c r="AG1138" s="20"/>
      <c r="AH1138" s="1">
        <v>25.099999999999994</v>
      </c>
      <c r="AI1138" s="1">
        <v>69.199999999999989</v>
      </c>
    </row>
    <row r="1139" spans="1:35" x14ac:dyDescent="0.25">
      <c r="A1139" s="1">
        <v>1138</v>
      </c>
      <c r="B1139" s="20">
        <v>30</v>
      </c>
      <c r="C1139" s="20">
        <v>4.0000000000000001E-3</v>
      </c>
      <c r="D1139" s="20">
        <v>20.8</v>
      </c>
      <c r="E1139" s="20">
        <v>7.7000000000000002E-3</v>
      </c>
      <c r="F1139" s="28">
        <v>2.0000000000000001E-4</v>
      </c>
      <c r="G1139" s="20">
        <v>147.5</v>
      </c>
      <c r="H1139" s="20">
        <v>172.5</v>
      </c>
      <c r="I1139" s="20">
        <v>197.8</v>
      </c>
      <c r="J1139" s="20">
        <v>230.2</v>
      </c>
      <c r="K1139" s="20">
        <v>251.9</v>
      </c>
      <c r="L1139" s="20">
        <v>41.4</v>
      </c>
      <c r="M1139" s="20">
        <v>805.2</v>
      </c>
      <c r="N1139" s="20">
        <v>-53.9</v>
      </c>
      <c r="O1139" s="20">
        <v>3.7490000000000001</v>
      </c>
      <c r="P1139" s="20">
        <v>23</v>
      </c>
      <c r="Q1139" s="20">
        <v>1.19</v>
      </c>
      <c r="R1139" s="20">
        <v>43.15</v>
      </c>
      <c r="S1139" s="20">
        <v>1</v>
      </c>
      <c r="T1139" s="20">
        <v>99</v>
      </c>
      <c r="U1139" s="20">
        <v>0.02</v>
      </c>
      <c r="V1139" s="20">
        <v>17</v>
      </c>
      <c r="W1139" s="20">
        <v>15</v>
      </c>
      <c r="X1139" s="1">
        <v>12</v>
      </c>
      <c r="Y1139" s="1">
        <v>9</v>
      </c>
      <c r="Z1139" s="1">
        <v>8</v>
      </c>
      <c r="AA1139" s="1">
        <v>7</v>
      </c>
      <c r="AB1139" s="20">
        <v>654.6</v>
      </c>
      <c r="AC1139" s="20">
        <v>271</v>
      </c>
      <c r="AD1139" s="20">
        <v>22.1</v>
      </c>
      <c r="AE1139" s="20">
        <v>4</v>
      </c>
      <c r="AF1139" s="20">
        <v>1.6</v>
      </c>
      <c r="AG1139" s="20">
        <v>0.5</v>
      </c>
      <c r="AH1139" s="1">
        <v>25.300000000000011</v>
      </c>
      <c r="AI1139" s="1">
        <v>57.699999999999989</v>
      </c>
    </row>
    <row r="1140" spans="1:35" x14ac:dyDescent="0.25">
      <c r="A1140" s="1">
        <v>1139</v>
      </c>
      <c r="B1140" s="22">
        <v>29</v>
      </c>
      <c r="C1140" s="22">
        <v>3.0000000000000001E-3</v>
      </c>
      <c r="D1140" s="26">
        <v>18.2</v>
      </c>
      <c r="E1140" s="24">
        <v>4.2999999999999997E-2</v>
      </c>
      <c r="F1140" s="31"/>
      <c r="G1140" s="26">
        <v>148.5</v>
      </c>
      <c r="H1140" s="26">
        <v>167.4</v>
      </c>
      <c r="I1140" s="26">
        <v>195.1</v>
      </c>
      <c r="J1140" s="26">
        <v>236.8</v>
      </c>
      <c r="K1140" s="26">
        <v>254.5</v>
      </c>
      <c r="L1140" s="26">
        <v>42.5</v>
      </c>
      <c r="M1140" s="22">
        <v>805.2</v>
      </c>
      <c r="N1140" s="26">
        <v>-51.2</v>
      </c>
      <c r="O1140" s="24">
        <v>3.714</v>
      </c>
      <c r="P1140" s="26">
        <v>21</v>
      </c>
      <c r="Q1140" s="22">
        <v>1.83</v>
      </c>
      <c r="R1140" s="22">
        <v>43.2</v>
      </c>
      <c r="S1140" s="21">
        <v>1</v>
      </c>
      <c r="T1140" s="22">
        <v>98</v>
      </c>
      <c r="U1140" s="32">
        <v>0.4</v>
      </c>
      <c r="V1140" s="22">
        <v>18</v>
      </c>
      <c r="W1140" s="22">
        <v>17</v>
      </c>
      <c r="X1140" s="1">
        <v>13</v>
      </c>
      <c r="Y1140" s="1">
        <v>11</v>
      </c>
      <c r="Z1140" s="1">
        <v>10</v>
      </c>
      <c r="AA1140" s="1">
        <v>9</v>
      </c>
      <c r="AB1140" s="26">
        <v>2323.4</v>
      </c>
      <c r="AC1140" s="26">
        <v>674.8</v>
      </c>
      <c r="AD1140" s="26">
        <v>64.8</v>
      </c>
      <c r="AE1140" s="26">
        <v>18.399999999999999</v>
      </c>
      <c r="AF1140" s="26">
        <v>9.5</v>
      </c>
      <c r="AG1140" s="26">
        <v>4.9000000000000004</v>
      </c>
      <c r="AH1140" s="1">
        <v>27.699999999999989</v>
      </c>
      <c r="AI1140" s="1">
        <v>69.400000000000006</v>
      </c>
    </row>
    <row r="1141" spans="1:35" x14ac:dyDescent="0.25">
      <c r="A1141" s="1">
        <v>1140</v>
      </c>
      <c r="B1141" s="22">
        <v>28</v>
      </c>
      <c r="C1141" s="22">
        <v>5.0000000000000001E-3</v>
      </c>
      <c r="D1141" s="26">
        <v>16.7</v>
      </c>
      <c r="E1141" s="22">
        <v>1.6E-2</v>
      </c>
      <c r="F1141" s="31"/>
      <c r="G1141" s="26">
        <v>145.1</v>
      </c>
      <c r="H1141" s="26">
        <v>163.5</v>
      </c>
      <c r="I1141" s="26">
        <v>193.9</v>
      </c>
      <c r="J1141" s="26">
        <v>237.7</v>
      </c>
      <c r="K1141" s="26">
        <v>255.8</v>
      </c>
      <c r="L1141" s="26">
        <v>40</v>
      </c>
      <c r="M1141" s="22">
        <v>805.2</v>
      </c>
      <c r="N1141" s="26">
        <v>-55</v>
      </c>
      <c r="O1141" s="22">
        <v>3.637</v>
      </c>
      <c r="P1141" s="26">
        <v>21</v>
      </c>
      <c r="Q1141" s="22">
        <v>1.25</v>
      </c>
      <c r="R1141" s="22">
        <v>43.2</v>
      </c>
      <c r="S1141" s="21">
        <v>1</v>
      </c>
      <c r="T1141" s="22">
        <v>95</v>
      </c>
      <c r="U1141" s="32">
        <v>0.5</v>
      </c>
      <c r="V1141" s="22">
        <v>18</v>
      </c>
      <c r="W1141" s="22">
        <v>16</v>
      </c>
      <c r="X1141" s="1">
        <v>12</v>
      </c>
      <c r="Y1141" s="1">
        <v>10</v>
      </c>
      <c r="Z1141" s="1">
        <v>9</v>
      </c>
      <c r="AA1141" s="1">
        <v>8</v>
      </c>
      <c r="AB1141" s="26">
        <v>1418.8</v>
      </c>
      <c r="AC1141" s="26">
        <v>372.2</v>
      </c>
      <c r="AD1141" s="26">
        <v>30.9</v>
      </c>
      <c r="AE1141" s="26">
        <v>8.1999999999999993</v>
      </c>
      <c r="AF1141" s="26">
        <v>4.3</v>
      </c>
      <c r="AG1141" s="26">
        <v>2.2000000000000002</v>
      </c>
      <c r="AH1141" s="1">
        <v>30.400000000000006</v>
      </c>
      <c r="AI1141" s="1">
        <v>74.199999999999989</v>
      </c>
    </row>
    <row r="1142" spans="1:35" x14ac:dyDescent="0.25">
      <c r="A1142" s="1">
        <v>1141</v>
      </c>
      <c r="B1142" s="1">
        <v>27</v>
      </c>
      <c r="C1142" s="1">
        <v>1E-3</v>
      </c>
      <c r="D1142" s="1">
        <v>18.8</v>
      </c>
      <c r="E1142" s="1">
        <v>0.01</v>
      </c>
      <c r="F1142" s="29"/>
      <c r="G1142" s="1">
        <v>149.9</v>
      </c>
      <c r="H1142" s="1">
        <v>164.9</v>
      </c>
      <c r="I1142" s="1">
        <v>190.9</v>
      </c>
      <c r="J1142" s="1">
        <v>236.3</v>
      </c>
      <c r="K1142" s="1">
        <v>265.8</v>
      </c>
      <c r="L1142" s="1">
        <v>41</v>
      </c>
      <c r="M1142" s="1">
        <v>805.2</v>
      </c>
      <c r="N1142" s="1">
        <v>-54</v>
      </c>
      <c r="O1142" s="1">
        <v>3.488</v>
      </c>
      <c r="P1142" s="1">
        <v>19.5</v>
      </c>
      <c r="Q1142" s="1">
        <v>0.94</v>
      </c>
      <c r="R1142" s="1">
        <v>43.192</v>
      </c>
      <c r="S1142" s="21">
        <v>1</v>
      </c>
      <c r="T1142" s="1">
        <v>95</v>
      </c>
      <c r="U1142" s="1">
        <v>0.26</v>
      </c>
      <c r="V1142" s="1">
        <v>15</v>
      </c>
      <c r="W1142" s="1">
        <v>14</v>
      </c>
      <c r="X1142" s="1">
        <v>10</v>
      </c>
      <c r="Y1142" s="1">
        <v>8</v>
      </c>
      <c r="Z1142" s="1">
        <v>7</v>
      </c>
      <c r="AA1142" s="1">
        <v>7</v>
      </c>
      <c r="AB1142" s="1">
        <v>229</v>
      </c>
      <c r="AC1142" s="1">
        <v>23</v>
      </c>
      <c r="AD1142" s="1">
        <v>9</v>
      </c>
      <c r="AE1142" s="1">
        <v>2</v>
      </c>
      <c r="AF1142" s="1" t="s">
        <v>66</v>
      </c>
      <c r="AG1142" s="1" t="s">
        <v>66</v>
      </c>
      <c r="AH1142" s="1">
        <v>26</v>
      </c>
      <c r="AI1142" s="1">
        <v>71.400000000000006</v>
      </c>
    </row>
    <row r="1143" spans="1:35" x14ac:dyDescent="0.25">
      <c r="A1143" s="1">
        <v>1142</v>
      </c>
      <c r="B1143" s="21">
        <v>16</v>
      </c>
      <c r="C1143" s="21">
        <v>2E-3</v>
      </c>
      <c r="D1143" s="25">
        <v>17.164202844311376</v>
      </c>
      <c r="E1143" s="21">
        <v>0.13</v>
      </c>
      <c r="F1143" s="30">
        <v>1.5E-3</v>
      </c>
      <c r="G1143" s="21">
        <v>155.19999999999999</v>
      </c>
      <c r="H1143" s="21">
        <v>170.7</v>
      </c>
      <c r="I1143" s="21">
        <v>197.6</v>
      </c>
      <c r="J1143" s="21">
        <v>241.4</v>
      </c>
      <c r="K1143" s="21">
        <v>257.39999999999998</v>
      </c>
      <c r="L1143" s="21">
        <v>42.5</v>
      </c>
      <c r="M1143" s="1">
        <v>805.2</v>
      </c>
      <c r="N1143" s="21">
        <v>-50.5</v>
      </c>
      <c r="O1143" s="21">
        <v>3.887</v>
      </c>
      <c r="P1143" s="21">
        <v>25</v>
      </c>
      <c r="Q1143" s="21"/>
      <c r="R1143" s="21">
        <v>43.18</v>
      </c>
      <c r="S1143" s="21">
        <v>1</v>
      </c>
      <c r="T1143" s="21">
        <v>85</v>
      </c>
      <c r="U1143" s="21">
        <v>0.44</v>
      </c>
      <c r="V1143" s="21">
        <v>18</v>
      </c>
      <c r="W1143" s="21">
        <v>15</v>
      </c>
      <c r="X1143" s="1">
        <v>10</v>
      </c>
      <c r="Y1143" s="1">
        <v>7</v>
      </c>
      <c r="Z1143" s="1">
        <v>7</v>
      </c>
      <c r="AA1143" s="1">
        <v>7</v>
      </c>
      <c r="AB1143" s="21">
        <v>1455.9</v>
      </c>
      <c r="AC1143" s="21">
        <v>265.39999999999998</v>
      </c>
      <c r="AD1143" s="21">
        <v>7.3</v>
      </c>
      <c r="AE1143" s="21">
        <v>0.9</v>
      </c>
      <c r="AF1143" s="21">
        <v>0.3</v>
      </c>
      <c r="AG1143" s="21">
        <v>0.1</v>
      </c>
      <c r="AH1143" s="1">
        <v>26.900000000000006</v>
      </c>
      <c r="AI1143" s="1">
        <v>70.700000000000017</v>
      </c>
    </row>
    <row r="1144" spans="1:35" x14ac:dyDescent="0.25">
      <c r="A1144" s="1">
        <v>1143</v>
      </c>
      <c r="B1144" s="21">
        <v>16</v>
      </c>
      <c r="C1144" s="21">
        <v>2E-3</v>
      </c>
      <c r="D1144" s="25">
        <v>16.883514221556883</v>
      </c>
      <c r="E1144" s="21">
        <v>0.13</v>
      </c>
      <c r="F1144" s="30">
        <v>1.8E-3</v>
      </c>
      <c r="G1144" s="21">
        <v>155.9</v>
      </c>
      <c r="H1144" s="21">
        <v>171.2</v>
      </c>
      <c r="I1144" s="21">
        <v>197.5</v>
      </c>
      <c r="J1144" s="21">
        <v>240.3</v>
      </c>
      <c r="K1144" s="21">
        <v>258.5</v>
      </c>
      <c r="L1144" s="21">
        <v>42.5</v>
      </c>
      <c r="M1144" s="1">
        <v>805.2</v>
      </c>
      <c r="N1144" s="21">
        <v>-50.5</v>
      </c>
      <c r="O1144" s="21">
        <v>3.875</v>
      </c>
      <c r="P1144" s="21">
        <v>25</v>
      </c>
      <c r="Q1144" s="21"/>
      <c r="R1144" s="21">
        <v>43.19</v>
      </c>
      <c r="S1144" s="21">
        <v>1</v>
      </c>
      <c r="T1144" s="21">
        <v>93</v>
      </c>
      <c r="U1144" s="21">
        <v>0.18</v>
      </c>
      <c r="V1144" s="21">
        <v>16</v>
      </c>
      <c r="W1144" s="21">
        <v>14</v>
      </c>
      <c r="X1144" s="1">
        <v>11</v>
      </c>
      <c r="Y1144" s="1">
        <v>10</v>
      </c>
      <c r="Z1144" s="1">
        <v>8</v>
      </c>
      <c r="AA1144" s="1">
        <v>7</v>
      </c>
      <c r="AB1144" s="21">
        <v>322.5</v>
      </c>
      <c r="AC1144" s="21">
        <v>96</v>
      </c>
      <c r="AD1144" s="21">
        <v>10.1</v>
      </c>
      <c r="AE1144" s="21">
        <v>2.6</v>
      </c>
      <c r="AF1144" s="21">
        <v>1.7</v>
      </c>
      <c r="AG1144" s="21">
        <v>0.6</v>
      </c>
      <c r="AH1144" s="1">
        <v>26.300000000000011</v>
      </c>
      <c r="AI1144" s="1">
        <v>69.100000000000023</v>
      </c>
    </row>
    <row r="1145" spans="1:35" x14ac:dyDescent="0.25">
      <c r="A1145" s="1">
        <v>1144</v>
      </c>
      <c r="B1145" s="1">
        <v>20</v>
      </c>
      <c r="C1145" s="23">
        <v>2E-3</v>
      </c>
      <c r="D1145" s="1">
        <v>19.8</v>
      </c>
      <c r="E1145" s="1">
        <v>0.14299999999999999</v>
      </c>
      <c r="F1145" s="29">
        <v>8.0000000000000004E-4</v>
      </c>
      <c r="G1145" s="1">
        <v>148.80000000000001</v>
      </c>
      <c r="H1145" s="1">
        <v>171.1</v>
      </c>
      <c r="I1145" s="1">
        <v>195.2</v>
      </c>
      <c r="J1145" s="1">
        <v>226.9</v>
      </c>
      <c r="K1145" s="1">
        <v>246.8</v>
      </c>
      <c r="L1145" s="1">
        <v>41</v>
      </c>
      <c r="M1145" s="1">
        <v>805.3</v>
      </c>
      <c r="N1145" s="1">
        <v>-55.9</v>
      </c>
      <c r="O1145" s="1">
        <v>3.8159999999999998</v>
      </c>
      <c r="P1145" s="1">
        <v>22</v>
      </c>
      <c r="Q1145" s="1">
        <v>0.91</v>
      </c>
      <c r="R1145" s="1">
        <v>43.110999999999997</v>
      </c>
      <c r="S1145" s="21">
        <v>1</v>
      </c>
      <c r="T1145" s="1">
        <v>93</v>
      </c>
      <c r="U1145" s="1"/>
      <c r="V1145" s="1"/>
      <c r="W1145" s="1"/>
      <c r="X1145" s="1"/>
      <c r="Y1145" s="1"/>
      <c r="Z1145" s="1"/>
      <c r="AA1145" s="1"/>
      <c r="AB1145" s="1"/>
      <c r="AC1145" s="1"/>
      <c r="AD1145" s="1"/>
      <c r="AE1145" s="1"/>
      <c r="AF1145" s="1"/>
      <c r="AG1145" s="1"/>
      <c r="AH1145" s="1">
        <v>24.099999999999994</v>
      </c>
      <c r="AI1145" s="1">
        <v>55.800000000000011</v>
      </c>
    </row>
    <row r="1146" spans="1:35" x14ac:dyDescent="0.25">
      <c r="A1146" s="1">
        <v>1145</v>
      </c>
      <c r="B1146" s="20">
        <v>30</v>
      </c>
      <c r="C1146" s="20">
        <v>2E-3</v>
      </c>
      <c r="D1146" s="20">
        <v>18.5</v>
      </c>
      <c r="E1146" s="20">
        <v>1.04E-2</v>
      </c>
      <c r="F1146" s="28">
        <v>6.9999999999999999E-4</v>
      </c>
      <c r="G1146" s="20">
        <v>157.4</v>
      </c>
      <c r="H1146" s="20">
        <v>182.2</v>
      </c>
      <c r="I1146" s="20">
        <v>205.4</v>
      </c>
      <c r="J1146" s="20">
        <v>228.4</v>
      </c>
      <c r="K1146" s="20">
        <v>245.1</v>
      </c>
      <c r="L1146" s="20">
        <v>47.6</v>
      </c>
      <c r="M1146" s="20">
        <v>805.3</v>
      </c>
      <c r="N1146" s="20">
        <v>-50.4</v>
      </c>
      <c r="O1146" s="20"/>
      <c r="P1146" s="20">
        <v>23</v>
      </c>
      <c r="Q1146" s="20">
        <v>1.8</v>
      </c>
      <c r="R1146" s="20">
        <v>43.21</v>
      </c>
      <c r="S1146" s="20">
        <v>1</v>
      </c>
      <c r="T1146" s="20">
        <v>98</v>
      </c>
      <c r="U1146" s="20">
        <v>0.17</v>
      </c>
      <c r="V1146" s="20">
        <v>18</v>
      </c>
      <c r="W1146" s="20">
        <v>16</v>
      </c>
      <c r="X1146" s="1">
        <v>10</v>
      </c>
      <c r="Y1146" s="1">
        <v>8</v>
      </c>
      <c r="Z1146" s="1">
        <v>7</v>
      </c>
      <c r="AA1146" s="1">
        <v>7</v>
      </c>
      <c r="AB1146" s="20">
        <v>1434.3</v>
      </c>
      <c r="AC1146" s="20">
        <v>326.2</v>
      </c>
      <c r="AD1146" s="20">
        <v>6</v>
      </c>
      <c r="AE1146" s="20">
        <v>1.5</v>
      </c>
      <c r="AF1146" s="20">
        <v>0.6</v>
      </c>
      <c r="AG1146" s="20">
        <v>0.3</v>
      </c>
      <c r="AH1146" s="1">
        <v>23.200000000000017</v>
      </c>
      <c r="AI1146" s="1">
        <v>46.200000000000017</v>
      </c>
    </row>
    <row r="1147" spans="1:35" x14ac:dyDescent="0.25">
      <c r="A1147" s="1">
        <v>1146</v>
      </c>
      <c r="B1147" s="20">
        <v>30</v>
      </c>
      <c r="C1147" s="20">
        <v>5.0000000000000001E-3</v>
      </c>
      <c r="D1147" s="20">
        <v>19.600000000000001</v>
      </c>
      <c r="E1147" s="20">
        <v>0.11799999999999999</v>
      </c>
      <c r="F1147" s="28">
        <v>2.9999999999999997E-4</v>
      </c>
      <c r="G1147" s="20">
        <v>149.9</v>
      </c>
      <c r="H1147" s="20">
        <v>167.1</v>
      </c>
      <c r="I1147" s="20">
        <v>192.2</v>
      </c>
      <c r="J1147" s="20">
        <v>240.3</v>
      </c>
      <c r="K1147" s="20">
        <v>274.8</v>
      </c>
      <c r="L1147" s="20">
        <v>42.2</v>
      </c>
      <c r="M1147" s="20">
        <v>805.3</v>
      </c>
      <c r="N1147" s="20">
        <v>-55.1</v>
      </c>
      <c r="O1147" s="20">
        <v>3.7149999999999999</v>
      </c>
      <c r="P1147" s="20">
        <v>22</v>
      </c>
      <c r="Q1147" s="1"/>
      <c r="R1147" s="20">
        <v>43.13</v>
      </c>
      <c r="S1147" s="20">
        <v>2</v>
      </c>
      <c r="T1147" s="20">
        <v>94</v>
      </c>
      <c r="U1147" s="20">
        <v>0.66</v>
      </c>
      <c r="V1147" s="20">
        <v>16</v>
      </c>
      <c r="W1147" s="20">
        <v>14</v>
      </c>
      <c r="X1147" s="1">
        <v>10</v>
      </c>
      <c r="Y1147" s="1">
        <v>7</v>
      </c>
      <c r="Z1147" s="1">
        <v>7</v>
      </c>
      <c r="AA1147" s="1">
        <v>7</v>
      </c>
      <c r="AB1147" s="20">
        <v>563.70000000000005</v>
      </c>
      <c r="AC1147" s="20">
        <v>123</v>
      </c>
      <c r="AD1147" s="20">
        <v>6.5</v>
      </c>
      <c r="AE1147" s="20">
        <v>1</v>
      </c>
      <c r="AF1147" s="20">
        <v>0.4</v>
      </c>
      <c r="AG1147" s="20">
        <v>0.1</v>
      </c>
      <c r="AH1147" s="1">
        <v>25.099999999999994</v>
      </c>
      <c r="AI1147" s="1">
        <v>73.200000000000017</v>
      </c>
    </row>
    <row r="1148" spans="1:35" x14ac:dyDescent="0.25">
      <c r="A1148" s="1">
        <v>1147</v>
      </c>
      <c r="B1148" s="22">
        <v>29</v>
      </c>
      <c r="C1148" s="22">
        <v>4.0000000000000001E-3</v>
      </c>
      <c r="D1148" s="26">
        <v>16.899999999999999</v>
      </c>
      <c r="E1148" s="24">
        <v>2.8000000000000001E-2</v>
      </c>
      <c r="F1148" s="31"/>
      <c r="G1148" s="26">
        <v>148.6</v>
      </c>
      <c r="H1148" s="26">
        <v>164.8</v>
      </c>
      <c r="I1148" s="26">
        <v>192.6</v>
      </c>
      <c r="J1148" s="26">
        <v>234.5</v>
      </c>
      <c r="K1148" s="26">
        <v>253.7</v>
      </c>
      <c r="L1148" s="26">
        <v>41</v>
      </c>
      <c r="M1148" s="22">
        <v>805.3</v>
      </c>
      <c r="N1148" s="26">
        <v>-52.4</v>
      </c>
      <c r="O1148" s="24">
        <v>3.629</v>
      </c>
      <c r="P1148" s="26">
        <v>21</v>
      </c>
      <c r="Q1148" s="22">
        <v>1.44</v>
      </c>
      <c r="R1148" s="22">
        <v>43.2</v>
      </c>
      <c r="S1148" s="21">
        <v>1</v>
      </c>
      <c r="T1148" s="22">
        <v>98</v>
      </c>
      <c r="U1148" s="32">
        <v>0.77</v>
      </c>
      <c r="V1148" s="22">
        <v>21</v>
      </c>
      <c r="W1148" s="22">
        <v>19</v>
      </c>
      <c r="X1148" s="1">
        <v>14</v>
      </c>
      <c r="Y1148" s="1">
        <v>11</v>
      </c>
      <c r="Z1148" s="1">
        <v>10</v>
      </c>
      <c r="AA1148" s="1">
        <v>9</v>
      </c>
      <c r="AB1148" s="26">
        <v>16994.7</v>
      </c>
      <c r="AC1148" s="26">
        <v>2664.8</v>
      </c>
      <c r="AD1148" s="26">
        <v>91</v>
      </c>
      <c r="AE1148" s="26">
        <v>17.5</v>
      </c>
      <c r="AF1148" s="26">
        <v>8.3000000000000007</v>
      </c>
      <c r="AG1148" s="26">
        <v>4.5</v>
      </c>
      <c r="AH1148" s="1">
        <v>27.799999999999983</v>
      </c>
      <c r="AI1148" s="1">
        <v>69.699999999999989</v>
      </c>
    </row>
    <row r="1149" spans="1:35" x14ac:dyDescent="0.25">
      <c r="A1149" s="1">
        <v>1148</v>
      </c>
      <c r="B1149" s="22">
        <v>28</v>
      </c>
      <c r="C1149" s="22">
        <v>3.0000000000000001E-3</v>
      </c>
      <c r="D1149" s="26">
        <v>17.100000000000001</v>
      </c>
      <c r="E1149" s="22">
        <v>1.6E-2</v>
      </c>
      <c r="F1149" s="31"/>
      <c r="G1149" s="26">
        <v>144.80000000000001</v>
      </c>
      <c r="H1149" s="26">
        <v>164.1</v>
      </c>
      <c r="I1149" s="26">
        <v>194</v>
      </c>
      <c r="J1149" s="26">
        <v>237.1</v>
      </c>
      <c r="K1149" s="26">
        <v>255.5</v>
      </c>
      <c r="L1149" s="26">
        <v>40.5</v>
      </c>
      <c r="M1149" s="22">
        <v>805.3</v>
      </c>
      <c r="N1149" s="26">
        <v>-55.3</v>
      </c>
      <c r="O1149" s="22">
        <v>3.7290000000000001</v>
      </c>
      <c r="P1149" s="26">
        <v>23</v>
      </c>
      <c r="Q1149" s="22">
        <v>1.76</v>
      </c>
      <c r="R1149" s="22">
        <v>43.2</v>
      </c>
      <c r="S1149" s="21">
        <v>1</v>
      </c>
      <c r="T1149" s="22">
        <v>89</v>
      </c>
      <c r="U1149" s="32">
        <v>0.47</v>
      </c>
      <c r="V1149" s="22">
        <v>18</v>
      </c>
      <c r="W1149" s="22">
        <v>16</v>
      </c>
      <c r="X1149" s="1">
        <v>12</v>
      </c>
      <c r="Y1149" s="1">
        <v>10</v>
      </c>
      <c r="Z1149" s="1">
        <v>9</v>
      </c>
      <c r="AA1149" s="1">
        <v>8</v>
      </c>
      <c r="AB1149" s="26">
        <v>1557.5</v>
      </c>
      <c r="AC1149" s="26">
        <v>374.5</v>
      </c>
      <c r="AD1149" s="26">
        <v>29.4</v>
      </c>
      <c r="AE1149" s="26">
        <v>7.9</v>
      </c>
      <c r="AF1149" s="26">
        <v>4.3</v>
      </c>
      <c r="AG1149" s="26">
        <v>2.4</v>
      </c>
      <c r="AH1149" s="1">
        <v>29.900000000000006</v>
      </c>
      <c r="AI1149" s="1">
        <v>73</v>
      </c>
    </row>
    <row r="1150" spans="1:35" x14ac:dyDescent="0.25">
      <c r="A1150" s="1">
        <v>1149</v>
      </c>
      <c r="B1150" s="22">
        <v>29</v>
      </c>
      <c r="C1150" s="22">
        <v>8.9999999999999993E-3</v>
      </c>
      <c r="D1150" s="26">
        <v>16.100000000000001</v>
      </c>
      <c r="E1150" s="22">
        <v>2.7E-2</v>
      </c>
      <c r="F1150" s="31"/>
      <c r="G1150" s="26">
        <v>144.80000000000001</v>
      </c>
      <c r="H1150" s="26">
        <v>163</v>
      </c>
      <c r="I1150" s="26">
        <v>192.9</v>
      </c>
      <c r="J1150" s="26">
        <v>237.6</v>
      </c>
      <c r="K1150" s="26">
        <v>255.5</v>
      </c>
      <c r="L1150" s="26">
        <v>40</v>
      </c>
      <c r="M1150" s="26">
        <v>805.3</v>
      </c>
      <c r="N1150" s="26">
        <v>-51.1</v>
      </c>
      <c r="O1150" s="24">
        <v>3.7090000000000001</v>
      </c>
      <c r="P1150" s="26">
        <v>21</v>
      </c>
      <c r="Q1150" s="26">
        <v>1.76</v>
      </c>
      <c r="R1150" s="22">
        <v>43.2</v>
      </c>
      <c r="S1150" s="21">
        <v>1</v>
      </c>
      <c r="T1150" s="22">
        <v>95</v>
      </c>
      <c r="U1150" s="24">
        <v>0.19</v>
      </c>
      <c r="V1150" s="22">
        <v>18</v>
      </c>
      <c r="W1150" s="22">
        <v>16</v>
      </c>
      <c r="X1150" s="1">
        <v>13</v>
      </c>
      <c r="Y1150" s="1">
        <v>11</v>
      </c>
      <c r="Z1150" s="1">
        <v>10</v>
      </c>
      <c r="AA1150" s="1">
        <v>9</v>
      </c>
      <c r="AB1150" s="26">
        <v>1582.8</v>
      </c>
      <c r="AC1150" s="26">
        <v>411.7</v>
      </c>
      <c r="AD1150" s="26">
        <v>44.7</v>
      </c>
      <c r="AE1150" s="26">
        <v>13.6</v>
      </c>
      <c r="AF1150" s="26">
        <v>7.4</v>
      </c>
      <c r="AG1150" s="26">
        <v>3.7</v>
      </c>
      <c r="AH1150" s="1">
        <v>29.900000000000006</v>
      </c>
      <c r="AI1150" s="1">
        <v>74.599999999999994</v>
      </c>
    </row>
    <row r="1151" spans="1:35" x14ac:dyDescent="0.25">
      <c r="A1151" s="1">
        <v>1150</v>
      </c>
      <c r="B1151" s="1">
        <v>30</v>
      </c>
      <c r="C1151" s="1">
        <v>1E-3</v>
      </c>
      <c r="D1151" s="1">
        <v>20.2</v>
      </c>
      <c r="E1151" s="21">
        <v>0.01</v>
      </c>
      <c r="F1151" s="28"/>
      <c r="G1151" s="1">
        <v>147</v>
      </c>
      <c r="H1151" s="1">
        <v>161.69999999999999</v>
      </c>
      <c r="I1151" s="1">
        <v>189.1</v>
      </c>
      <c r="J1151" s="1">
        <v>237.5</v>
      </c>
      <c r="K1151" s="1">
        <v>269.39999999999998</v>
      </c>
      <c r="L1151" s="1">
        <v>39</v>
      </c>
      <c r="M1151" s="1">
        <v>805.30000000000007</v>
      </c>
      <c r="N1151" s="1">
        <v>-54</v>
      </c>
      <c r="O1151" s="1">
        <v>3.3180000000000001</v>
      </c>
      <c r="P1151" s="1">
        <v>19.7</v>
      </c>
      <c r="Q1151" s="1">
        <v>0.59</v>
      </c>
      <c r="R1151" s="1">
        <v>43.161999999999999</v>
      </c>
      <c r="S1151" s="21">
        <v>1</v>
      </c>
      <c r="T1151" s="1">
        <v>99</v>
      </c>
      <c r="U1151" s="1">
        <v>0.1</v>
      </c>
      <c r="V1151" s="1">
        <v>17</v>
      </c>
      <c r="W1151" s="1">
        <v>15</v>
      </c>
      <c r="X1151" s="1">
        <v>10</v>
      </c>
      <c r="Y1151" s="1">
        <v>8</v>
      </c>
      <c r="Z1151" s="1">
        <v>7</v>
      </c>
      <c r="AA1151" s="1">
        <v>7</v>
      </c>
      <c r="AB1151" s="1">
        <v>671</v>
      </c>
      <c r="AC1151" s="1">
        <v>176</v>
      </c>
      <c r="AD1151" s="1">
        <v>7</v>
      </c>
      <c r="AE1151" s="1">
        <v>2</v>
      </c>
      <c r="AF1151" s="1">
        <v>1</v>
      </c>
      <c r="AG1151" s="1" t="s">
        <v>66</v>
      </c>
      <c r="AH1151" s="1">
        <v>27.400000000000006</v>
      </c>
      <c r="AI1151" s="1">
        <v>75.800000000000011</v>
      </c>
    </row>
    <row r="1152" spans="1:35" x14ac:dyDescent="0.25">
      <c r="A1152" s="1">
        <v>1151</v>
      </c>
      <c r="B1152" s="21">
        <v>14</v>
      </c>
      <c r="C1152" s="21">
        <v>1E-3</v>
      </c>
      <c r="D1152" s="25">
        <v>17.632017215568862</v>
      </c>
      <c r="E1152" s="21">
        <v>0.12</v>
      </c>
      <c r="F1152" s="30">
        <v>1.8E-3</v>
      </c>
      <c r="G1152" s="21">
        <v>160</v>
      </c>
      <c r="H1152" s="21">
        <v>176.4</v>
      </c>
      <c r="I1152" s="21">
        <v>201.8</v>
      </c>
      <c r="J1152" s="21">
        <v>238.1</v>
      </c>
      <c r="K1152" s="21">
        <v>260.60000000000002</v>
      </c>
      <c r="L1152" s="21">
        <v>45</v>
      </c>
      <c r="M1152" s="1">
        <v>805.30000000000007</v>
      </c>
      <c r="N1152" s="21">
        <v>-50.5</v>
      </c>
      <c r="O1152" s="21">
        <v>4.1189999999999998</v>
      </c>
      <c r="P1152" s="21">
        <v>25</v>
      </c>
      <c r="Q1152" s="21"/>
      <c r="R1152" s="21">
        <v>43.19</v>
      </c>
      <c r="S1152" s="21">
        <v>1</v>
      </c>
      <c r="T1152" s="21">
        <v>89</v>
      </c>
      <c r="U1152" s="21">
        <v>0.08</v>
      </c>
      <c r="V1152" s="21">
        <v>19</v>
      </c>
      <c r="W1152" s="21">
        <v>16</v>
      </c>
      <c r="X1152" s="1">
        <v>10</v>
      </c>
      <c r="Y1152" s="1">
        <v>8</v>
      </c>
      <c r="Z1152" s="1">
        <v>7</v>
      </c>
      <c r="AA1152" s="1">
        <v>7</v>
      </c>
      <c r="AB1152" s="21">
        <v>2650.4</v>
      </c>
      <c r="AC1152" s="21">
        <v>392.6</v>
      </c>
      <c r="AD1152" s="21">
        <v>7</v>
      </c>
      <c r="AE1152" s="21">
        <v>1.4</v>
      </c>
      <c r="AF1152" s="21">
        <v>0.9</v>
      </c>
      <c r="AG1152" s="21">
        <v>0.4</v>
      </c>
      <c r="AH1152" s="1">
        <v>25.400000000000006</v>
      </c>
      <c r="AI1152" s="1">
        <v>61.699999999999989</v>
      </c>
    </row>
    <row r="1153" spans="1:35" x14ac:dyDescent="0.25">
      <c r="A1153" s="1">
        <v>1152</v>
      </c>
      <c r="B1153" s="21">
        <v>14</v>
      </c>
      <c r="C1153" s="21">
        <v>1E-3</v>
      </c>
      <c r="D1153" s="25">
        <v>17.632017215568862</v>
      </c>
      <c r="E1153" s="21">
        <v>0.12</v>
      </c>
      <c r="F1153" s="30">
        <v>1.8E-3</v>
      </c>
      <c r="G1153" s="21">
        <v>157.1</v>
      </c>
      <c r="H1153" s="21">
        <v>176.4</v>
      </c>
      <c r="I1153" s="21">
        <v>201.6</v>
      </c>
      <c r="J1153" s="21">
        <v>238.4</v>
      </c>
      <c r="K1153" s="21">
        <v>256</v>
      </c>
      <c r="L1153" s="21">
        <v>44</v>
      </c>
      <c r="M1153" s="1">
        <v>805.30000000000007</v>
      </c>
      <c r="N1153" s="21">
        <v>-50.5</v>
      </c>
      <c r="O1153" s="21">
        <v>4.2610000000000001</v>
      </c>
      <c r="P1153" s="21">
        <v>25</v>
      </c>
      <c r="Q1153" s="21"/>
      <c r="R1153" s="21">
        <v>43.19</v>
      </c>
      <c r="S1153" s="21">
        <v>5</v>
      </c>
      <c r="T1153" s="21">
        <v>92</v>
      </c>
      <c r="U1153" s="21">
        <v>0.16</v>
      </c>
      <c r="V1153" s="21">
        <v>16</v>
      </c>
      <c r="W1153" s="21">
        <v>14</v>
      </c>
      <c r="X1153" s="1">
        <v>10</v>
      </c>
      <c r="Y1153" s="1">
        <v>8</v>
      </c>
      <c r="Z1153" s="1">
        <v>7</v>
      </c>
      <c r="AA1153" s="1">
        <v>7</v>
      </c>
      <c r="AB1153" s="21">
        <v>407.9</v>
      </c>
      <c r="AC1153" s="21">
        <v>92.8</v>
      </c>
      <c r="AD1153" s="21">
        <v>6.8</v>
      </c>
      <c r="AE1153" s="21">
        <v>1.4</v>
      </c>
      <c r="AF1153" s="21">
        <v>0.9</v>
      </c>
      <c r="AG1153" s="21">
        <v>0.2</v>
      </c>
      <c r="AH1153" s="1">
        <v>25.199999999999989</v>
      </c>
      <c r="AI1153" s="1">
        <v>62</v>
      </c>
    </row>
    <row r="1154" spans="1:35" x14ac:dyDescent="0.25">
      <c r="A1154" s="1">
        <v>1153</v>
      </c>
      <c r="B1154" s="1">
        <v>19</v>
      </c>
      <c r="C1154" s="23">
        <v>4.0000000000000001E-3</v>
      </c>
      <c r="D1154" s="1">
        <v>20.3</v>
      </c>
      <c r="E1154" s="1">
        <v>0.152</v>
      </c>
      <c r="F1154" s="29">
        <v>8.0000000000000004E-4</v>
      </c>
      <c r="G1154" s="1">
        <v>147.9</v>
      </c>
      <c r="H1154" s="1">
        <v>171.8</v>
      </c>
      <c r="I1154" s="1">
        <v>195.6</v>
      </c>
      <c r="J1154" s="1">
        <v>226.6</v>
      </c>
      <c r="K1154" s="1">
        <v>245.8</v>
      </c>
      <c r="L1154" s="1">
        <v>40.5</v>
      </c>
      <c r="M1154" s="1">
        <v>805.4</v>
      </c>
      <c r="N1154" s="1">
        <v>-55.6</v>
      </c>
      <c r="O1154" s="1">
        <v>3.778</v>
      </c>
      <c r="P1154" s="1">
        <v>25</v>
      </c>
      <c r="Q1154" s="1"/>
      <c r="R1154" s="1">
        <v>43.1</v>
      </c>
      <c r="S1154" s="21">
        <v>1</v>
      </c>
      <c r="T1154" s="1">
        <v>91</v>
      </c>
      <c r="U1154" s="1"/>
      <c r="V1154" s="1"/>
      <c r="W1154" s="1"/>
      <c r="X1154" s="1"/>
      <c r="Y1154" s="1"/>
      <c r="Z1154" s="1"/>
      <c r="AA1154" s="1"/>
      <c r="AB1154" s="1"/>
      <c r="AC1154" s="1"/>
      <c r="AD1154" s="1"/>
      <c r="AE1154" s="1"/>
      <c r="AF1154" s="1"/>
      <c r="AG1154" s="1"/>
      <c r="AH1154" s="1">
        <v>23.799999999999983</v>
      </c>
      <c r="AI1154" s="1">
        <v>54.799999999999983</v>
      </c>
    </row>
    <row r="1155" spans="1:35" x14ac:dyDescent="0.25">
      <c r="A1155" s="1">
        <v>1154</v>
      </c>
      <c r="B1155" s="20">
        <v>30</v>
      </c>
      <c r="C1155" s="20">
        <v>1E-3</v>
      </c>
      <c r="D1155" s="20">
        <v>20.399999999999999</v>
      </c>
      <c r="E1155" s="20">
        <v>7.4000000000000003E-3</v>
      </c>
      <c r="F1155" s="28">
        <v>1E-4</v>
      </c>
      <c r="G1155" s="20">
        <v>144.80000000000001</v>
      </c>
      <c r="H1155" s="20">
        <v>174.1</v>
      </c>
      <c r="I1155" s="20">
        <v>200</v>
      </c>
      <c r="J1155" s="20">
        <v>233.3</v>
      </c>
      <c r="K1155" s="20">
        <v>251.2</v>
      </c>
      <c r="L1155" s="20">
        <v>41.9</v>
      </c>
      <c r="M1155" s="20">
        <v>805.4</v>
      </c>
      <c r="N1155" s="20">
        <v>-51.3</v>
      </c>
      <c r="O1155" s="20">
        <v>3.9820000000000002</v>
      </c>
      <c r="P1155" s="20">
        <v>21.5</v>
      </c>
      <c r="Q1155" s="20">
        <v>1.97</v>
      </c>
      <c r="R1155" s="20">
        <v>43.17</v>
      </c>
      <c r="S1155" s="33">
        <v>1</v>
      </c>
      <c r="T1155" s="20">
        <v>99</v>
      </c>
      <c r="U1155" s="20">
        <v>0.2</v>
      </c>
      <c r="V1155" s="20">
        <v>13</v>
      </c>
      <c r="W1155" s="20">
        <v>11</v>
      </c>
      <c r="X1155" s="1">
        <v>8</v>
      </c>
      <c r="Y1155" s="1">
        <v>7</v>
      </c>
      <c r="Z1155" s="1">
        <v>7</v>
      </c>
      <c r="AA1155" s="1">
        <v>7</v>
      </c>
      <c r="AB1155" s="20">
        <v>62.3</v>
      </c>
      <c r="AC1155" s="20">
        <v>19.5</v>
      </c>
      <c r="AD1155" s="20">
        <v>1.5</v>
      </c>
      <c r="AE1155" s="20">
        <v>0.4</v>
      </c>
      <c r="AF1155" s="20">
        <v>0.1</v>
      </c>
      <c r="AG1155" s="20" t="s">
        <v>67</v>
      </c>
      <c r="AH1155" s="1">
        <v>25.900000000000006</v>
      </c>
      <c r="AI1155" s="1">
        <v>59.200000000000017</v>
      </c>
    </row>
    <row r="1156" spans="1:35" x14ac:dyDescent="0.25">
      <c r="A1156" s="1">
        <v>1155</v>
      </c>
      <c r="B1156" s="22">
        <v>29</v>
      </c>
      <c r="C1156" s="22">
        <v>4.0000000000000001E-3</v>
      </c>
      <c r="D1156" s="26">
        <v>16.8</v>
      </c>
      <c r="E1156" s="22">
        <v>1.4E-2</v>
      </c>
      <c r="F1156" s="31"/>
      <c r="G1156" s="26">
        <v>145.30000000000001</v>
      </c>
      <c r="H1156" s="26">
        <v>164.1</v>
      </c>
      <c r="I1156" s="26">
        <v>194.3</v>
      </c>
      <c r="J1156" s="26">
        <v>238.3</v>
      </c>
      <c r="K1156" s="26">
        <v>256.3</v>
      </c>
      <c r="L1156" s="26">
        <v>40</v>
      </c>
      <c r="M1156" s="26">
        <v>805.4</v>
      </c>
      <c r="N1156" s="26">
        <v>-55.7</v>
      </c>
      <c r="O1156" s="24">
        <v>3.7919999999999998</v>
      </c>
      <c r="P1156" s="26">
        <v>21</v>
      </c>
      <c r="Q1156" s="32">
        <v>1.84</v>
      </c>
      <c r="R1156" s="22">
        <v>43.2</v>
      </c>
      <c r="S1156" s="21">
        <v>1</v>
      </c>
      <c r="T1156" s="22">
        <v>94</v>
      </c>
      <c r="U1156" s="32">
        <v>0.5</v>
      </c>
      <c r="V1156" s="22">
        <v>18</v>
      </c>
      <c r="W1156" s="22">
        <v>16</v>
      </c>
      <c r="X1156" s="1">
        <v>13</v>
      </c>
      <c r="Y1156" s="1">
        <v>11</v>
      </c>
      <c r="Z1156" s="1">
        <v>10</v>
      </c>
      <c r="AA1156" s="1">
        <v>10</v>
      </c>
      <c r="AB1156" s="26">
        <v>1454.5</v>
      </c>
      <c r="AC1156" s="26">
        <v>458.9</v>
      </c>
      <c r="AD1156" s="26">
        <v>47.7</v>
      </c>
      <c r="AE1156" s="26">
        <v>16</v>
      </c>
      <c r="AF1156" s="26">
        <v>9.6</v>
      </c>
      <c r="AG1156" s="26">
        <v>5.0999999999999996</v>
      </c>
      <c r="AH1156" s="1">
        <v>30.200000000000017</v>
      </c>
      <c r="AI1156" s="1">
        <v>74.200000000000017</v>
      </c>
    </row>
    <row r="1157" spans="1:35" x14ac:dyDescent="0.25">
      <c r="A1157" s="1">
        <v>1156</v>
      </c>
      <c r="B1157" s="22">
        <v>28</v>
      </c>
      <c r="C1157" s="22">
        <v>3.0000000000000001E-3</v>
      </c>
      <c r="D1157" s="26">
        <v>17.2</v>
      </c>
      <c r="E1157" s="22">
        <v>2.1999999999999999E-2</v>
      </c>
      <c r="F1157" s="31"/>
      <c r="G1157" s="26">
        <v>145.1</v>
      </c>
      <c r="H1157" s="26">
        <v>164</v>
      </c>
      <c r="I1157" s="26">
        <v>191.9</v>
      </c>
      <c r="J1157" s="26">
        <v>233.7</v>
      </c>
      <c r="K1157" s="26">
        <v>252.9</v>
      </c>
      <c r="L1157" s="26">
        <v>39.5</v>
      </c>
      <c r="M1157" s="26">
        <v>805.4</v>
      </c>
      <c r="N1157" s="26">
        <v>-52.8</v>
      </c>
      <c r="O1157" s="24">
        <v>3.77</v>
      </c>
      <c r="P1157" s="26">
        <v>21.5</v>
      </c>
      <c r="Q1157" s="32">
        <v>1.78</v>
      </c>
      <c r="R1157" s="22">
        <v>43.2</v>
      </c>
      <c r="S1157" s="21">
        <v>1</v>
      </c>
      <c r="T1157" s="22">
        <v>95</v>
      </c>
      <c r="U1157" s="32">
        <v>0.16</v>
      </c>
      <c r="V1157" s="22">
        <v>17</v>
      </c>
      <c r="W1157" s="22">
        <v>15</v>
      </c>
      <c r="X1157" s="1">
        <v>12</v>
      </c>
      <c r="Y1157" s="1">
        <v>10</v>
      </c>
      <c r="Z1157" s="1">
        <v>10</v>
      </c>
      <c r="AA1157" s="1">
        <v>9</v>
      </c>
      <c r="AB1157" s="26">
        <v>672</v>
      </c>
      <c r="AC1157" s="26">
        <v>210.1</v>
      </c>
      <c r="AD1157" s="26">
        <v>27.9</v>
      </c>
      <c r="AE1157" s="26">
        <v>9.1</v>
      </c>
      <c r="AF1157" s="26">
        <v>5.5</v>
      </c>
      <c r="AG1157" s="26">
        <v>3.2</v>
      </c>
      <c r="AH1157" s="1">
        <v>27.900000000000006</v>
      </c>
      <c r="AI1157" s="1">
        <v>69.699999999999989</v>
      </c>
    </row>
    <row r="1158" spans="1:35" x14ac:dyDescent="0.25">
      <c r="A1158" s="1">
        <v>1157</v>
      </c>
      <c r="B1158" s="1">
        <v>24</v>
      </c>
      <c r="C1158" s="1">
        <v>1E-3</v>
      </c>
      <c r="D1158" s="1">
        <v>15.1</v>
      </c>
      <c r="E1158" s="1">
        <v>0.01</v>
      </c>
      <c r="F1158" s="29"/>
      <c r="G1158" s="1">
        <v>146.19999999999999</v>
      </c>
      <c r="H1158" s="1">
        <v>165.3</v>
      </c>
      <c r="I1158" s="1">
        <v>195.6</v>
      </c>
      <c r="J1158" s="1">
        <v>241.9</v>
      </c>
      <c r="K1158" s="1">
        <v>269.60000000000002</v>
      </c>
      <c r="L1158" s="1">
        <v>42.5</v>
      </c>
      <c r="M1158" s="1">
        <v>805.4</v>
      </c>
      <c r="N1158" s="1">
        <v>-50.5</v>
      </c>
      <c r="O1158" s="1">
        <v>3.7879999999999998</v>
      </c>
      <c r="P1158" s="1">
        <v>21.8</v>
      </c>
      <c r="Q1158" s="1">
        <v>0.75</v>
      </c>
      <c r="R1158" s="1">
        <v>43.262999999999998</v>
      </c>
      <c r="S1158" s="21">
        <v>1</v>
      </c>
      <c r="T1158" s="1">
        <v>90</v>
      </c>
      <c r="U1158" s="1">
        <v>0.13</v>
      </c>
      <c r="V1158" s="1">
        <v>19</v>
      </c>
      <c r="W1158" s="1">
        <v>16</v>
      </c>
      <c r="X1158" s="1">
        <v>11</v>
      </c>
      <c r="Y1158" s="1">
        <v>8</v>
      </c>
      <c r="Z1158" s="1">
        <v>7</v>
      </c>
      <c r="AA1158" s="1">
        <v>7</v>
      </c>
      <c r="AB1158" s="1">
        <v>3401</v>
      </c>
      <c r="AC1158" s="1">
        <v>361</v>
      </c>
      <c r="AD1158" s="1">
        <v>15</v>
      </c>
      <c r="AE1158" s="1">
        <v>2</v>
      </c>
      <c r="AF1158" s="1">
        <v>1</v>
      </c>
      <c r="AG1158" s="1" t="s">
        <v>66</v>
      </c>
      <c r="AH1158" s="1">
        <v>30.299999999999983</v>
      </c>
      <c r="AI1158" s="1">
        <v>76.599999999999994</v>
      </c>
    </row>
    <row r="1159" spans="1:35" x14ac:dyDescent="0.25">
      <c r="A1159" s="1">
        <v>1158</v>
      </c>
      <c r="B1159" s="1">
        <v>24</v>
      </c>
      <c r="C1159" s="1">
        <v>1E-3</v>
      </c>
      <c r="D1159" s="1">
        <v>15.1</v>
      </c>
      <c r="E1159" s="1"/>
      <c r="F1159" s="28"/>
      <c r="G1159" s="1">
        <v>146.19999999999999</v>
      </c>
      <c r="H1159" s="1">
        <v>165.3</v>
      </c>
      <c r="I1159" s="1">
        <v>195.6</v>
      </c>
      <c r="J1159" s="1">
        <v>215.6</v>
      </c>
      <c r="K1159" s="1">
        <v>269.60000000000002</v>
      </c>
      <c r="L1159" s="1">
        <v>42.5</v>
      </c>
      <c r="M1159" s="1">
        <v>805.4</v>
      </c>
      <c r="N1159" s="1">
        <v>-50.5</v>
      </c>
      <c r="O1159" s="1">
        <v>3.7879999999999998</v>
      </c>
      <c r="P1159" s="1">
        <v>21.8</v>
      </c>
      <c r="Q1159" s="1">
        <v>0.75</v>
      </c>
      <c r="R1159" s="1">
        <v>43.222999999999999</v>
      </c>
      <c r="S1159" s="21">
        <v>1</v>
      </c>
      <c r="T1159" s="1">
        <v>90</v>
      </c>
      <c r="U1159" s="1">
        <v>0.13</v>
      </c>
      <c r="V1159" s="1">
        <v>19</v>
      </c>
      <c r="W1159" s="1">
        <v>16</v>
      </c>
      <c r="X1159" s="1">
        <v>11</v>
      </c>
      <c r="Y1159" s="1">
        <v>8</v>
      </c>
      <c r="Z1159" s="1">
        <v>7</v>
      </c>
      <c r="AA1159" s="1">
        <v>7</v>
      </c>
      <c r="AB1159" s="1">
        <v>3401</v>
      </c>
      <c r="AC1159" s="1">
        <v>361</v>
      </c>
      <c r="AD1159" s="1">
        <v>15</v>
      </c>
      <c r="AE1159" s="1">
        <v>2</v>
      </c>
      <c r="AF1159" s="1">
        <v>1</v>
      </c>
      <c r="AG1159" s="1" t="s">
        <v>66</v>
      </c>
      <c r="AH1159" s="1">
        <v>30.299999999999983</v>
      </c>
      <c r="AI1159" s="1">
        <v>50.299999999999983</v>
      </c>
    </row>
    <row r="1160" spans="1:35" x14ac:dyDescent="0.25">
      <c r="A1160" s="1">
        <v>1159</v>
      </c>
      <c r="B1160" s="22">
        <v>28</v>
      </c>
      <c r="C1160" s="22">
        <v>3.0000000000000001E-3</v>
      </c>
      <c r="D1160" s="22">
        <v>17.399999999999999</v>
      </c>
      <c r="E1160" s="22">
        <v>4.2999999999999997E-2</v>
      </c>
      <c r="F1160" s="31"/>
      <c r="G1160" s="26">
        <v>152.30000000000001</v>
      </c>
      <c r="H1160" s="26">
        <v>172.9</v>
      </c>
      <c r="I1160" s="26">
        <v>197.1</v>
      </c>
      <c r="J1160" s="26">
        <v>230</v>
      </c>
      <c r="K1160" s="26">
        <v>246.6</v>
      </c>
      <c r="L1160" s="26">
        <v>45.5</v>
      </c>
      <c r="M1160" s="22">
        <v>805.5</v>
      </c>
      <c r="N1160" s="26">
        <v>-53.6</v>
      </c>
      <c r="O1160" s="22">
        <v>3.996</v>
      </c>
      <c r="P1160" s="26">
        <v>21</v>
      </c>
      <c r="Q1160" s="22">
        <v>1.65</v>
      </c>
      <c r="R1160" s="22">
        <v>43.2</v>
      </c>
      <c r="S1160" s="21">
        <v>1</v>
      </c>
      <c r="T1160" s="22">
        <v>96</v>
      </c>
      <c r="U1160" s="32">
        <v>0.23</v>
      </c>
      <c r="V1160" s="22">
        <v>17</v>
      </c>
      <c r="W1160" s="22">
        <v>16</v>
      </c>
      <c r="X1160" s="1">
        <v>12</v>
      </c>
      <c r="Y1160" s="1">
        <v>10</v>
      </c>
      <c r="Z1160" s="1">
        <v>9</v>
      </c>
      <c r="AA1160" s="1">
        <v>8</v>
      </c>
      <c r="AB1160" s="26">
        <v>1187.9000000000001</v>
      </c>
      <c r="AC1160" s="26">
        <v>351.5</v>
      </c>
      <c r="AD1160" s="26">
        <v>26.5</v>
      </c>
      <c r="AE1160" s="26">
        <v>5.8</v>
      </c>
      <c r="AF1160" s="26">
        <v>2.7</v>
      </c>
      <c r="AG1160" s="26">
        <v>1.5</v>
      </c>
      <c r="AH1160" s="1">
        <v>24.199999999999989</v>
      </c>
      <c r="AI1160" s="1">
        <v>57.099999999999994</v>
      </c>
    </row>
    <row r="1161" spans="1:35" x14ac:dyDescent="0.25">
      <c r="A1161" s="1">
        <v>1160</v>
      </c>
      <c r="B1161" s="22">
        <v>28</v>
      </c>
      <c r="C1161" s="22">
        <v>6.0000000000000001E-3</v>
      </c>
      <c r="D1161" s="26">
        <v>17.899999999999999</v>
      </c>
      <c r="E1161" s="22">
        <v>2.5999999999999999E-2</v>
      </c>
      <c r="F1161" s="31"/>
      <c r="G1161" s="26">
        <v>145.69999999999999</v>
      </c>
      <c r="H1161" s="26">
        <v>165.5</v>
      </c>
      <c r="I1161" s="26">
        <v>192.4</v>
      </c>
      <c r="J1161" s="26">
        <v>232.3</v>
      </c>
      <c r="K1161" s="26">
        <v>250</v>
      </c>
      <c r="L1161" s="26">
        <v>41.5</v>
      </c>
      <c r="M1161" s="26">
        <v>805.5</v>
      </c>
      <c r="N1161" s="26">
        <v>-55.1</v>
      </c>
      <c r="O1161" s="24">
        <v>3.6150000000000002</v>
      </c>
      <c r="P1161" s="26">
        <v>21.5</v>
      </c>
      <c r="Q1161" s="26">
        <v>1.68</v>
      </c>
      <c r="R1161" s="22">
        <v>43.2</v>
      </c>
      <c r="S1161" s="21">
        <v>1</v>
      </c>
      <c r="T1161" s="22">
        <v>98</v>
      </c>
      <c r="U1161" s="24">
        <v>0.19</v>
      </c>
      <c r="V1161" s="22">
        <v>17</v>
      </c>
      <c r="W1161" s="22">
        <v>16</v>
      </c>
      <c r="X1161" s="1">
        <v>13</v>
      </c>
      <c r="Y1161" s="1">
        <v>11</v>
      </c>
      <c r="Z1161" s="1">
        <v>10</v>
      </c>
      <c r="AA1161" s="1">
        <v>9</v>
      </c>
      <c r="AB1161" s="26">
        <v>1097.5</v>
      </c>
      <c r="AC1161" s="26">
        <v>336.2</v>
      </c>
      <c r="AD1161" s="26">
        <v>45.6</v>
      </c>
      <c r="AE1161" s="26">
        <v>15.6</v>
      </c>
      <c r="AF1161" s="26">
        <v>8.5</v>
      </c>
      <c r="AG1161" s="26">
        <v>3.9</v>
      </c>
      <c r="AH1161" s="1">
        <v>26.900000000000006</v>
      </c>
      <c r="AI1161" s="1">
        <v>66.800000000000011</v>
      </c>
    </row>
    <row r="1162" spans="1:35" x14ac:dyDescent="0.25">
      <c r="A1162" s="1">
        <v>1161</v>
      </c>
      <c r="B1162" s="1">
        <v>26</v>
      </c>
      <c r="C1162" s="1">
        <v>1.2999999999999999E-2</v>
      </c>
      <c r="D1162" s="1">
        <v>15.4</v>
      </c>
      <c r="E1162" s="1">
        <v>0.02</v>
      </c>
      <c r="F1162" s="29"/>
      <c r="G1162" s="1">
        <v>158.80000000000001</v>
      </c>
      <c r="H1162" s="1">
        <v>171.8</v>
      </c>
      <c r="I1162" s="1">
        <v>196.8</v>
      </c>
      <c r="J1162" s="1">
        <v>237.5</v>
      </c>
      <c r="K1162" s="1">
        <v>265.10000000000002</v>
      </c>
      <c r="L1162" s="1">
        <v>45.5</v>
      </c>
      <c r="M1162" s="1">
        <v>805.5</v>
      </c>
      <c r="N1162" s="1">
        <v>-52</v>
      </c>
      <c r="O1162" s="1">
        <v>4.0279999999999996</v>
      </c>
      <c r="P1162" s="1">
        <v>22.3</v>
      </c>
      <c r="Q1162" s="1">
        <v>1.72</v>
      </c>
      <c r="R1162" s="1">
        <v>43.262999999999998</v>
      </c>
      <c r="S1162" s="21">
        <v>1</v>
      </c>
      <c r="T1162" s="1">
        <v>97</v>
      </c>
      <c r="U1162" s="1">
        <v>0.23</v>
      </c>
      <c r="V1162" s="1">
        <v>20</v>
      </c>
      <c r="W1162" s="1">
        <v>16</v>
      </c>
      <c r="X1162" s="1">
        <v>12</v>
      </c>
      <c r="Y1162" s="1">
        <v>9</v>
      </c>
      <c r="Z1162" s="1">
        <v>7</v>
      </c>
      <c r="AA1162" s="1">
        <v>7</v>
      </c>
      <c r="AB1162" s="1">
        <v>5274</v>
      </c>
      <c r="AC1162" s="1">
        <v>576</v>
      </c>
      <c r="AD1162" s="1">
        <v>22</v>
      </c>
      <c r="AE1162" s="1">
        <v>3</v>
      </c>
      <c r="AF1162" s="1">
        <v>1</v>
      </c>
      <c r="AG1162" s="1" t="s">
        <v>66</v>
      </c>
      <c r="AH1162" s="1">
        <v>25</v>
      </c>
      <c r="AI1162" s="1">
        <v>65.699999999999989</v>
      </c>
    </row>
    <row r="1163" spans="1:35" x14ac:dyDescent="0.25">
      <c r="A1163" s="1">
        <v>1162</v>
      </c>
      <c r="B1163" s="1">
        <v>26</v>
      </c>
      <c r="C1163" s="1">
        <v>1.2999999999999999E-2</v>
      </c>
      <c r="D1163" s="1">
        <v>15.4</v>
      </c>
      <c r="E1163" s="1">
        <v>0.02</v>
      </c>
      <c r="F1163" s="28"/>
      <c r="G1163" s="1">
        <v>158.80000000000001</v>
      </c>
      <c r="H1163" s="1">
        <v>171.8</v>
      </c>
      <c r="I1163" s="1">
        <v>196.8</v>
      </c>
      <c r="J1163" s="1">
        <v>213.8</v>
      </c>
      <c r="K1163" s="1">
        <v>248.4</v>
      </c>
      <c r="L1163" s="1">
        <v>45.5</v>
      </c>
      <c r="M1163" s="1">
        <v>805.5</v>
      </c>
      <c r="N1163" s="1">
        <v>-52</v>
      </c>
      <c r="O1163" s="1">
        <v>4.0279999999999996</v>
      </c>
      <c r="P1163" s="1">
        <v>22.3</v>
      </c>
      <c r="Q1163" s="1">
        <v>1.72</v>
      </c>
      <c r="R1163" s="1">
        <v>43.226999999999997</v>
      </c>
      <c r="S1163" s="21">
        <v>1</v>
      </c>
      <c r="T1163" s="1">
        <v>97</v>
      </c>
      <c r="U1163" s="1">
        <v>0.23</v>
      </c>
      <c r="V1163" s="1">
        <v>20</v>
      </c>
      <c r="W1163" s="1">
        <v>16</v>
      </c>
      <c r="X1163" s="1">
        <v>12</v>
      </c>
      <c r="Y1163" s="1">
        <v>9</v>
      </c>
      <c r="Z1163" s="1">
        <v>7</v>
      </c>
      <c r="AA1163" s="1">
        <v>7</v>
      </c>
      <c r="AB1163" s="1">
        <v>5274</v>
      </c>
      <c r="AC1163" s="1">
        <v>576</v>
      </c>
      <c r="AD1163" s="1">
        <v>22</v>
      </c>
      <c r="AE1163" s="1">
        <v>3</v>
      </c>
      <c r="AF1163" s="1">
        <v>1</v>
      </c>
      <c r="AG1163" s="1" t="s">
        <v>66</v>
      </c>
      <c r="AH1163" s="1">
        <v>25</v>
      </c>
      <c r="AI1163" s="1">
        <v>42</v>
      </c>
    </row>
    <row r="1164" spans="1:35" x14ac:dyDescent="0.25">
      <c r="A1164" s="1">
        <v>1163</v>
      </c>
      <c r="B1164" s="1">
        <v>30</v>
      </c>
      <c r="C1164" s="1">
        <v>4.7999999999999996E-3</v>
      </c>
      <c r="D1164" s="1">
        <v>18.600000000000001</v>
      </c>
      <c r="E1164" s="21">
        <v>0.01</v>
      </c>
      <c r="F1164" s="29"/>
      <c r="G1164" s="1">
        <v>149.30000000000001</v>
      </c>
      <c r="H1164" s="1">
        <v>167.1</v>
      </c>
      <c r="I1164" s="1">
        <v>184</v>
      </c>
      <c r="J1164" s="1">
        <v>210.8</v>
      </c>
      <c r="K1164" s="1">
        <v>237.6</v>
      </c>
      <c r="L1164" s="1">
        <v>40.5</v>
      </c>
      <c r="M1164" s="1">
        <v>805.5</v>
      </c>
      <c r="N1164" s="1">
        <v>-69.5</v>
      </c>
      <c r="O1164" s="1">
        <v>3.15</v>
      </c>
      <c r="P1164" s="1">
        <v>21</v>
      </c>
      <c r="Q1164" s="1">
        <v>0.18</v>
      </c>
      <c r="R1164" s="1">
        <v>43.1</v>
      </c>
      <c r="S1164" s="21">
        <v>1</v>
      </c>
      <c r="T1164" s="1">
        <v>98</v>
      </c>
      <c r="U1164" s="1">
        <v>0.11</v>
      </c>
      <c r="V1164" s="1">
        <v>14</v>
      </c>
      <c r="W1164" s="1">
        <v>13</v>
      </c>
      <c r="X1164" s="1">
        <v>10</v>
      </c>
      <c r="Y1164" s="1">
        <v>8</v>
      </c>
      <c r="Z1164" s="1">
        <v>7</v>
      </c>
      <c r="AA1164" s="1">
        <v>7</v>
      </c>
      <c r="AB1164" s="1">
        <v>112.5</v>
      </c>
      <c r="AC1164" s="1">
        <v>42</v>
      </c>
      <c r="AD1164" s="1">
        <v>5.5</v>
      </c>
      <c r="AE1164" s="1">
        <v>1.9</v>
      </c>
      <c r="AF1164" s="1">
        <v>1.2</v>
      </c>
      <c r="AG1164" s="1">
        <v>0.7</v>
      </c>
      <c r="AH1164" s="1">
        <v>16.900000000000006</v>
      </c>
      <c r="AI1164" s="1">
        <v>43.700000000000017</v>
      </c>
    </row>
    <row r="1165" spans="1:35" x14ac:dyDescent="0.25">
      <c r="A1165" s="1">
        <v>1164</v>
      </c>
      <c r="B1165" s="21">
        <v>16</v>
      </c>
      <c r="C1165" s="21">
        <v>2E-3</v>
      </c>
      <c r="D1165" s="25">
        <v>17.819142964071855</v>
      </c>
      <c r="E1165" s="21">
        <v>0.09</v>
      </c>
      <c r="F1165" s="30">
        <v>1.8E-3</v>
      </c>
      <c r="G1165" s="21">
        <v>156.80000000000001</v>
      </c>
      <c r="H1165" s="21">
        <v>176.5</v>
      </c>
      <c r="I1165" s="21">
        <v>201.1</v>
      </c>
      <c r="J1165" s="21">
        <v>238.9</v>
      </c>
      <c r="K1165" s="21">
        <v>254.4</v>
      </c>
      <c r="L1165" s="21">
        <v>45.5</v>
      </c>
      <c r="M1165" s="1">
        <v>805.5</v>
      </c>
      <c r="N1165" s="21">
        <v>-50</v>
      </c>
      <c r="O1165" s="21">
        <v>4.2009999999999996</v>
      </c>
      <c r="P1165" s="21">
        <v>25</v>
      </c>
      <c r="Q1165" s="21"/>
      <c r="R1165" s="21">
        <v>43.19</v>
      </c>
      <c r="S1165" s="21">
        <v>1</v>
      </c>
      <c r="T1165" s="21">
        <v>96</v>
      </c>
      <c r="U1165" s="21">
        <v>0.01</v>
      </c>
      <c r="V1165" s="21">
        <v>16</v>
      </c>
      <c r="W1165" s="21">
        <v>14</v>
      </c>
      <c r="X1165" s="1">
        <v>11</v>
      </c>
      <c r="Y1165" s="1">
        <v>9</v>
      </c>
      <c r="Z1165" s="1">
        <v>8</v>
      </c>
      <c r="AA1165" s="1">
        <v>7</v>
      </c>
      <c r="AB1165" s="21">
        <v>491.1</v>
      </c>
      <c r="AC1165" s="21">
        <v>109.6</v>
      </c>
      <c r="AD1165" s="21">
        <v>10.199999999999999</v>
      </c>
      <c r="AE1165" s="21">
        <v>3.3</v>
      </c>
      <c r="AF1165" s="21">
        <v>1.6</v>
      </c>
      <c r="AG1165" s="21">
        <v>0.6</v>
      </c>
      <c r="AH1165" s="1">
        <v>24.599999999999994</v>
      </c>
      <c r="AI1165" s="1">
        <v>62.400000000000006</v>
      </c>
    </row>
    <row r="1166" spans="1:35" x14ac:dyDescent="0.25">
      <c r="A1166" s="1">
        <v>1165</v>
      </c>
      <c r="B1166" s="20">
        <v>30</v>
      </c>
      <c r="C1166" s="20">
        <v>8.9999999999999993E-3</v>
      </c>
      <c r="D1166" s="20">
        <v>18.5</v>
      </c>
      <c r="E1166" s="20">
        <v>1.7600000000000001E-2</v>
      </c>
      <c r="F1166" s="28">
        <v>8.0000000000000004E-4</v>
      </c>
      <c r="G1166" s="20">
        <v>154.6</v>
      </c>
      <c r="H1166" s="20">
        <v>180.9</v>
      </c>
      <c r="I1166" s="20">
        <v>203</v>
      </c>
      <c r="J1166" s="20">
        <v>229.8</v>
      </c>
      <c r="K1166" s="20">
        <v>244.5</v>
      </c>
      <c r="L1166" s="20">
        <v>46.3</v>
      </c>
      <c r="M1166" s="20">
        <v>805.6</v>
      </c>
      <c r="N1166" s="20">
        <v>-51.4</v>
      </c>
      <c r="O1166" s="20"/>
      <c r="P1166" s="20">
        <v>22</v>
      </c>
      <c r="Q1166" s="20">
        <v>2.33</v>
      </c>
      <c r="R1166" s="20">
        <v>43.2</v>
      </c>
      <c r="S1166" s="20">
        <v>1</v>
      </c>
      <c r="T1166" s="20">
        <v>99</v>
      </c>
      <c r="U1166" s="20">
        <v>0.15</v>
      </c>
      <c r="V1166" s="20">
        <v>19</v>
      </c>
      <c r="W1166" s="20">
        <v>16</v>
      </c>
      <c r="X1166" s="1">
        <v>8</v>
      </c>
      <c r="Y1166" s="1">
        <v>7</v>
      </c>
      <c r="Z1166" s="1">
        <v>7</v>
      </c>
      <c r="AA1166" s="1">
        <v>7</v>
      </c>
      <c r="AB1166" s="20">
        <v>2657</v>
      </c>
      <c r="AC1166" s="20">
        <v>573.29999999999995</v>
      </c>
      <c r="AD1166" s="20">
        <v>1.4</v>
      </c>
      <c r="AE1166" s="20">
        <v>0.5</v>
      </c>
      <c r="AF1166" s="20">
        <v>0.2</v>
      </c>
      <c r="AG1166" s="20">
        <v>0.1</v>
      </c>
      <c r="AH1166" s="1">
        <v>22.099999999999994</v>
      </c>
      <c r="AI1166" s="1">
        <v>48.900000000000006</v>
      </c>
    </row>
    <row r="1167" spans="1:35" x14ac:dyDescent="0.25">
      <c r="A1167" s="1">
        <v>1166</v>
      </c>
      <c r="B1167" s="20">
        <v>30</v>
      </c>
      <c r="C1167" s="20">
        <v>0</v>
      </c>
      <c r="D1167" s="20">
        <v>22.3</v>
      </c>
      <c r="E1167" s="20">
        <v>1.03E-2</v>
      </c>
      <c r="F1167" s="28">
        <v>4.0000000000000002E-4</v>
      </c>
      <c r="G1167" s="20">
        <v>145.4</v>
      </c>
      <c r="H1167" s="20">
        <v>173.2</v>
      </c>
      <c r="I1167" s="20">
        <v>198</v>
      </c>
      <c r="J1167" s="20">
        <v>231.8</v>
      </c>
      <c r="K1167" s="20">
        <v>250.9</v>
      </c>
      <c r="L1167" s="20">
        <v>41.2</v>
      </c>
      <c r="M1167" s="20">
        <v>805.6</v>
      </c>
      <c r="N1167" s="20">
        <v>-52.1</v>
      </c>
      <c r="O1167" s="20">
        <v>3.7949999999999999</v>
      </c>
      <c r="P1167" s="20">
        <v>22</v>
      </c>
      <c r="Q1167" s="20">
        <v>1.8</v>
      </c>
      <c r="R1167" s="20">
        <v>43.12</v>
      </c>
      <c r="S1167" s="33">
        <v>1</v>
      </c>
      <c r="T1167" s="20">
        <v>100</v>
      </c>
      <c r="U1167" s="20">
        <v>0.16</v>
      </c>
      <c r="V1167" s="20">
        <v>14</v>
      </c>
      <c r="W1167" s="20">
        <v>12</v>
      </c>
      <c r="X1167" s="1">
        <v>9</v>
      </c>
      <c r="Y1167" s="1">
        <v>7</v>
      </c>
      <c r="Z1167" s="1">
        <v>7</v>
      </c>
      <c r="AA1167" s="1">
        <v>7</v>
      </c>
      <c r="AB1167" s="20">
        <v>110.5</v>
      </c>
      <c r="AC1167" s="20">
        <v>32</v>
      </c>
      <c r="AD1167" s="20">
        <v>2.8</v>
      </c>
      <c r="AE1167" s="20">
        <v>0.8</v>
      </c>
      <c r="AF1167" s="20">
        <v>0.4</v>
      </c>
      <c r="AG1167" s="20" t="s">
        <v>67</v>
      </c>
      <c r="AH1167" s="1">
        <v>24.800000000000011</v>
      </c>
      <c r="AI1167" s="1">
        <v>58.600000000000023</v>
      </c>
    </row>
    <row r="1168" spans="1:35" x14ac:dyDescent="0.25">
      <c r="A1168" s="1">
        <v>1167</v>
      </c>
      <c r="B1168" s="20">
        <v>30</v>
      </c>
      <c r="C1168" s="20">
        <v>1E-3</v>
      </c>
      <c r="D1168" s="20">
        <v>22.3</v>
      </c>
      <c r="E1168" s="20">
        <v>8.3999999999999995E-3</v>
      </c>
      <c r="F1168" s="28">
        <v>1E-4</v>
      </c>
      <c r="G1168" s="20">
        <v>145.6</v>
      </c>
      <c r="H1168" s="20">
        <v>172.2</v>
      </c>
      <c r="I1168" s="20">
        <v>198.4</v>
      </c>
      <c r="J1168" s="20">
        <v>235.2</v>
      </c>
      <c r="K1168" s="20">
        <v>255</v>
      </c>
      <c r="L1168" s="20">
        <v>39.700000000000003</v>
      </c>
      <c r="M1168" s="20">
        <v>805.6</v>
      </c>
      <c r="N1168" s="20">
        <v>-50.2</v>
      </c>
      <c r="O1168" s="20">
        <v>3.8130000000000002</v>
      </c>
      <c r="P1168" s="20">
        <v>21</v>
      </c>
      <c r="Q1168" s="20">
        <v>2.0299999999999998</v>
      </c>
      <c r="R1168" s="20">
        <v>43.14</v>
      </c>
      <c r="S1168" s="33">
        <v>1</v>
      </c>
      <c r="T1168" s="20">
        <v>100</v>
      </c>
      <c r="U1168" s="20">
        <v>0.36</v>
      </c>
      <c r="V1168" s="20">
        <v>13</v>
      </c>
      <c r="W1168" s="20">
        <v>11</v>
      </c>
      <c r="X1168" s="1">
        <v>7</v>
      </c>
      <c r="Y1168" s="1">
        <v>7</v>
      </c>
      <c r="Z1168" s="1">
        <v>7</v>
      </c>
      <c r="AA1168" s="1">
        <v>7</v>
      </c>
      <c r="AB1168" s="20">
        <v>50.7</v>
      </c>
      <c r="AC1168" s="20">
        <v>10.4</v>
      </c>
      <c r="AD1168" s="20">
        <v>0.9</v>
      </c>
      <c r="AE1168" s="20">
        <v>0.3</v>
      </c>
      <c r="AF1168" s="20">
        <v>0.2</v>
      </c>
      <c r="AG1168" s="20" t="s">
        <v>67</v>
      </c>
      <c r="AH1168" s="1">
        <v>26.200000000000017</v>
      </c>
      <c r="AI1168" s="1">
        <v>63</v>
      </c>
    </row>
    <row r="1169" spans="1:35" x14ac:dyDescent="0.25">
      <c r="A1169" s="1">
        <v>1168</v>
      </c>
      <c r="B1169" s="22">
        <v>28</v>
      </c>
      <c r="C1169" s="22">
        <v>7.0000000000000001E-3</v>
      </c>
      <c r="D1169" s="26">
        <v>16.3</v>
      </c>
      <c r="E1169" s="22">
        <v>2.8000000000000001E-2</v>
      </c>
      <c r="F1169" s="31"/>
      <c r="G1169" s="26">
        <v>144.1</v>
      </c>
      <c r="H1169" s="26">
        <v>163.30000000000001</v>
      </c>
      <c r="I1169" s="26">
        <v>191.9</v>
      </c>
      <c r="J1169" s="26">
        <v>233.8</v>
      </c>
      <c r="K1169" s="26">
        <v>251</v>
      </c>
      <c r="L1169" s="26">
        <v>40.5</v>
      </c>
      <c r="M1169" s="26">
        <v>805.6</v>
      </c>
      <c r="N1169" s="26">
        <v>-54.4</v>
      </c>
      <c r="O1169" s="22">
        <v>3.605</v>
      </c>
      <c r="P1169" s="26">
        <v>22.5</v>
      </c>
      <c r="Q1169" s="32">
        <v>1.6</v>
      </c>
      <c r="R1169" s="22">
        <v>43.2</v>
      </c>
      <c r="S1169" s="21">
        <v>1</v>
      </c>
      <c r="T1169" s="22">
        <v>96</v>
      </c>
      <c r="U1169" s="32">
        <v>0.27</v>
      </c>
      <c r="V1169" s="22">
        <v>17</v>
      </c>
      <c r="W1169" s="22">
        <v>15</v>
      </c>
      <c r="X1169" s="1">
        <v>12</v>
      </c>
      <c r="Y1169" s="1">
        <v>11</v>
      </c>
      <c r="Z1169" s="1">
        <v>10</v>
      </c>
      <c r="AA1169" s="1">
        <v>9</v>
      </c>
      <c r="AB1169" s="26">
        <v>1063.3</v>
      </c>
      <c r="AC1169" s="26">
        <v>275.3</v>
      </c>
      <c r="AD1169" s="26">
        <v>31.2</v>
      </c>
      <c r="AE1169" s="26">
        <v>10.1</v>
      </c>
      <c r="AF1169" s="26">
        <v>5.8</v>
      </c>
      <c r="AG1169" s="26">
        <v>3.1</v>
      </c>
      <c r="AH1169" s="1">
        <v>28.599999999999994</v>
      </c>
      <c r="AI1169" s="1">
        <v>70.5</v>
      </c>
    </row>
    <row r="1170" spans="1:35" x14ac:dyDescent="0.25">
      <c r="A1170" s="1">
        <v>1169</v>
      </c>
      <c r="B1170" s="22">
        <v>28</v>
      </c>
      <c r="C1170" s="24">
        <v>7.0000000000000001E-3</v>
      </c>
      <c r="D1170" s="22">
        <v>15.9</v>
      </c>
      <c r="E1170" s="24">
        <v>2.7E-2</v>
      </c>
      <c r="F1170" s="31" t="s">
        <v>65</v>
      </c>
      <c r="G1170" s="22">
        <v>142.80000000000001</v>
      </c>
      <c r="H1170" s="26">
        <v>165.8</v>
      </c>
      <c r="I1170" s="26">
        <v>195</v>
      </c>
      <c r="J1170" s="26">
        <v>237.7</v>
      </c>
      <c r="K1170" s="26">
        <v>259.60000000000002</v>
      </c>
      <c r="L1170" s="26">
        <v>40</v>
      </c>
      <c r="M1170" s="22">
        <v>805.6</v>
      </c>
      <c r="N1170" s="26">
        <v>-52.4</v>
      </c>
      <c r="O1170" s="22">
        <v>4.0110000000000001</v>
      </c>
      <c r="P1170" s="26">
        <v>22</v>
      </c>
      <c r="Q1170" s="32">
        <v>1.55</v>
      </c>
      <c r="R1170" s="22">
        <v>43.2</v>
      </c>
      <c r="S1170" s="21">
        <v>1</v>
      </c>
      <c r="T1170" s="22">
        <v>83</v>
      </c>
      <c r="U1170" s="32">
        <v>0.24</v>
      </c>
      <c r="V1170" s="22">
        <v>18</v>
      </c>
      <c r="W1170" s="22">
        <v>16</v>
      </c>
      <c r="X1170" s="1">
        <v>12</v>
      </c>
      <c r="Y1170" s="1">
        <v>11</v>
      </c>
      <c r="Z1170" s="1">
        <v>10</v>
      </c>
      <c r="AA1170" s="1">
        <v>9</v>
      </c>
      <c r="AB1170" s="26">
        <v>1440.6</v>
      </c>
      <c r="AC1170" s="26">
        <v>361.5</v>
      </c>
      <c r="AD1170" s="26">
        <v>36.799999999999997</v>
      </c>
      <c r="AE1170" s="26">
        <v>10.9</v>
      </c>
      <c r="AF1170" s="26">
        <v>5.6</v>
      </c>
      <c r="AG1170" s="26">
        <v>2.8</v>
      </c>
      <c r="AH1170" s="1">
        <v>29.199999999999989</v>
      </c>
      <c r="AI1170" s="1">
        <v>71.899999999999977</v>
      </c>
    </row>
    <row r="1171" spans="1:35" x14ac:dyDescent="0.25">
      <c r="A1171" s="1">
        <v>1170</v>
      </c>
      <c r="B1171" s="1">
        <v>27</v>
      </c>
      <c r="C1171" s="1">
        <v>2E-3</v>
      </c>
      <c r="D1171" s="1">
        <v>19.399999999999999</v>
      </c>
      <c r="E1171" s="1">
        <v>0.01</v>
      </c>
      <c r="F1171" s="29"/>
      <c r="G1171" s="1">
        <v>150</v>
      </c>
      <c r="H1171" s="1">
        <v>164.6</v>
      </c>
      <c r="I1171" s="1">
        <v>190.7</v>
      </c>
      <c r="J1171" s="1">
        <v>236.5</v>
      </c>
      <c r="K1171" s="1">
        <v>269.39999999999998</v>
      </c>
      <c r="L1171" s="1">
        <v>41.5</v>
      </c>
      <c r="M1171" s="1">
        <v>805.6</v>
      </c>
      <c r="N1171" s="1">
        <v>-54</v>
      </c>
      <c r="O1171" s="1">
        <v>3.4209999999999998</v>
      </c>
      <c r="P1171" s="1">
        <v>19.3</v>
      </c>
      <c r="Q1171" s="1">
        <v>1.2</v>
      </c>
      <c r="R1171" s="1">
        <v>43.177999999999997</v>
      </c>
      <c r="S1171" s="21">
        <v>1</v>
      </c>
      <c r="T1171" s="1">
        <v>97</v>
      </c>
      <c r="U1171" s="1">
        <v>0.15</v>
      </c>
      <c r="V1171" s="1">
        <v>15</v>
      </c>
      <c r="W1171" s="1">
        <v>13</v>
      </c>
      <c r="X1171" s="1">
        <v>9</v>
      </c>
      <c r="Y1171" s="1">
        <v>8</v>
      </c>
      <c r="Z1171" s="1">
        <v>8</v>
      </c>
      <c r="AA1171" s="1">
        <v>8</v>
      </c>
      <c r="AB1171" s="1">
        <v>318</v>
      </c>
      <c r="AC1171" s="1">
        <v>52</v>
      </c>
      <c r="AD1171" s="1">
        <v>3</v>
      </c>
      <c r="AE1171" s="1">
        <v>2</v>
      </c>
      <c r="AF1171" s="1">
        <v>2</v>
      </c>
      <c r="AG1171" s="1">
        <v>2</v>
      </c>
      <c r="AH1171" s="1">
        <v>26.099999999999994</v>
      </c>
      <c r="AI1171" s="1">
        <v>71.900000000000006</v>
      </c>
    </row>
    <row r="1172" spans="1:35" x14ac:dyDescent="0.25">
      <c r="A1172" s="1">
        <v>1171</v>
      </c>
      <c r="B1172" s="1">
        <v>30</v>
      </c>
      <c r="C1172" s="1">
        <v>4.0000000000000001E-3</v>
      </c>
      <c r="D1172" s="1">
        <v>19.399999999999999</v>
      </c>
      <c r="E1172" s="1">
        <v>0.01</v>
      </c>
      <c r="F1172" s="29"/>
      <c r="G1172" s="1">
        <v>150.30000000000001</v>
      </c>
      <c r="H1172" s="1">
        <v>166.2</v>
      </c>
      <c r="I1172" s="1">
        <v>190.7</v>
      </c>
      <c r="J1172" s="1">
        <v>233.2</v>
      </c>
      <c r="K1172" s="1">
        <v>261.60000000000002</v>
      </c>
      <c r="L1172" s="1">
        <v>43</v>
      </c>
      <c r="M1172" s="1">
        <v>805.6</v>
      </c>
      <c r="N1172" s="1">
        <v>-53.3</v>
      </c>
      <c r="O1172" s="1">
        <v>3.4649999999999999</v>
      </c>
      <c r="P1172" s="1">
        <v>19.5</v>
      </c>
      <c r="Q1172" s="1">
        <v>1.05</v>
      </c>
      <c r="R1172" s="1">
        <v>43.174999999999997</v>
      </c>
      <c r="S1172" s="21">
        <v>1</v>
      </c>
      <c r="T1172" s="1">
        <v>98</v>
      </c>
      <c r="U1172" s="1">
        <v>0.1</v>
      </c>
      <c r="V1172" s="1">
        <v>14</v>
      </c>
      <c r="W1172" s="1">
        <v>12</v>
      </c>
      <c r="X1172" s="1">
        <v>7</v>
      </c>
      <c r="Y1172" s="1">
        <v>7</v>
      </c>
      <c r="Z1172" s="1">
        <v>7</v>
      </c>
      <c r="AA1172" s="1">
        <v>7</v>
      </c>
      <c r="AB1172" s="1">
        <v>155</v>
      </c>
      <c r="AC1172" s="1">
        <v>21</v>
      </c>
      <c r="AD1172" s="1">
        <v>1</v>
      </c>
      <c r="AE1172" s="1" t="s">
        <v>66</v>
      </c>
      <c r="AF1172" s="1" t="s">
        <v>66</v>
      </c>
      <c r="AG1172" s="1" t="s">
        <v>66</v>
      </c>
      <c r="AH1172" s="1">
        <v>24.5</v>
      </c>
      <c r="AI1172" s="1">
        <v>67</v>
      </c>
    </row>
    <row r="1173" spans="1:35" x14ac:dyDescent="0.25">
      <c r="A1173" s="1">
        <v>1172</v>
      </c>
      <c r="B1173" s="1">
        <v>30</v>
      </c>
      <c r="C1173" s="1">
        <v>1E-3</v>
      </c>
      <c r="D1173" s="1">
        <v>18.3</v>
      </c>
      <c r="E1173" s="21">
        <v>0.01</v>
      </c>
      <c r="F1173" s="28"/>
      <c r="G1173" s="1">
        <v>146.1</v>
      </c>
      <c r="H1173" s="1">
        <v>163.19999999999999</v>
      </c>
      <c r="I1173" s="1">
        <v>191.5</v>
      </c>
      <c r="J1173" s="1">
        <v>239.9</v>
      </c>
      <c r="K1173" s="1">
        <v>270.10000000000002</v>
      </c>
      <c r="L1173" s="1">
        <v>39.5</v>
      </c>
      <c r="M1173" s="1">
        <v>805.6</v>
      </c>
      <c r="N1173" s="1">
        <v>-54</v>
      </c>
      <c r="O1173" s="1">
        <v>3.6059999999999999</v>
      </c>
      <c r="P1173" s="1">
        <v>20.5</v>
      </c>
      <c r="Q1173" s="1">
        <v>0.88</v>
      </c>
      <c r="R1173" s="1">
        <v>43.198999999999998</v>
      </c>
      <c r="S1173" s="21">
        <v>1</v>
      </c>
      <c r="T1173" s="1">
        <v>98</v>
      </c>
      <c r="U1173" s="1">
        <v>0.1</v>
      </c>
      <c r="V1173" s="1">
        <v>15</v>
      </c>
      <c r="W1173" s="1">
        <v>13</v>
      </c>
      <c r="X1173" s="1">
        <v>9</v>
      </c>
      <c r="Y1173" s="1">
        <v>7</v>
      </c>
      <c r="Z1173" s="1">
        <v>7</v>
      </c>
      <c r="AA1173" s="1">
        <v>7</v>
      </c>
      <c r="AB1173" s="1">
        <v>282</v>
      </c>
      <c r="AC1173" s="1">
        <v>58</v>
      </c>
      <c r="AD1173" s="1">
        <v>4</v>
      </c>
      <c r="AE1173" s="1">
        <v>1</v>
      </c>
      <c r="AF1173" s="1">
        <v>1</v>
      </c>
      <c r="AG1173" s="1" t="s">
        <v>66</v>
      </c>
      <c r="AH1173" s="1">
        <v>28.300000000000011</v>
      </c>
      <c r="AI1173" s="1">
        <v>76.700000000000017</v>
      </c>
    </row>
    <row r="1174" spans="1:35" x14ac:dyDescent="0.25">
      <c r="A1174" s="1">
        <v>1173</v>
      </c>
      <c r="B1174" s="1">
        <v>30</v>
      </c>
      <c r="C1174" s="1">
        <v>6.0000000000000001E-3</v>
      </c>
      <c r="D1174" s="1">
        <v>13.5</v>
      </c>
      <c r="E1174" s="1">
        <v>0.03</v>
      </c>
      <c r="F1174" s="28"/>
      <c r="G1174" s="1">
        <v>146.4</v>
      </c>
      <c r="H1174" s="1">
        <v>163.5</v>
      </c>
      <c r="I1174" s="1">
        <v>194.5</v>
      </c>
      <c r="J1174" s="1">
        <v>237.4</v>
      </c>
      <c r="K1174" s="1">
        <v>259.5</v>
      </c>
      <c r="L1174" s="1">
        <v>40</v>
      </c>
      <c r="M1174" s="1">
        <v>805.6</v>
      </c>
      <c r="N1174" s="1">
        <v>-51.5</v>
      </c>
      <c r="O1174" s="1">
        <v>3.7240000000000002</v>
      </c>
      <c r="P1174" s="1">
        <v>22.7</v>
      </c>
      <c r="Q1174" s="1">
        <v>1.48</v>
      </c>
      <c r="R1174" s="1">
        <v>43.274999999999999</v>
      </c>
      <c r="S1174" s="21">
        <v>1</v>
      </c>
      <c r="T1174" s="1">
        <v>95</v>
      </c>
      <c r="U1174" s="1">
        <v>0.2</v>
      </c>
      <c r="V1174" s="1">
        <v>16</v>
      </c>
      <c r="W1174" s="1">
        <v>14</v>
      </c>
      <c r="X1174" s="1">
        <v>9</v>
      </c>
      <c r="Y1174" s="1">
        <v>7</v>
      </c>
      <c r="Z1174" s="1">
        <v>7</v>
      </c>
      <c r="AA1174" s="1">
        <v>7</v>
      </c>
      <c r="AB1174" s="1">
        <v>503</v>
      </c>
      <c r="AC1174" s="1">
        <v>99</v>
      </c>
      <c r="AD1174" s="1">
        <v>5</v>
      </c>
      <c r="AE1174" s="1">
        <v>1</v>
      </c>
      <c r="AF1174" s="1">
        <v>1</v>
      </c>
      <c r="AG1174" s="1" t="s">
        <v>66</v>
      </c>
      <c r="AH1174" s="1">
        <v>31</v>
      </c>
      <c r="AI1174" s="1">
        <v>73.900000000000006</v>
      </c>
    </row>
    <row r="1175" spans="1:35" x14ac:dyDescent="0.25">
      <c r="A1175" s="1">
        <v>1174</v>
      </c>
      <c r="B1175" s="1">
        <v>30</v>
      </c>
      <c r="C1175" s="1">
        <v>1E-3</v>
      </c>
      <c r="D1175" s="1">
        <v>19.3</v>
      </c>
      <c r="E1175" s="1">
        <v>0.01</v>
      </c>
      <c r="F1175" s="29"/>
      <c r="G1175" s="1">
        <v>144.6</v>
      </c>
      <c r="H1175" s="1">
        <v>162.30000000000001</v>
      </c>
      <c r="I1175" s="1">
        <v>190.7</v>
      </c>
      <c r="J1175" s="1">
        <v>236.1</v>
      </c>
      <c r="K1175" s="1">
        <v>264.89999999999998</v>
      </c>
      <c r="L1175" s="1">
        <v>40</v>
      </c>
      <c r="M1175" s="1">
        <v>805.69999999999993</v>
      </c>
      <c r="N1175" s="1">
        <v>-52</v>
      </c>
      <c r="O1175" s="1">
        <v>3.4329999999999998</v>
      </c>
      <c r="P1175" s="1">
        <v>20.2</v>
      </c>
      <c r="Q1175" s="1">
        <v>1.21</v>
      </c>
      <c r="R1175" s="1">
        <v>43.173999999999999</v>
      </c>
      <c r="S1175" s="21">
        <v>1</v>
      </c>
      <c r="T1175" s="1">
        <v>99</v>
      </c>
      <c r="U1175" s="1">
        <v>0.1</v>
      </c>
      <c r="V1175" s="1">
        <v>16</v>
      </c>
      <c r="W1175" s="1">
        <v>13</v>
      </c>
      <c r="X1175" s="1">
        <v>8</v>
      </c>
      <c r="Y1175" s="1">
        <v>7</v>
      </c>
      <c r="Z1175" s="1">
        <v>7</v>
      </c>
      <c r="AA1175" s="1">
        <v>7</v>
      </c>
      <c r="AB1175" s="1">
        <v>367</v>
      </c>
      <c r="AC1175" s="1">
        <v>70</v>
      </c>
      <c r="AD1175" s="1">
        <v>2</v>
      </c>
      <c r="AE1175" s="1">
        <v>1</v>
      </c>
      <c r="AF1175" s="1">
        <v>1</v>
      </c>
      <c r="AG1175" s="1" t="s">
        <v>66</v>
      </c>
      <c r="AH1175" s="1">
        <v>28.399999999999977</v>
      </c>
      <c r="AI1175" s="1">
        <v>73.799999999999983</v>
      </c>
    </row>
    <row r="1176" spans="1:35" x14ac:dyDescent="0.25">
      <c r="A1176" s="1">
        <v>1175</v>
      </c>
      <c r="B1176" s="1">
        <v>30</v>
      </c>
      <c r="C1176" s="21">
        <v>1E-3</v>
      </c>
      <c r="D1176" s="1">
        <v>17.8</v>
      </c>
      <c r="E1176" s="21">
        <v>0.01</v>
      </c>
      <c r="F1176" s="29"/>
      <c r="G1176" s="1">
        <v>152.30000000000001</v>
      </c>
      <c r="H1176" s="1">
        <v>166.6</v>
      </c>
      <c r="I1176" s="1">
        <v>182.8</v>
      </c>
      <c r="J1176" s="1">
        <v>212.4</v>
      </c>
      <c r="K1176" s="1">
        <v>237.7</v>
      </c>
      <c r="L1176" s="1">
        <v>42.5</v>
      </c>
      <c r="M1176" s="1">
        <v>805.69999999999993</v>
      </c>
      <c r="N1176" s="1">
        <v>-69.5</v>
      </c>
      <c r="O1176" s="1">
        <v>3.23</v>
      </c>
      <c r="P1176" s="1">
        <v>22</v>
      </c>
      <c r="Q1176" s="1">
        <v>0.26</v>
      </c>
      <c r="R1176" s="1">
        <v>43.1</v>
      </c>
      <c r="S1176" s="21">
        <v>1</v>
      </c>
      <c r="T1176" s="1">
        <v>99</v>
      </c>
      <c r="U1176" s="1">
        <v>0.28999999999999998</v>
      </c>
      <c r="V1176" s="1">
        <v>15</v>
      </c>
      <c r="W1176" s="1">
        <v>11</v>
      </c>
      <c r="X1176" s="1">
        <v>10</v>
      </c>
      <c r="Y1176" s="1">
        <v>8</v>
      </c>
      <c r="Z1176" s="1">
        <v>7</v>
      </c>
      <c r="AA1176" s="1">
        <v>7</v>
      </c>
      <c r="AB1176" s="1">
        <v>236.2</v>
      </c>
      <c r="AC1176" s="1">
        <v>16.399999999999999</v>
      </c>
      <c r="AD1176" s="1">
        <v>7.1</v>
      </c>
      <c r="AE1176" s="1">
        <v>1.7</v>
      </c>
      <c r="AF1176" s="1">
        <v>0.4</v>
      </c>
      <c r="AG1176" s="1">
        <v>0.1</v>
      </c>
      <c r="AH1176" s="1">
        <v>16.200000000000017</v>
      </c>
      <c r="AI1176" s="1">
        <v>45.800000000000011</v>
      </c>
    </row>
    <row r="1177" spans="1:35" x14ac:dyDescent="0.25">
      <c r="A1177" s="1">
        <v>1176</v>
      </c>
      <c r="B1177" s="21">
        <v>17</v>
      </c>
      <c r="C1177" s="21">
        <v>1E-3</v>
      </c>
      <c r="D1177" s="25">
        <v>16.977077095808383</v>
      </c>
      <c r="E1177" s="21">
        <v>0.14000000000000001</v>
      </c>
      <c r="F1177" s="30">
        <v>1.1999999999999999E-3</v>
      </c>
      <c r="G1177" s="21">
        <v>153.30000000000001</v>
      </c>
      <c r="H1177" s="21">
        <v>171.1</v>
      </c>
      <c r="I1177" s="21">
        <v>198</v>
      </c>
      <c r="J1177" s="21">
        <v>240.9</v>
      </c>
      <c r="K1177" s="21">
        <v>258.7</v>
      </c>
      <c r="L1177" s="21">
        <v>43.5</v>
      </c>
      <c r="M1177" s="1">
        <v>805.69999999999993</v>
      </c>
      <c r="N1177" s="21">
        <v>-50</v>
      </c>
      <c r="O1177" s="21">
        <v>3.9969999999999999</v>
      </c>
      <c r="P1177" s="21">
        <v>26</v>
      </c>
      <c r="Q1177" s="21"/>
      <c r="R1177" s="21">
        <v>43.18</v>
      </c>
      <c r="S1177" s="21">
        <v>1</v>
      </c>
      <c r="T1177" s="21">
        <v>93</v>
      </c>
      <c r="U1177" s="21">
        <v>0.26</v>
      </c>
      <c r="V1177" s="21">
        <v>18</v>
      </c>
      <c r="W1177" s="21">
        <v>16</v>
      </c>
      <c r="X1177" s="1">
        <v>12</v>
      </c>
      <c r="Y1177" s="1">
        <v>10</v>
      </c>
      <c r="Z1177" s="1">
        <v>9</v>
      </c>
      <c r="AA1177" s="1">
        <v>8</v>
      </c>
      <c r="AB1177" s="21">
        <v>1576.6</v>
      </c>
      <c r="AC1177" s="21">
        <v>350.3</v>
      </c>
      <c r="AD1177" s="21">
        <v>20.9</v>
      </c>
      <c r="AE1177" s="21">
        <v>4.9000000000000004</v>
      </c>
      <c r="AF1177" s="21">
        <v>2.2999999999999998</v>
      </c>
      <c r="AG1177" s="21">
        <v>1.1000000000000001</v>
      </c>
      <c r="AH1177" s="1">
        <v>26.900000000000006</v>
      </c>
      <c r="AI1177" s="1">
        <v>69.800000000000011</v>
      </c>
    </row>
    <row r="1178" spans="1:35" x14ac:dyDescent="0.25">
      <c r="A1178" s="1">
        <v>1177</v>
      </c>
      <c r="B1178" s="1">
        <v>30</v>
      </c>
      <c r="C1178" s="1">
        <v>6.0000000000000001E-3</v>
      </c>
      <c r="D1178" s="1">
        <v>18.100000000000001</v>
      </c>
      <c r="E1178" s="1">
        <v>3.4000000000000002E-2</v>
      </c>
      <c r="F1178" s="29">
        <v>1E-3</v>
      </c>
      <c r="G1178" s="1">
        <v>147</v>
      </c>
      <c r="H1178" s="1">
        <v>162.1</v>
      </c>
      <c r="I1178" s="1">
        <v>188.8</v>
      </c>
      <c r="J1178" s="1">
        <v>235.9</v>
      </c>
      <c r="K1178" s="1">
        <v>257.7</v>
      </c>
      <c r="L1178" s="1">
        <v>39</v>
      </c>
      <c r="M1178" s="1">
        <v>805.7</v>
      </c>
      <c r="N1178" s="1">
        <v>-60.5</v>
      </c>
      <c r="O1178" s="1">
        <v>3.5030000000000001</v>
      </c>
      <c r="P1178" s="1">
        <v>21.5</v>
      </c>
      <c r="Q1178" s="1">
        <v>2.13</v>
      </c>
      <c r="R1178" s="1">
        <v>43.195</v>
      </c>
      <c r="S1178" s="1">
        <v>1</v>
      </c>
      <c r="T1178" s="1">
        <v>91</v>
      </c>
      <c r="U1178" s="1">
        <v>0.18</v>
      </c>
      <c r="V1178" s="1">
        <v>15</v>
      </c>
      <c r="W1178" s="1">
        <v>13</v>
      </c>
      <c r="X1178" s="1">
        <v>9</v>
      </c>
      <c r="Y1178" s="1">
        <v>7</v>
      </c>
      <c r="Z1178" s="1">
        <v>7</v>
      </c>
      <c r="AA1178" s="1">
        <v>7</v>
      </c>
      <c r="AB1178" s="20"/>
      <c r="AC1178" s="20"/>
      <c r="AD1178" s="20"/>
      <c r="AE1178" s="20"/>
      <c r="AF1178" s="20"/>
      <c r="AG1178" s="20"/>
      <c r="AH1178" s="1">
        <v>26.700000000000017</v>
      </c>
      <c r="AI1178" s="1">
        <v>73.800000000000011</v>
      </c>
    </row>
    <row r="1179" spans="1:35" x14ac:dyDescent="0.25">
      <c r="A1179" s="1">
        <v>1178</v>
      </c>
      <c r="B1179" s="1">
        <v>30</v>
      </c>
      <c r="C1179" s="1">
        <v>0.01</v>
      </c>
      <c r="D1179" s="1">
        <v>19.8</v>
      </c>
      <c r="E1179" s="1">
        <v>0.03</v>
      </c>
      <c r="F1179" s="29"/>
      <c r="G1179" s="1">
        <v>150.5</v>
      </c>
      <c r="H1179" s="1">
        <v>163.80000000000001</v>
      </c>
      <c r="I1179" s="1">
        <v>189.6</v>
      </c>
      <c r="J1179" s="1">
        <v>236.4</v>
      </c>
      <c r="K1179" s="1">
        <v>257.2</v>
      </c>
      <c r="L1179" s="1">
        <v>42</v>
      </c>
      <c r="M1179" s="1">
        <v>805.7</v>
      </c>
      <c r="N1179" s="1">
        <v>-57.7</v>
      </c>
      <c r="O1179" s="1">
        <v>3.4870000000000001</v>
      </c>
      <c r="P1179" s="1">
        <v>21.1</v>
      </c>
      <c r="Q1179" s="1">
        <v>1.98</v>
      </c>
      <c r="R1179" s="1">
        <v>43.139000000000003</v>
      </c>
      <c r="S1179" s="1">
        <v>1</v>
      </c>
      <c r="T1179" s="1">
        <v>86</v>
      </c>
      <c r="U1179" s="1">
        <v>0.13</v>
      </c>
      <c r="V1179" s="1">
        <v>13</v>
      </c>
      <c r="W1179" s="1">
        <v>11</v>
      </c>
      <c r="X1179" s="1">
        <v>8</v>
      </c>
      <c r="Y1179" s="1">
        <v>7</v>
      </c>
      <c r="Z1179" s="1">
        <v>7</v>
      </c>
      <c r="AA1179" s="1">
        <v>7</v>
      </c>
      <c r="AB1179" s="1"/>
      <c r="AC1179" s="1"/>
      <c r="AD1179" s="1"/>
      <c r="AE1179" s="1"/>
      <c r="AF1179" s="1"/>
      <c r="AG1179" s="1"/>
      <c r="AH1179" s="1">
        <v>25.799999999999983</v>
      </c>
      <c r="AI1179" s="1">
        <v>72.599999999999994</v>
      </c>
    </row>
    <row r="1180" spans="1:35" x14ac:dyDescent="0.25">
      <c r="A1180" s="1">
        <v>1179</v>
      </c>
      <c r="B1180" s="20">
        <v>30</v>
      </c>
      <c r="C1180" s="20">
        <v>1E-3</v>
      </c>
      <c r="D1180" s="20">
        <v>23.6</v>
      </c>
      <c r="E1180" s="20">
        <v>1.3100000000000001E-2</v>
      </c>
      <c r="F1180" s="28">
        <v>5.9999999999999995E-4</v>
      </c>
      <c r="G1180" s="20">
        <v>146.69999999999999</v>
      </c>
      <c r="H1180" s="20">
        <v>174.4</v>
      </c>
      <c r="I1180" s="20">
        <v>197.4</v>
      </c>
      <c r="J1180" s="20">
        <v>227.9</v>
      </c>
      <c r="K1180" s="20">
        <v>246.1</v>
      </c>
      <c r="L1180" s="20">
        <v>42.9</v>
      </c>
      <c r="M1180" s="20">
        <v>805.7</v>
      </c>
      <c r="N1180" s="20">
        <v>-53.1</v>
      </c>
      <c r="O1180" s="20">
        <v>3.7080000000000002</v>
      </c>
      <c r="P1180" s="20">
        <v>23</v>
      </c>
      <c r="Q1180" s="20">
        <v>2.06</v>
      </c>
      <c r="R1180" s="20">
        <v>43.1</v>
      </c>
      <c r="S1180" s="20">
        <v>1</v>
      </c>
      <c r="T1180" s="20">
        <v>99</v>
      </c>
      <c r="U1180" s="20">
        <v>0.47</v>
      </c>
      <c r="V1180" s="20">
        <v>13</v>
      </c>
      <c r="W1180" s="20">
        <v>11</v>
      </c>
      <c r="X1180" s="1">
        <v>8</v>
      </c>
      <c r="Y1180" s="1">
        <v>7</v>
      </c>
      <c r="Z1180" s="1">
        <v>7</v>
      </c>
      <c r="AA1180" s="1">
        <v>7</v>
      </c>
      <c r="AB1180" s="20">
        <v>40.5</v>
      </c>
      <c r="AC1180" s="20">
        <v>14.2</v>
      </c>
      <c r="AD1180" s="20">
        <v>2.2999999999999998</v>
      </c>
      <c r="AE1180" s="20">
        <v>0.7</v>
      </c>
      <c r="AF1180" s="20">
        <v>0.2</v>
      </c>
      <c r="AG1180" s="20">
        <v>0.2</v>
      </c>
      <c r="AH1180" s="1">
        <v>23</v>
      </c>
      <c r="AI1180" s="1">
        <v>53.5</v>
      </c>
    </row>
    <row r="1181" spans="1:35" x14ac:dyDescent="0.25">
      <c r="A1181" s="1">
        <v>1180</v>
      </c>
      <c r="B1181" s="20">
        <v>30</v>
      </c>
      <c r="C1181" s="20">
        <v>0</v>
      </c>
      <c r="D1181" s="20">
        <v>22</v>
      </c>
      <c r="E1181" s="20">
        <v>9.7000000000000003E-3</v>
      </c>
      <c r="F1181" s="28">
        <v>2.9999999999999997E-4</v>
      </c>
      <c r="G1181" s="20">
        <v>146.30000000000001</v>
      </c>
      <c r="H1181" s="20">
        <v>171.8</v>
      </c>
      <c r="I1181" s="20">
        <v>196.3</v>
      </c>
      <c r="J1181" s="20">
        <v>230.6</v>
      </c>
      <c r="K1181" s="20">
        <v>249.4</v>
      </c>
      <c r="L1181" s="20">
        <v>41.6</v>
      </c>
      <c r="M1181" s="20">
        <v>805.7</v>
      </c>
      <c r="N1181" s="20">
        <v>-53.4</v>
      </c>
      <c r="O1181" s="20"/>
      <c r="P1181" s="20">
        <v>22</v>
      </c>
      <c r="Q1181" s="20">
        <v>2.0299999999999998</v>
      </c>
      <c r="R1181" s="20">
        <v>43.13</v>
      </c>
      <c r="S1181" s="20">
        <v>1</v>
      </c>
      <c r="T1181" s="20">
        <v>98</v>
      </c>
      <c r="U1181" s="20">
        <v>0.26</v>
      </c>
      <c r="V1181" s="20">
        <v>14</v>
      </c>
      <c r="W1181" s="20">
        <v>13</v>
      </c>
      <c r="X1181" s="1">
        <v>10</v>
      </c>
      <c r="Y1181" s="1">
        <v>7</v>
      </c>
      <c r="Z1181" s="1">
        <v>7</v>
      </c>
      <c r="AA1181" s="1">
        <v>7</v>
      </c>
      <c r="AB1181" s="20">
        <v>114.4</v>
      </c>
      <c r="AC1181" s="20">
        <v>44.9</v>
      </c>
      <c r="AD1181" s="20">
        <v>5</v>
      </c>
      <c r="AE1181" s="20">
        <v>1.2</v>
      </c>
      <c r="AF1181" s="20">
        <v>0.6</v>
      </c>
      <c r="AG1181" s="20">
        <v>0.3</v>
      </c>
      <c r="AH1181" s="1">
        <v>24.5</v>
      </c>
      <c r="AI1181" s="1">
        <v>58.799999999999983</v>
      </c>
    </row>
    <row r="1182" spans="1:35" x14ac:dyDescent="0.25">
      <c r="A1182" s="1">
        <v>1181</v>
      </c>
      <c r="B1182" s="20">
        <v>30</v>
      </c>
      <c r="C1182" s="20">
        <v>4.0000000000000001E-3</v>
      </c>
      <c r="D1182" s="20">
        <v>20.8</v>
      </c>
      <c r="E1182" s="20">
        <v>1.35E-2</v>
      </c>
      <c r="F1182" s="28">
        <v>2.0000000000000001E-4</v>
      </c>
      <c r="G1182" s="20">
        <v>144.9</v>
      </c>
      <c r="H1182" s="20">
        <v>172.4</v>
      </c>
      <c r="I1182" s="20">
        <v>199.9</v>
      </c>
      <c r="J1182" s="20">
        <v>238.7</v>
      </c>
      <c r="K1182" s="20">
        <v>257.89999999999998</v>
      </c>
      <c r="L1182" s="20">
        <v>41.2</v>
      </c>
      <c r="M1182" s="20">
        <v>805.7</v>
      </c>
      <c r="N1182" s="20">
        <v>-49.2</v>
      </c>
      <c r="O1182" s="20">
        <v>3.9430000000000001</v>
      </c>
      <c r="P1182" s="20">
        <v>22.5</v>
      </c>
      <c r="Q1182" s="20">
        <v>2.23</v>
      </c>
      <c r="R1182" s="20">
        <v>43.16</v>
      </c>
      <c r="S1182" s="33">
        <v>1</v>
      </c>
      <c r="T1182" s="20">
        <v>99</v>
      </c>
      <c r="U1182" s="20">
        <v>0.9</v>
      </c>
      <c r="V1182" s="20">
        <v>13</v>
      </c>
      <c r="W1182" s="20">
        <v>11</v>
      </c>
      <c r="X1182" s="1">
        <v>7</v>
      </c>
      <c r="Y1182" s="1">
        <v>7</v>
      </c>
      <c r="Z1182" s="1">
        <v>7</v>
      </c>
      <c r="AA1182" s="1">
        <v>7</v>
      </c>
      <c r="AB1182" s="20">
        <v>44.8</v>
      </c>
      <c r="AC1182" s="20">
        <v>14.6</v>
      </c>
      <c r="AD1182" s="20">
        <v>0.7</v>
      </c>
      <c r="AE1182" s="20">
        <v>0.3</v>
      </c>
      <c r="AF1182" s="20">
        <v>0.1</v>
      </c>
      <c r="AG1182" s="20" t="s">
        <v>67</v>
      </c>
      <c r="AH1182" s="1">
        <v>27.5</v>
      </c>
      <c r="AI1182" s="1">
        <v>66.299999999999983</v>
      </c>
    </row>
    <row r="1183" spans="1:35" x14ac:dyDescent="0.25">
      <c r="A1183" s="1">
        <v>1182</v>
      </c>
      <c r="B1183" s="22">
        <v>28</v>
      </c>
      <c r="C1183" s="22">
        <v>3.0000000000000001E-3</v>
      </c>
      <c r="D1183" s="26">
        <v>18</v>
      </c>
      <c r="E1183" s="22">
        <v>4.3999999999999997E-2</v>
      </c>
      <c r="F1183" s="31"/>
      <c r="G1183" s="22">
        <v>148.9</v>
      </c>
      <c r="H1183" s="22">
        <v>169.2</v>
      </c>
      <c r="I1183" s="22">
        <v>196.8</v>
      </c>
      <c r="J1183" s="22">
        <v>232.4</v>
      </c>
      <c r="K1183" s="22">
        <v>250.8</v>
      </c>
      <c r="L1183" s="22">
        <v>43.5</v>
      </c>
      <c r="M1183" s="22">
        <v>805.7</v>
      </c>
      <c r="N1183" s="22">
        <v>-53.2</v>
      </c>
      <c r="O1183" s="24">
        <v>3.81</v>
      </c>
      <c r="P1183" s="26">
        <v>22</v>
      </c>
      <c r="Q1183" s="22">
        <v>1.79</v>
      </c>
      <c r="R1183" s="22">
        <v>43.2</v>
      </c>
      <c r="S1183" s="21">
        <v>1</v>
      </c>
      <c r="T1183" s="22">
        <v>94</v>
      </c>
      <c r="U1183" s="22">
        <v>0.28999999999999998</v>
      </c>
      <c r="V1183" s="22">
        <v>18</v>
      </c>
      <c r="W1183" s="22">
        <v>16</v>
      </c>
      <c r="X1183" s="1">
        <v>12</v>
      </c>
      <c r="Y1183" s="1">
        <v>10</v>
      </c>
      <c r="Z1183" s="1">
        <v>9</v>
      </c>
      <c r="AA1183" s="1">
        <v>8</v>
      </c>
      <c r="AB1183" s="22">
        <v>1495.5</v>
      </c>
      <c r="AC1183" s="22">
        <v>425.2</v>
      </c>
      <c r="AD1183" s="22">
        <v>36.1</v>
      </c>
      <c r="AE1183" s="26">
        <v>9.5</v>
      </c>
      <c r="AF1183" s="26">
        <v>4.5</v>
      </c>
      <c r="AG1183" s="26">
        <v>2.2000000000000002</v>
      </c>
      <c r="AH1183" s="1">
        <v>27.600000000000023</v>
      </c>
      <c r="AI1183" s="1">
        <v>63.200000000000017</v>
      </c>
    </row>
    <row r="1184" spans="1:35" x14ac:dyDescent="0.25">
      <c r="A1184" s="1">
        <v>1183</v>
      </c>
      <c r="B1184" s="22">
        <v>28</v>
      </c>
      <c r="C1184" s="22">
        <v>2E-3</v>
      </c>
      <c r="D1184" s="22">
        <v>17.399999999999999</v>
      </c>
      <c r="E1184" s="22">
        <v>3.5999999999999997E-2</v>
      </c>
      <c r="F1184" s="31" t="s">
        <v>65</v>
      </c>
      <c r="G1184" s="26">
        <v>142</v>
      </c>
      <c r="H1184" s="26">
        <v>164.1</v>
      </c>
      <c r="I1184" s="26">
        <v>191.7</v>
      </c>
      <c r="J1184" s="26">
        <v>227.9</v>
      </c>
      <c r="K1184" s="26">
        <v>247.3</v>
      </c>
      <c r="L1184" s="26">
        <v>40</v>
      </c>
      <c r="M1184" s="22">
        <v>805.7</v>
      </c>
      <c r="N1184" s="22">
        <v>-57.4</v>
      </c>
      <c r="O1184" s="22">
        <v>3.552</v>
      </c>
      <c r="P1184" s="26">
        <v>21</v>
      </c>
      <c r="Q1184" s="22">
        <v>1.35</v>
      </c>
      <c r="R1184" s="22">
        <v>43.2</v>
      </c>
      <c r="S1184" s="21">
        <v>1</v>
      </c>
      <c r="T1184" s="22">
        <v>98</v>
      </c>
      <c r="U1184" s="22">
        <v>0.27</v>
      </c>
      <c r="V1184" s="22">
        <v>17</v>
      </c>
      <c r="W1184" s="22">
        <v>16</v>
      </c>
      <c r="X1184" s="1">
        <v>12</v>
      </c>
      <c r="Y1184" s="1">
        <v>10</v>
      </c>
      <c r="Z1184" s="1">
        <v>9</v>
      </c>
      <c r="AA1184" s="1">
        <v>8</v>
      </c>
      <c r="AB1184" s="26">
        <v>1157.5</v>
      </c>
      <c r="AC1184" s="26">
        <v>349.7</v>
      </c>
      <c r="AD1184" s="26">
        <v>34.299999999999997</v>
      </c>
      <c r="AE1184" s="26">
        <v>9.6999999999999993</v>
      </c>
      <c r="AF1184" s="26">
        <v>4.7</v>
      </c>
      <c r="AG1184" s="26">
        <v>2.4</v>
      </c>
      <c r="AH1184" s="1">
        <v>27.599999999999994</v>
      </c>
      <c r="AI1184" s="1">
        <v>63.800000000000011</v>
      </c>
    </row>
    <row r="1185" spans="1:35" x14ac:dyDescent="0.25">
      <c r="A1185" s="1">
        <v>1184</v>
      </c>
      <c r="B1185" s="22">
        <v>30</v>
      </c>
      <c r="C1185" s="22">
        <v>6.0000000000000001E-3</v>
      </c>
      <c r="D1185" s="26">
        <v>16.399999999999999</v>
      </c>
      <c r="E1185" s="22">
        <v>2.8000000000000001E-2</v>
      </c>
      <c r="F1185" s="31"/>
      <c r="G1185" s="26">
        <v>145.80000000000001</v>
      </c>
      <c r="H1185" s="26">
        <v>164.9</v>
      </c>
      <c r="I1185" s="26">
        <v>193</v>
      </c>
      <c r="J1185" s="26">
        <v>234.4</v>
      </c>
      <c r="K1185" s="26">
        <v>251.7</v>
      </c>
      <c r="L1185" s="26">
        <v>41.5</v>
      </c>
      <c r="M1185" s="22">
        <v>805.7</v>
      </c>
      <c r="N1185" s="26">
        <v>-54.4</v>
      </c>
      <c r="O1185" s="22">
        <v>3.726</v>
      </c>
      <c r="P1185" s="26">
        <v>21</v>
      </c>
      <c r="Q1185" s="22">
        <v>1.62</v>
      </c>
      <c r="R1185" s="22">
        <v>43.2</v>
      </c>
      <c r="S1185" s="21">
        <v>1</v>
      </c>
      <c r="T1185" s="22">
        <v>99</v>
      </c>
      <c r="U1185" s="32">
        <v>0.28999999999999998</v>
      </c>
      <c r="V1185" s="22">
        <v>19</v>
      </c>
      <c r="W1185" s="22">
        <v>17</v>
      </c>
      <c r="X1185" s="1">
        <v>14</v>
      </c>
      <c r="Y1185" s="1">
        <v>12</v>
      </c>
      <c r="Z1185" s="1">
        <v>11</v>
      </c>
      <c r="AA1185" s="1">
        <v>10</v>
      </c>
      <c r="AB1185" s="26">
        <v>2719</v>
      </c>
      <c r="AC1185" s="26">
        <v>813.5</v>
      </c>
      <c r="AD1185" s="26">
        <v>82.6</v>
      </c>
      <c r="AE1185" s="26">
        <v>21.9</v>
      </c>
      <c r="AF1185" s="26">
        <v>11.6</v>
      </c>
      <c r="AG1185" s="26">
        <v>5.6</v>
      </c>
      <c r="AH1185" s="1">
        <v>28.099999999999994</v>
      </c>
      <c r="AI1185" s="1">
        <v>69.5</v>
      </c>
    </row>
    <row r="1186" spans="1:35" x14ac:dyDescent="0.25">
      <c r="A1186" s="1">
        <v>1185</v>
      </c>
      <c r="B1186" s="22">
        <v>28</v>
      </c>
      <c r="C1186" s="22">
        <v>6.0000000000000001E-3</v>
      </c>
      <c r="D1186" s="22">
        <v>16.600000000000001</v>
      </c>
      <c r="E1186" s="22">
        <v>2.9000000000000001E-2</v>
      </c>
      <c r="F1186" s="31"/>
      <c r="G1186" s="26">
        <v>141</v>
      </c>
      <c r="H1186" s="22">
        <v>163.80000000000001</v>
      </c>
      <c r="I1186" s="22">
        <v>194.1</v>
      </c>
      <c r="J1186" s="22">
        <v>237.2</v>
      </c>
      <c r="K1186" s="22">
        <v>256.5</v>
      </c>
      <c r="L1186" s="26">
        <v>40</v>
      </c>
      <c r="M1186" s="26">
        <v>805.7</v>
      </c>
      <c r="N1186" s="22">
        <v>-52.3</v>
      </c>
      <c r="O1186" s="22">
        <v>3.726</v>
      </c>
      <c r="P1186" s="26">
        <v>21</v>
      </c>
      <c r="Q1186" s="22">
        <v>1.58</v>
      </c>
      <c r="R1186" s="22">
        <v>43.2</v>
      </c>
      <c r="S1186" s="21">
        <v>1</v>
      </c>
      <c r="T1186" s="22">
        <v>92</v>
      </c>
      <c r="U1186" s="32">
        <v>0.4</v>
      </c>
      <c r="V1186" s="22">
        <v>18</v>
      </c>
      <c r="W1186" s="22">
        <v>16</v>
      </c>
      <c r="X1186" s="1">
        <v>13</v>
      </c>
      <c r="Y1186" s="1">
        <v>11</v>
      </c>
      <c r="Z1186" s="1">
        <v>9</v>
      </c>
      <c r="AA1186" s="1">
        <v>8</v>
      </c>
      <c r="AB1186" s="22">
        <v>1639.2</v>
      </c>
      <c r="AC1186" s="22">
        <v>424.2</v>
      </c>
      <c r="AD1186" s="22">
        <v>41.6</v>
      </c>
      <c r="AE1186" s="22">
        <v>10.199999999999999</v>
      </c>
      <c r="AF1186" s="22">
        <v>4.7</v>
      </c>
      <c r="AG1186" s="22">
        <v>2.2000000000000002</v>
      </c>
      <c r="AH1186" s="1">
        <v>30.299999999999983</v>
      </c>
      <c r="AI1186" s="1">
        <v>73.399999999999977</v>
      </c>
    </row>
    <row r="1187" spans="1:35" x14ac:dyDescent="0.25">
      <c r="A1187" s="1">
        <v>1186</v>
      </c>
      <c r="B1187" s="22">
        <v>28</v>
      </c>
      <c r="C1187" s="22">
        <v>6.0000000000000001E-3</v>
      </c>
      <c r="D1187" s="22">
        <v>16.600000000000001</v>
      </c>
      <c r="E1187" s="22">
        <v>2.9000000000000001E-2</v>
      </c>
      <c r="F1187" s="31"/>
      <c r="G1187" s="26">
        <v>141</v>
      </c>
      <c r="H1187" s="22">
        <v>163.80000000000001</v>
      </c>
      <c r="I1187" s="22">
        <v>194.1</v>
      </c>
      <c r="J1187" s="22">
        <v>237.2</v>
      </c>
      <c r="K1187" s="22">
        <v>256.5</v>
      </c>
      <c r="L1187" s="26">
        <v>40</v>
      </c>
      <c r="M1187" s="26">
        <v>805.7</v>
      </c>
      <c r="N1187" s="22">
        <v>-52.3</v>
      </c>
      <c r="O1187" s="22">
        <v>3.726</v>
      </c>
      <c r="P1187" s="26">
        <v>21</v>
      </c>
      <c r="Q1187" s="22">
        <v>1.58</v>
      </c>
      <c r="R1187" s="22">
        <v>43.2</v>
      </c>
      <c r="S1187" s="21">
        <v>1</v>
      </c>
      <c r="T1187" s="22">
        <v>92</v>
      </c>
      <c r="U1187" s="32">
        <v>0.4</v>
      </c>
      <c r="V1187" s="22">
        <v>18</v>
      </c>
      <c r="W1187" s="22">
        <v>16</v>
      </c>
      <c r="X1187" s="1">
        <v>13</v>
      </c>
      <c r="Y1187" s="1">
        <v>11</v>
      </c>
      <c r="Z1187" s="1">
        <v>9</v>
      </c>
      <c r="AA1187" s="1">
        <v>8</v>
      </c>
      <c r="AB1187" s="22">
        <v>1639.2</v>
      </c>
      <c r="AC1187" s="22">
        <v>424.2</v>
      </c>
      <c r="AD1187" s="22">
        <v>41.6</v>
      </c>
      <c r="AE1187" s="22">
        <v>10.199999999999999</v>
      </c>
      <c r="AF1187" s="22">
        <v>4.7</v>
      </c>
      <c r="AG1187" s="22">
        <v>2.2000000000000002</v>
      </c>
      <c r="AH1187" s="1">
        <v>30.299999999999983</v>
      </c>
      <c r="AI1187" s="1">
        <v>73.399999999999977</v>
      </c>
    </row>
    <row r="1188" spans="1:35" x14ac:dyDescent="0.25">
      <c r="A1188" s="1">
        <v>1187</v>
      </c>
      <c r="B1188" s="1">
        <v>30</v>
      </c>
      <c r="C1188" s="1">
        <v>8.0000000000000002E-3</v>
      </c>
      <c r="D1188" s="1">
        <v>18.899999999999999</v>
      </c>
      <c r="E1188" s="1">
        <v>0.04</v>
      </c>
      <c r="F1188" s="29">
        <v>1E-3</v>
      </c>
      <c r="G1188" s="1">
        <v>150.6</v>
      </c>
      <c r="H1188" s="1">
        <v>165.7</v>
      </c>
      <c r="I1188" s="1">
        <v>191.1</v>
      </c>
      <c r="J1188" s="1">
        <v>234</v>
      </c>
      <c r="K1188" s="1">
        <v>255.4</v>
      </c>
      <c r="L1188" s="1">
        <v>41.5</v>
      </c>
      <c r="M1188" s="1">
        <v>805.8</v>
      </c>
      <c r="N1188" s="1">
        <v>-59.8</v>
      </c>
      <c r="O1188" s="1">
        <v>3.6339999999999999</v>
      </c>
      <c r="P1188" s="1">
        <v>21.7</v>
      </c>
      <c r="Q1188" s="1">
        <v>2.35</v>
      </c>
      <c r="R1188" s="1">
        <v>43.151000000000003</v>
      </c>
      <c r="S1188" s="1">
        <v>1</v>
      </c>
      <c r="T1188" s="1">
        <v>97</v>
      </c>
      <c r="U1188" s="1">
        <v>0.16</v>
      </c>
      <c r="V1188" s="1">
        <v>18</v>
      </c>
      <c r="W1188" s="1">
        <v>16</v>
      </c>
      <c r="X1188" s="1">
        <v>11</v>
      </c>
      <c r="Y1188" s="1">
        <v>8</v>
      </c>
      <c r="Z1188" s="1">
        <v>7</v>
      </c>
      <c r="AA1188" s="1">
        <v>7</v>
      </c>
      <c r="AB1188" s="20"/>
      <c r="AC1188" s="20"/>
      <c r="AD1188" s="20"/>
      <c r="AE1188" s="20"/>
      <c r="AF1188" s="20"/>
      <c r="AG1188" s="20"/>
      <c r="AH1188" s="1">
        <v>25.400000000000006</v>
      </c>
      <c r="AI1188" s="1">
        <v>68.300000000000011</v>
      </c>
    </row>
    <row r="1189" spans="1:35" x14ac:dyDescent="0.25">
      <c r="A1189" s="1">
        <v>1188</v>
      </c>
      <c r="B1189" s="22">
        <v>30</v>
      </c>
      <c r="C1189" s="22">
        <v>2E-3</v>
      </c>
      <c r="D1189" s="26">
        <v>17.5</v>
      </c>
      <c r="E1189" s="24">
        <v>0.04</v>
      </c>
      <c r="F1189" s="31"/>
      <c r="G1189" s="22">
        <v>147.5</v>
      </c>
      <c r="H1189" s="22">
        <v>166.6</v>
      </c>
      <c r="I1189" s="22">
        <v>193.8</v>
      </c>
      <c r="J1189" s="26">
        <v>230</v>
      </c>
      <c r="K1189" s="22">
        <v>248.5</v>
      </c>
      <c r="L1189" s="22">
        <v>42.5</v>
      </c>
      <c r="M1189" s="22">
        <v>805.8</v>
      </c>
      <c r="N1189" s="26">
        <v>-56</v>
      </c>
      <c r="O1189" s="24">
        <v>3.657</v>
      </c>
      <c r="P1189" s="26">
        <v>21</v>
      </c>
      <c r="Q1189" s="22">
        <v>1.59</v>
      </c>
      <c r="R1189" s="22">
        <v>43.2</v>
      </c>
      <c r="S1189" s="21">
        <v>1</v>
      </c>
      <c r="T1189" s="22">
        <v>91</v>
      </c>
      <c r="U1189" s="22">
        <v>0.36</v>
      </c>
      <c r="V1189" s="22">
        <v>17</v>
      </c>
      <c r="W1189" s="22">
        <v>16</v>
      </c>
      <c r="X1189" s="1">
        <v>12</v>
      </c>
      <c r="Y1189" s="1">
        <v>10</v>
      </c>
      <c r="Z1189" s="1">
        <v>9</v>
      </c>
      <c r="AA1189" s="1">
        <v>8</v>
      </c>
      <c r="AB1189" s="22">
        <v>1192.5999999999999</v>
      </c>
      <c r="AC1189" s="22">
        <v>366.2</v>
      </c>
      <c r="AD1189" s="22">
        <v>33.200000000000003</v>
      </c>
      <c r="AE1189" s="26">
        <v>8</v>
      </c>
      <c r="AF1189" s="26">
        <v>3.9</v>
      </c>
      <c r="AG1189" s="26">
        <v>2.2000000000000002</v>
      </c>
      <c r="AH1189" s="1">
        <v>27.200000000000017</v>
      </c>
      <c r="AI1189" s="1">
        <v>63.400000000000006</v>
      </c>
    </row>
    <row r="1190" spans="1:35" x14ac:dyDescent="0.25">
      <c r="A1190" s="1">
        <v>1189</v>
      </c>
      <c r="B1190" s="22">
        <v>29</v>
      </c>
      <c r="C1190" s="24">
        <v>6.0000000000000001E-3</v>
      </c>
      <c r="D1190" s="22">
        <v>16.2</v>
      </c>
      <c r="E1190" s="24">
        <v>0.03</v>
      </c>
      <c r="F1190" s="31" t="s">
        <v>65</v>
      </c>
      <c r="G1190" s="22">
        <v>141.4</v>
      </c>
      <c r="H1190" s="26">
        <v>163.80000000000001</v>
      </c>
      <c r="I1190" s="26">
        <v>194.5</v>
      </c>
      <c r="J1190" s="26">
        <v>238.3</v>
      </c>
      <c r="K1190" s="26">
        <v>261.60000000000002</v>
      </c>
      <c r="L1190" s="26">
        <v>40.5</v>
      </c>
      <c r="M1190" s="22">
        <v>805.8</v>
      </c>
      <c r="N1190" s="26">
        <v>-52.8</v>
      </c>
      <c r="O1190" s="22">
        <v>3.7930000000000001</v>
      </c>
      <c r="P1190" s="26">
        <v>21</v>
      </c>
      <c r="Q1190" s="32">
        <v>1.53</v>
      </c>
      <c r="R1190" s="22">
        <v>43.2</v>
      </c>
      <c r="S1190" s="21">
        <v>1</v>
      </c>
      <c r="T1190" s="22">
        <v>88</v>
      </c>
      <c r="U1190" s="32">
        <v>0.4</v>
      </c>
      <c r="V1190" s="22">
        <v>18</v>
      </c>
      <c r="W1190" s="22">
        <v>16</v>
      </c>
      <c r="X1190" s="1">
        <v>13</v>
      </c>
      <c r="Y1190" s="1">
        <v>11</v>
      </c>
      <c r="Z1190" s="1">
        <v>10</v>
      </c>
      <c r="AA1190" s="1">
        <v>9</v>
      </c>
      <c r="AB1190" s="26">
        <v>2173.8000000000002</v>
      </c>
      <c r="AC1190" s="26">
        <v>495.5</v>
      </c>
      <c r="AD1190" s="26">
        <v>47.9</v>
      </c>
      <c r="AE1190" s="26">
        <v>13.1</v>
      </c>
      <c r="AF1190" s="26">
        <v>6.6</v>
      </c>
      <c r="AG1190" s="26">
        <v>3.2</v>
      </c>
      <c r="AH1190" s="1">
        <v>30.699999999999989</v>
      </c>
      <c r="AI1190" s="1">
        <v>74.5</v>
      </c>
    </row>
    <row r="1191" spans="1:35" x14ac:dyDescent="0.25">
      <c r="A1191" s="1">
        <v>1190</v>
      </c>
      <c r="B1191" s="22">
        <v>30</v>
      </c>
      <c r="C1191" s="22">
        <v>3.0000000000000001E-3</v>
      </c>
      <c r="D1191" s="26">
        <v>17.7</v>
      </c>
      <c r="E1191" s="24">
        <v>0.03</v>
      </c>
      <c r="F1191" s="31"/>
      <c r="G1191" s="26">
        <v>143.30000000000001</v>
      </c>
      <c r="H1191" s="26">
        <v>163</v>
      </c>
      <c r="I1191" s="26">
        <v>191.7</v>
      </c>
      <c r="J1191" s="26">
        <v>234.1</v>
      </c>
      <c r="K1191" s="26">
        <v>253</v>
      </c>
      <c r="L1191" s="26">
        <v>41.5</v>
      </c>
      <c r="M1191" s="22">
        <v>805.9</v>
      </c>
      <c r="N1191" s="26">
        <v>-55.3</v>
      </c>
      <c r="O1191" s="24">
        <v>3.6440000000000001</v>
      </c>
      <c r="P1191" s="26">
        <v>21.5</v>
      </c>
      <c r="Q1191" s="22">
        <v>1.49</v>
      </c>
      <c r="R1191" s="22">
        <v>43.2</v>
      </c>
      <c r="S1191" s="21">
        <v>1</v>
      </c>
      <c r="T1191" s="22">
        <v>98</v>
      </c>
      <c r="U1191" s="32">
        <v>0.22</v>
      </c>
      <c r="V1191" s="22">
        <v>17</v>
      </c>
      <c r="W1191" s="22">
        <v>15</v>
      </c>
      <c r="X1191" s="1">
        <v>12</v>
      </c>
      <c r="Y1191" s="1">
        <v>10</v>
      </c>
      <c r="Z1191" s="1">
        <v>9</v>
      </c>
      <c r="AA1191" s="1">
        <v>7</v>
      </c>
      <c r="AB1191" s="26">
        <v>1105</v>
      </c>
      <c r="AC1191" s="26">
        <v>247.8</v>
      </c>
      <c r="AD1191" s="26">
        <v>22.2</v>
      </c>
      <c r="AE1191" s="26">
        <v>6.7</v>
      </c>
      <c r="AF1191" s="26">
        <v>3.5</v>
      </c>
      <c r="AG1191" s="26">
        <v>1.2</v>
      </c>
      <c r="AH1191" s="1">
        <v>28.699999999999989</v>
      </c>
      <c r="AI1191" s="1">
        <v>71.099999999999994</v>
      </c>
    </row>
    <row r="1192" spans="1:35" x14ac:dyDescent="0.25">
      <c r="A1192" s="1">
        <v>1191</v>
      </c>
      <c r="B1192" s="22">
        <v>29</v>
      </c>
      <c r="C1192" s="22">
        <v>2E-3</v>
      </c>
      <c r="D1192" s="26">
        <v>17.399999999999999</v>
      </c>
      <c r="E1192" s="22">
        <v>3.9E-2</v>
      </c>
      <c r="F1192" s="31"/>
      <c r="G1192" s="22">
        <v>146.69999999999999</v>
      </c>
      <c r="H1192" s="22">
        <v>165.4</v>
      </c>
      <c r="I1192" s="22">
        <v>192.3</v>
      </c>
      <c r="J1192" s="22">
        <v>227.2</v>
      </c>
      <c r="K1192" s="22">
        <v>245.1</v>
      </c>
      <c r="L1192" s="22">
        <v>39.5</v>
      </c>
      <c r="M1192" s="22">
        <v>805.9</v>
      </c>
      <c r="N1192" s="22">
        <v>-57.2</v>
      </c>
      <c r="O1192" s="24">
        <v>3.58</v>
      </c>
      <c r="P1192" s="26">
        <v>22</v>
      </c>
      <c r="Q1192" s="22">
        <v>1.28</v>
      </c>
      <c r="R1192" s="22">
        <v>43.2</v>
      </c>
      <c r="S1192" s="21">
        <v>1</v>
      </c>
      <c r="T1192" s="22">
        <v>96</v>
      </c>
      <c r="U1192" s="22">
        <v>0.56999999999999995</v>
      </c>
      <c r="V1192" s="22">
        <v>18</v>
      </c>
      <c r="W1192" s="22">
        <v>16</v>
      </c>
      <c r="X1192" s="1">
        <v>13</v>
      </c>
      <c r="Y1192" s="1">
        <v>11</v>
      </c>
      <c r="Z1192" s="1">
        <v>10</v>
      </c>
      <c r="AA1192" s="1">
        <v>9</v>
      </c>
      <c r="AB1192" s="22">
        <v>1372.3</v>
      </c>
      <c r="AC1192" s="22">
        <v>449.5</v>
      </c>
      <c r="AD1192" s="22">
        <v>45.5</v>
      </c>
      <c r="AE1192" s="26">
        <v>11.1</v>
      </c>
      <c r="AF1192" s="26">
        <v>5.4</v>
      </c>
      <c r="AG1192" s="26">
        <v>2.7</v>
      </c>
      <c r="AH1192" s="1">
        <v>26.900000000000006</v>
      </c>
      <c r="AI1192" s="1">
        <v>61.799999999999983</v>
      </c>
    </row>
    <row r="1193" spans="1:35" x14ac:dyDescent="0.25">
      <c r="A1193" s="1">
        <v>1192</v>
      </c>
      <c r="B1193" s="22">
        <v>28</v>
      </c>
      <c r="C1193" s="22">
        <v>8.9999999999999993E-3</v>
      </c>
      <c r="D1193" s="26">
        <v>16.3</v>
      </c>
      <c r="E1193" s="22">
        <v>2.8000000000000001E-2</v>
      </c>
      <c r="F1193" s="31"/>
      <c r="G1193" s="26">
        <v>143.69999999999999</v>
      </c>
      <c r="H1193" s="26">
        <v>163.9</v>
      </c>
      <c r="I1193" s="26">
        <v>193.2</v>
      </c>
      <c r="J1193" s="26">
        <v>236.8</v>
      </c>
      <c r="K1193" s="26">
        <v>255</v>
      </c>
      <c r="L1193" s="26">
        <v>40</v>
      </c>
      <c r="M1193" s="26">
        <v>805.9</v>
      </c>
      <c r="N1193" s="26">
        <v>-52</v>
      </c>
      <c r="O1193" s="22">
        <v>3.2069999999999999</v>
      </c>
      <c r="P1193" s="26">
        <v>23</v>
      </c>
      <c r="Q1193" s="32">
        <v>1.8</v>
      </c>
      <c r="R1193" s="22">
        <v>43.2</v>
      </c>
      <c r="S1193" s="21">
        <v>1</v>
      </c>
      <c r="T1193" s="22">
        <v>96</v>
      </c>
      <c r="U1193" s="32">
        <v>0.14000000000000001</v>
      </c>
      <c r="V1193" s="22">
        <v>17</v>
      </c>
      <c r="W1193" s="22">
        <v>15</v>
      </c>
      <c r="X1193" s="1">
        <v>12</v>
      </c>
      <c r="Y1193" s="1">
        <v>11</v>
      </c>
      <c r="Z1193" s="1">
        <v>10</v>
      </c>
      <c r="AA1193" s="1">
        <v>9</v>
      </c>
      <c r="AB1193" s="26">
        <v>957.5</v>
      </c>
      <c r="AC1193" s="26">
        <v>271.39999999999998</v>
      </c>
      <c r="AD1193" s="26">
        <v>36</v>
      </c>
      <c r="AE1193" s="26">
        <v>11.8</v>
      </c>
      <c r="AF1193" s="26">
        <v>6.7</v>
      </c>
      <c r="AG1193" s="26">
        <v>3.2</v>
      </c>
      <c r="AH1193" s="1">
        <v>29.299999999999983</v>
      </c>
      <c r="AI1193" s="1">
        <v>72.900000000000006</v>
      </c>
    </row>
    <row r="1194" spans="1:35" x14ac:dyDescent="0.25">
      <c r="A1194" s="1">
        <v>1193</v>
      </c>
      <c r="B1194" s="22">
        <v>28</v>
      </c>
      <c r="C1194" s="24">
        <v>0.01</v>
      </c>
      <c r="D1194" s="26">
        <v>15.8</v>
      </c>
      <c r="E1194" s="22">
        <v>2.9000000000000001E-2</v>
      </c>
      <c r="F1194" s="31"/>
      <c r="G1194" s="26">
        <v>146.1</v>
      </c>
      <c r="H1194" s="26">
        <v>163.69999999999999</v>
      </c>
      <c r="I1194" s="26">
        <v>193.3</v>
      </c>
      <c r="J1194" s="26">
        <v>238.3</v>
      </c>
      <c r="K1194" s="26">
        <v>255.6</v>
      </c>
      <c r="L1194" s="26">
        <v>40</v>
      </c>
      <c r="M1194" s="26">
        <v>805.9</v>
      </c>
      <c r="N1194" s="26">
        <v>-51.2</v>
      </c>
      <c r="O1194" s="24">
        <v>3.7549999999999999</v>
      </c>
      <c r="P1194" s="26">
        <v>21</v>
      </c>
      <c r="Q1194" s="32">
        <v>1.8</v>
      </c>
      <c r="R1194" s="22">
        <v>43.2</v>
      </c>
      <c r="S1194" s="21">
        <v>1</v>
      </c>
      <c r="T1194" s="22">
        <v>87</v>
      </c>
      <c r="U1194" s="32">
        <v>0.45</v>
      </c>
      <c r="V1194" s="22">
        <v>18</v>
      </c>
      <c r="W1194" s="22">
        <v>16</v>
      </c>
      <c r="X1194" s="1">
        <v>13</v>
      </c>
      <c r="Y1194" s="1">
        <v>12</v>
      </c>
      <c r="Z1194" s="1">
        <v>11</v>
      </c>
      <c r="AA1194" s="1">
        <v>10</v>
      </c>
      <c r="AB1194" s="26">
        <v>1663.9</v>
      </c>
      <c r="AC1194" s="26">
        <v>482.4</v>
      </c>
      <c r="AD1194" s="26">
        <v>58.5</v>
      </c>
      <c r="AE1194" s="26">
        <v>20.399999999999999</v>
      </c>
      <c r="AF1194" s="26">
        <v>11.3</v>
      </c>
      <c r="AG1194" s="26">
        <v>5.6</v>
      </c>
      <c r="AH1194" s="1">
        <v>29.600000000000023</v>
      </c>
      <c r="AI1194" s="1">
        <v>74.600000000000023</v>
      </c>
    </row>
    <row r="1195" spans="1:35" x14ac:dyDescent="0.25">
      <c r="A1195" s="1">
        <v>1194</v>
      </c>
      <c r="B1195" s="1">
        <v>22</v>
      </c>
      <c r="C1195" s="23">
        <v>2E-3</v>
      </c>
      <c r="D1195" s="1">
        <v>21</v>
      </c>
      <c r="E1195" s="1">
        <v>0.153</v>
      </c>
      <c r="F1195" s="29">
        <v>1E-3</v>
      </c>
      <c r="G1195" s="1">
        <v>150</v>
      </c>
      <c r="H1195" s="1">
        <v>169.6</v>
      </c>
      <c r="I1195" s="1">
        <v>194.9</v>
      </c>
      <c r="J1195" s="1">
        <v>231.5</v>
      </c>
      <c r="K1195" s="1">
        <v>257.10000000000002</v>
      </c>
      <c r="L1195" s="1">
        <v>41.5</v>
      </c>
      <c r="M1195" s="1">
        <v>806</v>
      </c>
      <c r="N1195" s="1">
        <v>-54.7</v>
      </c>
      <c r="O1195" s="1">
        <v>3.4540000000000002</v>
      </c>
      <c r="P1195" s="1">
        <v>25</v>
      </c>
      <c r="Q1195" s="1"/>
      <c r="R1195" s="1">
        <v>43.085999999999999</v>
      </c>
      <c r="S1195" s="21">
        <v>1</v>
      </c>
      <c r="T1195" s="1">
        <v>81</v>
      </c>
      <c r="U1195" s="1"/>
      <c r="V1195" s="1"/>
      <c r="W1195" s="1"/>
      <c r="X1195" s="1"/>
      <c r="Y1195" s="1"/>
      <c r="Z1195" s="1"/>
      <c r="AA1195" s="1"/>
      <c r="AB1195" s="1"/>
      <c r="AC1195" s="1"/>
      <c r="AD1195" s="1"/>
      <c r="AE1195" s="1"/>
      <c r="AF1195" s="1"/>
      <c r="AG1195" s="1"/>
      <c r="AH1195" s="1">
        <v>25.300000000000011</v>
      </c>
      <c r="AI1195" s="1">
        <v>61.900000000000006</v>
      </c>
    </row>
    <row r="1196" spans="1:35" x14ac:dyDescent="0.25">
      <c r="A1196" s="1">
        <v>1195</v>
      </c>
      <c r="B1196" s="1">
        <v>30</v>
      </c>
      <c r="C1196" s="1">
        <v>8.0000000000000002E-3</v>
      </c>
      <c r="D1196" s="1">
        <v>18.3</v>
      </c>
      <c r="E1196" s="1">
        <v>0.03</v>
      </c>
      <c r="F1196" s="29"/>
      <c r="G1196" s="1">
        <v>149.30000000000001</v>
      </c>
      <c r="H1196" s="1">
        <v>164.2</v>
      </c>
      <c r="I1196" s="1">
        <v>188.6</v>
      </c>
      <c r="J1196" s="1">
        <v>232.6</v>
      </c>
      <c r="K1196" s="1">
        <v>253.4</v>
      </c>
      <c r="L1196" s="1">
        <v>40.5</v>
      </c>
      <c r="M1196" s="1">
        <v>806</v>
      </c>
      <c r="N1196" s="1">
        <v>-60.2</v>
      </c>
      <c r="O1196" s="1">
        <v>3.492</v>
      </c>
      <c r="P1196" s="1">
        <v>22.6</v>
      </c>
      <c r="Q1196" s="1">
        <v>1.6</v>
      </c>
      <c r="R1196" s="1">
        <v>43.154000000000003</v>
      </c>
      <c r="S1196" s="1">
        <v>1</v>
      </c>
      <c r="T1196" s="1">
        <v>98</v>
      </c>
      <c r="U1196" s="1">
        <v>0.06</v>
      </c>
      <c r="V1196" s="1">
        <v>14</v>
      </c>
      <c r="W1196" s="1">
        <v>12</v>
      </c>
      <c r="X1196" s="1">
        <v>8</v>
      </c>
      <c r="Y1196" s="1">
        <v>7</v>
      </c>
      <c r="Z1196" s="1">
        <v>7</v>
      </c>
      <c r="AA1196" s="1">
        <v>7</v>
      </c>
      <c r="AB1196" s="1"/>
      <c r="AC1196" s="1"/>
      <c r="AD1196" s="1"/>
      <c r="AE1196" s="1"/>
      <c r="AF1196" s="1"/>
      <c r="AG1196" s="1"/>
      <c r="AH1196" s="1">
        <v>24.400000000000006</v>
      </c>
      <c r="AI1196" s="1">
        <v>68.400000000000006</v>
      </c>
    </row>
    <row r="1197" spans="1:35" x14ac:dyDescent="0.25">
      <c r="A1197" s="1">
        <v>1196</v>
      </c>
      <c r="B1197" s="20">
        <v>30</v>
      </c>
      <c r="C1197" s="20">
        <v>2E-3</v>
      </c>
      <c r="D1197" s="20">
        <v>22.2</v>
      </c>
      <c r="E1197" s="20">
        <v>1.3299999999999999E-2</v>
      </c>
      <c r="F1197" s="28">
        <v>2.0000000000000001E-4</v>
      </c>
      <c r="G1197" s="20">
        <v>142.4</v>
      </c>
      <c r="H1197" s="20">
        <v>171.5</v>
      </c>
      <c r="I1197" s="20">
        <v>195.4</v>
      </c>
      <c r="J1197" s="20">
        <v>226.4</v>
      </c>
      <c r="K1197" s="20">
        <v>244.8</v>
      </c>
      <c r="L1197" s="20">
        <v>41.2</v>
      </c>
      <c r="M1197" s="20">
        <v>806</v>
      </c>
      <c r="N1197" s="20">
        <v>-53.9</v>
      </c>
      <c r="O1197" s="20">
        <v>3.6240000000000001</v>
      </c>
      <c r="P1197" s="20">
        <v>21</v>
      </c>
      <c r="Q1197" s="20">
        <v>2.06</v>
      </c>
      <c r="R1197" s="20">
        <v>43.1</v>
      </c>
      <c r="S1197" s="20">
        <v>1</v>
      </c>
      <c r="T1197" s="20">
        <v>99</v>
      </c>
      <c r="U1197" s="20">
        <v>0.19</v>
      </c>
      <c r="V1197" s="20">
        <v>14</v>
      </c>
      <c r="W1197" s="20">
        <v>12</v>
      </c>
      <c r="X1197" s="1">
        <v>7</v>
      </c>
      <c r="Y1197" s="1">
        <v>7</v>
      </c>
      <c r="Z1197" s="1">
        <v>7</v>
      </c>
      <c r="AA1197" s="1">
        <v>7</v>
      </c>
      <c r="AB1197" s="20">
        <v>155.4</v>
      </c>
      <c r="AC1197" s="20">
        <v>31.3</v>
      </c>
      <c r="AD1197" s="20">
        <v>0.8</v>
      </c>
      <c r="AE1197" s="20">
        <v>0.1</v>
      </c>
      <c r="AF1197" s="20">
        <v>0.1</v>
      </c>
      <c r="AG1197" s="20">
        <v>0</v>
      </c>
      <c r="AH1197" s="1">
        <v>23.900000000000006</v>
      </c>
      <c r="AI1197" s="1">
        <v>54.900000000000006</v>
      </c>
    </row>
    <row r="1198" spans="1:35" x14ac:dyDescent="0.25">
      <c r="A1198" s="1">
        <v>1197</v>
      </c>
      <c r="B1198" s="22">
        <v>29</v>
      </c>
      <c r="C1198" s="22">
        <v>3.0000000000000001E-3</v>
      </c>
      <c r="D1198" s="22">
        <v>17.3</v>
      </c>
      <c r="E1198" s="22">
        <v>4.1000000000000002E-2</v>
      </c>
      <c r="F1198" s="31"/>
      <c r="G1198" s="26">
        <v>144.5</v>
      </c>
      <c r="H1198" s="26">
        <v>169.4</v>
      </c>
      <c r="I1198" s="26">
        <v>194.7</v>
      </c>
      <c r="J1198" s="26">
        <v>228.6</v>
      </c>
      <c r="K1198" s="26">
        <v>246.2</v>
      </c>
      <c r="L1198" s="26">
        <v>42.5</v>
      </c>
      <c r="M1198" s="26">
        <v>806</v>
      </c>
      <c r="N1198" s="26">
        <v>-55.8</v>
      </c>
      <c r="O1198" s="22">
        <v>3.718</v>
      </c>
      <c r="P1198" s="26">
        <v>21</v>
      </c>
      <c r="Q1198" s="22">
        <v>1.54</v>
      </c>
      <c r="R1198" s="22">
        <v>43.2</v>
      </c>
      <c r="S1198" s="21">
        <v>1</v>
      </c>
      <c r="T1198" s="22">
        <v>94</v>
      </c>
      <c r="U1198" s="32">
        <v>0.47</v>
      </c>
      <c r="V1198" s="22">
        <v>17</v>
      </c>
      <c r="W1198" s="22">
        <v>16</v>
      </c>
      <c r="X1198" s="1">
        <v>13</v>
      </c>
      <c r="Y1198" s="1">
        <v>11</v>
      </c>
      <c r="Z1198" s="1">
        <v>10</v>
      </c>
      <c r="AA1198" s="1">
        <v>8</v>
      </c>
      <c r="AB1198" s="26">
        <v>1149.2</v>
      </c>
      <c r="AC1198" s="26">
        <v>381.2</v>
      </c>
      <c r="AD1198" s="26">
        <v>46.5</v>
      </c>
      <c r="AE1198" s="26">
        <v>11.1</v>
      </c>
      <c r="AF1198" s="26">
        <v>5.4</v>
      </c>
      <c r="AG1198" s="26">
        <v>2.2000000000000002</v>
      </c>
      <c r="AH1198" s="1">
        <v>25.299999999999983</v>
      </c>
      <c r="AI1198" s="1">
        <v>59.199999999999989</v>
      </c>
    </row>
    <row r="1199" spans="1:35" x14ac:dyDescent="0.25">
      <c r="A1199" s="1">
        <v>1198</v>
      </c>
      <c r="B1199" s="1">
        <v>30</v>
      </c>
      <c r="C1199" s="1">
        <v>2E-3</v>
      </c>
      <c r="D1199" s="1">
        <v>18.8</v>
      </c>
      <c r="E1199" s="1">
        <v>0.01</v>
      </c>
      <c r="F1199" s="29"/>
      <c r="G1199" s="1">
        <v>151.4</v>
      </c>
      <c r="H1199" s="1">
        <v>166.2</v>
      </c>
      <c r="I1199" s="1">
        <v>190.5</v>
      </c>
      <c r="J1199" s="1">
        <v>238.3</v>
      </c>
      <c r="K1199" s="1">
        <v>270.8</v>
      </c>
      <c r="L1199" s="1">
        <v>40.5</v>
      </c>
      <c r="M1199" s="1">
        <v>806</v>
      </c>
      <c r="N1199" s="1">
        <v>-52</v>
      </c>
      <c r="O1199" s="1">
        <v>3.4489999999999998</v>
      </c>
      <c r="P1199" s="1">
        <v>19.8</v>
      </c>
      <c r="Q1199" s="1">
        <v>0.92</v>
      </c>
      <c r="R1199" s="1">
        <v>43.188000000000002</v>
      </c>
      <c r="S1199" s="21">
        <v>1</v>
      </c>
      <c r="T1199" s="1">
        <v>93</v>
      </c>
      <c r="U1199" s="1">
        <v>0.1</v>
      </c>
      <c r="V1199" s="1">
        <v>19</v>
      </c>
      <c r="W1199" s="1">
        <v>15</v>
      </c>
      <c r="X1199" s="1">
        <v>9</v>
      </c>
      <c r="Y1199" s="1">
        <v>7</v>
      </c>
      <c r="Z1199" s="1">
        <v>7</v>
      </c>
      <c r="AA1199" s="1">
        <v>7</v>
      </c>
      <c r="AB1199" s="1">
        <v>3079</v>
      </c>
      <c r="AC1199" s="1">
        <v>170</v>
      </c>
      <c r="AD1199" s="1">
        <v>4</v>
      </c>
      <c r="AE1199" s="1">
        <v>1</v>
      </c>
      <c r="AF1199" s="1" t="s">
        <v>66</v>
      </c>
      <c r="AG1199" s="1" t="s">
        <v>66</v>
      </c>
      <c r="AH1199" s="1">
        <v>24.300000000000011</v>
      </c>
      <c r="AI1199" s="1">
        <v>72.100000000000023</v>
      </c>
    </row>
    <row r="1200" spans="1:35" x14ac:dyDescent="0.25">
      <c r="A1200" s="1">
        <v>1199</v>
      </c>
      <c r="B1200" s="1">
        <v>30</v>
      </c>
      <c r="C1200" s="1">
        <v>3.0000000000000001E-3</v>
      </c>
      <c r="D1200" s="1">
        <v>17.100000000000001</v>
      </c>
      <c r="E1200" s="1">
        <v>0.01</v>
      </c>
      <c r="F1200" s="29"/>
      <c r="G1200" s="1">
        <v>147.1</v>
      </c>
      <c r="H1200" s="1">
        <v>162.19999999999999</v>
      </c>
      <c r="I1200" s="1">
        <v>189.6</v>
      </c>
      <c r="J1200" s="1">
        <v>237.9</v>
      </c>
      <c r="K1200" s="1">
        <v>269.60000000000002</v>
      </c>
      <c r="L1200" s="1">
        <v>39</v>
      </c>
      <c r="M1200" s="1">
        <v>806</v>
      </c>
      <c r="N1200" s="1">
        <v>-53.5</v>
      </c>
      <c r="O1200" s="1">
        <v>3.448</v>
      </c>
      <c r="P1200" s="1">
        <v>20.7</v>
      </c>
      <c r="Q1200" s="1">
        <v>0.8</v>
      </c>
      <c r="R1200" s="1">
        <v>43.206000000000003</v>
      </c>
      <c r="S1200" s="21">
        <v>1</v>
      </c>
      <c r="T1200" s="1">
        <v>98</v>
      </c>
      <c r="U1200" s="1">
        <v>0.5</v>
      </c>
      <c r="V1200" s="1">
        <v>15</v>
      </c>
      <c r="W1200" s="1">
        <v>12</v>
      </c>
      <c r="X1200" s="1">
        <v>7</v>
      </c>
      <c r="Y1200" s="1">
        <v>7</v>
      </c>
      <c r="Z1200" s="1">
        <v>7</v>
      </c>
      <c r="AA1200" s="1">
        <v>7</v>
      </c>
      <c r="AB1200" s="1">
        <v>226</v>
      </c>
      <c r="AC1200" s="1">
        <v>29</v>
      </c>
      <c r="AD1200" s="1">
        <v>1</v>
      </c>
      <c r="AE1200" s="1" t="s">
        <v>66</v>
      </c>
      <c r="AF1200" s="1" t="s">
        <v>66</v>
      </c>
      <c r="AG1200" s="1" t="s">
        <v>66</v>
      </c>
      <c r="AH1200" s="1">
        <v>27.400000000000006</v>
      </c>
      <c r="AI1200" s="1">
        <v>75.700000000000017</v>
      </c>
    </row>
    <row r="1201" spans="1:35" x14ac:dyDescent="0.25">
      <c r="A1201" s="1">
        <v>1200</v>
      </c>
      <c r="B1201" s="1">
        <v>30</v>
      </c>
      <c r="C1201" s="1">
        <v>3.0000000000000001E-3</v>
      </c>
      <c r="D1201" s="1">
        <v>15.3</v>
      </c>
      <c r="E1201" s="21">
        <v>0.01</v>
      </c>
      <c r="F1201" s="28"/>
      <c r="G1201" s="1">
        <v>145.19999999999999</v>
      </c>
      <c r="H1201" s="1">
        <v>159.69999999999999</v>
      </c>
      <c r="I1201" s="1">
        <v>187.6</v>
      </c>
      <c r="J1201" s="1">
        <v>234.1</v>
      </c>
      <c r="K1201" s="1">
        <v>263.7</v>
      </c>
      <c r="L1201" s="1">
        <v>39</v>
      </c>
      <c r="M1201" s="1">
        <v>806</v>
      </c>
      <c r="N1201" s="1">
        <v>-55.1</v>
      </c>
      <c r="O1201" s="1">
        <v>3.2490000000000001</v>
      </c>
      <c r="P1201" s="1">
        <v>19.5</v>
      </c>
      <c r="Q1201" s="1">
        <v>0.79</v>
      </c>
      <c r="R1201" s="1">
        <v>43.220999999999997</v>
      </c>
      <c r="S1201" s="21">
        <v>1</v>
      </c>
      <c r="T1201" s="1">
        <v>98</v>
      </c>
      <c r="U1201" s="1">
        <v>0.2</v>
      </c>
      <c r="V1201" s="1">
        <v>16</v>
      </c>
      <c r="W1201" s="1">
        <v>18</v>
      </c>
      <c r="X1201" s="1">
        <v>8</v>
      </c>
      <c r="Y1201" s="1">
        <v>7</v>
      </c>
      <c r="Z1201" s="1">
        <v>7</v>
      </c>
      <c r="AA1201" s="1">
        <v>7</v>
      </c>
      <c r="AB1201" s="1">
        <v>529</v>
      </c>
      <c r="AC1201" s="1">
        <v>97</v>
      </c>
      <c r="AD1201" s="1">
        <v>2</v>
      </c>
      <c r="AE1201" s="1">
        <v>1</v>
      </c>
      <c r="AF1201" s="1" t="s">
        <v>66</v>
      </c>
      <c r="AG1201" s="1" t="s">
        <v>66</v>
      </c>
      <c r="AH1201" s="1">
        <v>27.900000000000006</v>
      </c>
      <c r="AI1201" s="1">
        <v>74.400000000000006</v>
      </c>
    </row>
    <row r="1202" spans="1:35" x14ac:dyDescent="0.25">
      <c r="A1202" s="1">
        <v>1201</v>
      </c>
      <c r="B1202" s="1">
        <v>30</v>
      </c>
      <c r="C1202" s="1">
        <v>5.5999999999999999E-3</v>
      </c>
      <c r="D1202" s="1">
        <v>18.600000000000001</v>
      </c>
      <c r="E1202" s="21">
        <v>0.01</v>
      </c>
      <c r="F1202" s="29"/>
      <c r="G1202" s="1">
        <v>152.4</v>
      </c>
      <c r="H1202" s="1">
        <v>167.5</v>
      </c>
      <c r="I1202" s="1">
        <v>183.8</v>
      </c>
      <c r="J1202" s="1">
        <v>212.9</v>
      </c>
      <c r="K1202" s="1">
        <v>239.7</v>
      </c>
      <c r="L1202" s="1">
        <v>42.5</v>
      </c>
      <c r="M1202" s="1">
        <v>806</v>
      </c>
      <c r="N1202" s="1">
        <v>-70</v>
      </c>
      <c r="O1202" s="1">
        <v>3.19</v>
      </c>
      <c r="P1202" s="1">
        <v>21.5</v>
      </c>
      <c r="Q1202" s="1">
        <v>0.22</v>
      </c>
      <c r="R1202" s="1">
        <v>43.1</v>
      </c>
      <c r="S1202" s="21">
        <v>1</v>
      </c>
      <c r="T1202" s="1">
        <v>98</v>
      </c>
      <c r="U1202" s="1">
        <v>0.21</v>
      </c>
      <c r="V1202" s="1">
        <v>15</v>
      </c>
      <c r="W1202" s="1">
        <v>13</v>
      </c>
      <c r="X1202" s="1">
        <v>10</v>
      </c>
      <c r="Y1202" s="1">
        <v>8</v>
      </c>
      <c r="Z1202" s="1">
        <v>8</v>
      </c>
      <c r="AA1202" s="1">
        <v>7</v>
      </c>
      <c r="AB1202" s="1">
        <v>221.4</v>
      </c>
      <c r="AC1202" s="1">
        <v>72.7</v>
      </c>
      <c r="AD1202" s="1">
        <v>8.1</v>
      </c>
      <c r="AE1202" s="1">
        <v>2.5</v>
      </c>
      <c r="AF1202" s="1">
        <v>1.6</v>
      </c>
      <c r="AG1202" s="1">
        <v>0.8</v>
      </c>
      <c r="AH1202" s="1">
        <v>16.300000000000011</v>
      </c>
      <c r="AI1202" s="1">
        <v>45.400000000000006</v>
      </c>
    </row>
    <row r="1203" spans="1:35" x14ac:dyDescent="0.25">
      <c r="A1203" s="1">
        <v>1202</v>
      </c>
      <c r="B1203" s="21">
        <v>17</v>
      </c>
      <c r="C1203" s="21">
        <v>1E-3</v>
      </c>
      <c r="D1203" s="25">
        <v>16.977077095808383</v>
      </c>
      <c r="E1203" s="21">
        <v>0.13</v>
      </c>
      <c r="F1203" s="30">
        <v>2E-3</v>
      </c>
      <c r="G1203" s="21">
        <v>153.80000000000001</v>
      </c>
      <c r="H1203" s="21">
        <v>171.3</v>
      </c>
      <c r="I1203" s="21">
        <v>198.4</v>
      </c>
      <c r="J1203" s="21">
        <v>239.8</v>
      </c>
      <c r="K1203" s="21">
        <v>256.7</v>
      </c>
      <c r="L1203" s="21">
        <v>43</v>
      </c>
      <c r="M1203" s="1">
        <v>806</v>
      </c>
      <c r="N1203" s="21">
        <v>-51.5</v>
      </c>
      <c r="O1203" s="21">
        <v>4.17</v>
      </c>
      <c r="P1203" s="21">
        <v>25</v>
      </c>
      <c r="Q1203" s="21"/>
      <c r="R1203" s="21">
        <v>43.18</v>
      </c>
      <c r="S1203" s="21">
        <v>1</v>
      </c>
      <c r="T1203" s="21">
        <v>93</v>
      </c>
      <c r="U1203" s="21">
        <v>0.24</v>
      </c>
      <c r="V1203" s="21">
        <v>13</v>
      </c>
      <c r="W1203" s="21">
        <v>10</v>
      </c>
      <c r="X1203" s="1">
        <v>7</v>
      </c>
      <c r="Y1203" s="1">
        <v>7</v>
      </c>
      <c r="Z1203" s="1">
        <v>7</v>
      </c>
      <c r="AA1203" s="1">
        <v>7</v>
      </c>
      <c r="AB1203" s="21">
        <v>41</v>
      </c>
      <c r="AC1203" s="21">
        <v>9.4</v>
      </c>
      <c r="AD1203" s="21">
        <v>0.3</v>
      </c>
      <c r="AE1203" s="21">
        <v>0.1</v>
      </c>
      <c r="AF1203" s="21">
        <v>0</v>
      </c>
      <c r="AG1203" s="21">
        <v>0</v>
      </c>
      <c r="AH1203" s="1">
        <v>27.099999999999994</v>
      </c>
      <c r="AI1203" s="1">
        <v>68.5</v>
      </c>
    </row>
    <row r="1204" spans="1:35" x14ac:dyDescent="0.25">
      <c r="A1204" s="1">
        <v>1203</v>
      </c>
      <c r="B1204" s="20">
        <v>30</v>
      </c>
      <c r="C1204" s="20">
        <v>2E-3</v>
      </c>
      <c r="D1204" s="20">
        <v>18.399999999999999</v>
      </c>
      <c r="E1204" s="20">
        <v>1.2200000000000001E-2</v>
      </c>
      <c r="F1204" s="28">
        <v>2.0000000000000001E-4</v>
      </c>
      <c r="G1204" s="20">
        <v>142.6</v>
      </c>
      <c r="H1204" s="20">
        <v>172.1</v>
      </c>
      <c r="I1204" s="20">
        <v>197.9</v>
      </c>
      <c r="J1204" s="20">
        <v>233</v>
      </c>
      <c r="K1204" s="20">
        <v>250.1</v>
      </c>
      <c r="L1204" s="20">
        <v>40.4</v>
      </c>
      <c r="M1204" s="20">
        <v>806.1</v>
      </c>
      <c r="N1204" s="20">
        <v>-52.7</v>
      </c>
      <c r="O1204" s="20">
        <v>3.9129999999999998</v>
      </c>
      <c r="P1204" s="20">
        <v>22</v>
      </c>
      <c r="Q1204" s="20">
        <v>1.84</v>
      </c>
      <c r="R1204" s="20">
        <v>43.18</v>
      </c>
      <c r="S1204" s="20">
        <v>1</v>
      </c>
      <c r="T1204" s="20">
        <v>98</v>
      </c>
      <c r="U1204" s="20">
        <v>0.02</v>
      </c>
      <c r="V1204" s="20">
        <v>11</v>
      </c>
      <c r="W1204" s="20">
        <v>10</v>
      </c>
      <c r="X1204" s="1">
        <v>7</v>
      </c>
      <c r="Y1204" s="1">
        <v>7</v>
      </c>
      <c r="Z1204" s="1">
        <v>7</v>
      </c>
      <c r="AA1204" s="1">
        <v>7</v>
      </c>
      <c r="AB1204" s="20">
        <v>18.8</v>
      </c>
      <c r="AC1204" s="20">
        <v>6</v>
      </c>
      <c r="AD1204" s="20">
        <v>0.6</v>
      </c>
      <c r="AE1204" s="20">
        <v>0.2</v>
      </c>
      <c r="AF1204" s="20">
        <v>0.1</v>
      </c>
      <c r="AG1204" s="20">
        <v>0.1</v>
      </c>
      <c r="AH1204" s="1">
        <v>25.800000000000011</v>
      </c>
      <c r="AI1204" s="1">
        <v>60.900000000000006</v>
      </c>
    </row>
    <row r="1205" spans="1:35" x14ac:dyDescent="0.25">
      <c r="A1205" s="1">
        <v>1204</v>
      </c>
      <c r="B1205" s="22">
        <v>28</v>
      </c>
      <c r="C1205" s="22">
        <v>4.0000000000000001E-3</v>
      </c>
      <c r="D1205" s="26">
        <v>17.5</v>
      </c>
      <c r="E1205" s="22">
        <v>2.4E-2</v>
      </c>
      <c r="F1205" s="31"/>
      <c r="G1205" s="26">
        <v>145.30000000000001</v>
      </c>
      <c r="H1205" s="26">
        <v>164.5</v>
      </c>
      <c r="I1205" s="26">
        <v>193.8</v>
      </c>
      <c r="J1205" s="26">
        <v>236.6</v>
      </c>
      <c r="K1205" s="26">
        <v>255.9</v>
      </c>
      <c r="L1205" s="26">
        <v>40.5</v>
      </c>
      <c r="M1205" s="22">
        <v>806.1</v>
      </c>
      <c r="N1205" s="26">
        <v>-53.1</v>
      </c>
      <c r="O1205" s="22">
        <v>3.6960000000000002</v>
      </c>
      <c r="P1205" s="26">
        <v>21</v>
      </c>
      <c r="Q1205" s="22">
        <v>1.68</v>
      </c>
      <c r="R1205" s="22">
        <v>43.2</v>
      </c>
      <c r="S1205" s="21">
        <v>1</v>
      </c>
      <c r="T1205" s="22">
        <v>95</v>
      </c>
      <c r="U1205" s="32">
        <v>0.1</v>
      </c>
      <c r="V1205" s="22">
        <v>17</v>
      </c>
      <c r="W1205" s="22">
        <v>15</v>
      </c>
      <c r="X1205" s="1">
        <v>12</v>
      </c>
      <c r="Y1205" s="1">
        <v>11</v>
      </c>
      <c r="Z1205" s="1">
        <v>10</v>
      </c>
      <c r="AA1205" s="1">
        <v>9</v>
      </c>
      <c r="AB1205" s="26">
        <v>1179.8</v>
      </c>
      <c r="AC1205" s="26">
        <v>291.89999999999998</v>
      </c>
      <c r="AD1205" s="26">
        <v>29.7</v>
      </c>
      <c r="AE1205" s="26">
        <v>11.6</v>
      </c>
      <c r="AF1205" s="26">
        <v>7.6</v>
      </c>
      <c r="AG1205" s="26">
        <v>5.0999999999999996</v>
      </c>
      <c r="AH1205" s="1">
        <v>29.300000000000011</v>
      </c>
      <c r="AI1205" s="1">
        <v>72.099999999999994</v>
      </c>
    </row>
    <row r="1206" spans="1:35" x14ac:dyDescent="0.25">
      <c r="A1206" s="1">
        <v>1205</v>
      </c>
      <c r="B1206" s="22">
        <v>28</v>
      </c>
      <c r="C1206" s="22">
        <v>6.0000000000000001E-3</v>
      </c>
      <c r="D1206" s="22">
        <v>17.600000000000001</v>
      </c>
      <c r="E1206" s="22">
        <v>4.1000000000000002E-2</v>
      </c>
      <c r="F1206" s="31"/>
      <c r="G1206" s="22">
        <v>143.9</v>
      </c>
      <c r="H1206" s="22">
        <v>165.9</v>
      </c>
      <c r="I1206" s="26">
        <v>195</v>
      </c>
      <c r="J1206" s="22">
        <v>235.4</v>
      </c>
      <c r="K1206" s="22">
        <v>252.3</v>
      </c>
      <c r="L1206" s="22">
        <v>40.5</v>
      </c>
      <c r="M1206" s="22">
        <v>806.1</v>
      </c>
      <c r="N1206" s="22">
        <v>-52.6</v>
      </c>
      <c r="O1206" s="24">
        <v>3.74</v>
      </c>
      <c r="P1206" s="22">
        <v>22</v>
      </c>
      <c r="Q1206" s="32">
        <v>2.2000000000000002</v>
      </c>
      <c r="R1206" s="22">
        <v>43.2</v>
      </c>
      <c r="S1206" s="21">
        <v>1</v>
      </c>
      <c r="T1206" s="22">
        <v>88</v>
      </c>
      <c r="U1206" s="22">
        <v>0.26</v>
      </c>
      <c r="V1206" s="22">
        <v>18</v>
      </c>
      <c r="W1206" s="22">
        <v>16</v>
      </c>
      <c r="X1206" s="1">
        <v>12</v>
      </c>
      <c r="Y1206" s="1">
        <v>10</v>
      </c>
      <c r="Z1206" s="1">
        <v>9</v>
      </c>
      <c r="AA1206" s="1">
        <v>8</v>
      </c>
      <c r="AB1206" s="22">
        <v>1790.5</v>
      </c>
      <c r="AC1206" s="22">
        <v>482.6</v>
      </c>
      <c r="AD1206" s="26">
        <v>36</v>
      </c>
      <c r="AE1206" s="22">
        <v>9.3000000000000007</v>
      </c>
      <c r="AF1206" s="22">
        <v>4.7</v>
      </c>
      <c r="AG1206" s="22">
        <v>2.2000000000000002</v>
      </c>
      <c r="AH1206" s="1">
        <v>29.099999999999994</v>
      </c>
      <c r="AI1206" s="1">
        <v>69.5</v>
      </c>
    </row>
    <row r="1207" spans="1:35" x14ac:dyDescent="0.25">
      <c r="A1207" s="1">
        <v>1206</v>
      </c>
      <c r="B1207" s="1">
        <v>16</v>
      </c>
      <c r="C1207" s="1">
        <v>1E-3</v>
      </c>
      <c r="D1207" s="25">
        <v>20</v>
      </c>
      <c r="E1207" s="27">
        <v>0.13</v>
      </c>
      <c r="F1207" s="29">
        <v>8.9999999999999998E-4</v>
      </c>
      <c r="G1207" s="25">
        <v>148.6</v>
      </c>
      <c r="H1207" s="25">
        <v>171.2</v>
      </c>
      <c r="I1207" s="25">
        <v>199.2</v>
      </c>
      <c r="J1207" s="25">
        <v>239.2</v>
      </c>
      <c r="K1207" s="25">
        <v>261.39999999999998</v>
      </c>
      <c r="L1207" s="25">
        <v>42.5</v>
      </c>
      <c r="M1207" s="25">
        <v>806.2</v>
      </c>
      <c r="N1207" s="25">
        <v>-51.5</v>
      </c>
      <c r="O1207" s="23">
        <v>3.6949999999999998</v>
      </c>
      <c r="P1207" s="25">
        <v>21</v>
      </c>
      <c r="Q1207" s="22"/>
      <c r="R1207" s="27">
        <v>43.17</v>
      </c>
      <c r="S1207" s="33">
        <v>1</v>
      </c>
      <c r="T1207" s="1">
        <v>91</v>
      </c>
      <c r="U1207" s="25">
        <v>0.2</v>
      </c>
      <c r="V1207" s="25">
        <v>15</v>
      </c>
      <c r="W1207" s="22">
        <v>12</v>
      </c>
      <c r="X1207" s="1">
        <v>7</v>
      </c>
      <c r="Y1207" s="1">
        <v>7</v>
      </c>
      <c r="Z1207" s="1">
        <v>7</v>
      </c>
      <c r="AA1207" s="1">
        <v>7</v>
      </c>
      <c r="AB1207" s="26"/>
      <c r="AC1207" s="22"/>
      <c r="AD1207" s="22"/>
      <c r="AE1207" s="22"/>
      <c r="AF1207" s="26"/>
      <c r="AG1207" s="22"/>
      <c r="AH1207" s="1">
        <v>28</v>
      </c>
      <c r="AI1207" s="1">
        <v>68</v>
      </c>
    </row>
    <row r="1208" spans="1:35" x14ac:dyDescent="0.25">
      <c r="A1208" s="1">
        <v>1207</v>
      </c>
      <c r="B1208" s="1">
        <v>16</v>
      </c>
      <c r="C1208" s="1">
        <v>2E-3</v>
      </c>
      <c r="D1208" s="25">
        <v>19.8</v>
      </c>
      <c r="E1208" s="27">
        <v>0.13</v>
      </c>
      <c r="F1208" s="29">
        <v>8.9999999999999998E-4</v>
      </c>
      <c r="G1208" s="25">
        <v>148.19999999999999</v>
      </c>
      <c r="H1208" s="25">
        <v>172.3</v>
      </c>
      <c r="I1208" s="25">
        <v>199.7</v>
      </c>
      <c r="J1208" s="25">
        <v>239.6</v>
      </c>
      <c r="K1208" s="25">
        <v>262.3</v>
      </c>
      <c r="L1208" s="25">
        <v>42</v>
      </c>
      <c r="M1208" s="25">
        <v>806.2</v>
      </c>
      <c r="N1208" s="25">
        <v>-51.6</v>
      </c>
      <c r="O1208" s="23">
        <v>3.9340000000000002</v>
      </c>
      <c r="P1208" s="25">
        <v>21</v>
      </c>
      <c r="Q1208" s="22"/>
      <c r="R1208" s="27">
        <v>43.17</v>
      </c>
      <c r="S1208" s="33">
        <v>1</v>
      </c>
      <c r="T1208" s="1">
        <v>95</v>
      </c>
      <c r="U1208" s="25">
        <v>0.2</v>
      </c>
      <c r="V1208" s="25">
        <v>15</v>
      </c>
      <c r="W1208" s="22">
        <v>13</v>
      </c>
      <c r="X1208" s="1">
        <v>7</v>
      </c>
      <c r="Y1208" s="1">
        <v>7</v>
      </c>
      <c r="Z1208" s="1">
        <v>7</v>
      </c>
      <c r="AA1208" s="1">
        <v>7</v>
      </c>
      <c r="AB1208" s="22"/>
      <c r="AC1208" s="22"/>
      <c r="AD1208" s="22"/>
      <c r="AE1208" s="22"/>
      <c r="AF1208" s="26"/>
      <c r="AG1208" s="22"/>
      <c r="AH1208" s="1">
        <v>27.399999999999977</v>
      </c>
      <c r="AI1208" s="1">
        <v>67.299999999999983</v>
      </c>
    </row>
    <row r="1209" spans="1:35" x14ac:dyDescent="0.25">
      <c r="A1209" s="1">
        <v>1208</v>
      </c>
      <c r="B1209" s="22">
        <v>29</v>
      </c>
      <c r="C1209" s="22">
        <v>3.0000000000000001E-3</v>
      </c>
      <c r="D1209" s="22">
        <v>17.8</v>
      </c>
      <c r="E1209" s="24">
        <v>2.7E-2</v>
      </c>
      <c r="F1209" s="31"/>
      <c r="G1209" s="26">
        <v>148</v>
      </c>
      <c r="H1209" s="26">
        <v>163.1</v>
      </c>
      <c r="I1209" s="26">
        <v>191.9</v>
      </c>
      <c r="J1209" s="26">
        <v>236</v>
      </c>
      <c r="K1209" s="26">
        <v>257.10000000000002</v>
      </c>
      <c r="L1209" s="26">
        <v>40</v>
      </c>
      <c r="M1209" s="22">
        <v>806.2</v>
      </c>
      <c r="N1209" s="26">
        <v>-56.6</v>
      </c>
      <c r="O1209" s="22">
        <v>3.593</v>
      </c>
      <c r="P1209" s="26">
        <v>21</v>
      </c>
      <c r="Q1209" s="22">
        <v>1.35</v>
      </c>
      <c r="R1209" s="22">
        <v>43.2</v>
      </c>
      <c r="S1209" s="21">
        <v>1</v>
      </c>
      <c r="T1209" s="22">
        <v>99</v>
      </c>
      <c r="U1209" s="32">
        <v>0.6</v>
      </c>
      <c r="V1209" s="22">
        <v>20</v>
      </c>
      <c r="W1209" s="22">
        <v>17</v>
      </c>
      <c r="X1209" s="1">
        <v>10</v>
      </c>
      <c r="Y1209" s="1">
        <v>7</v>
      </c>
      <c r="Z1209" s="1">
        <v>7</v>
      </c>
      <c r="AA1209" s="1">
        <v>7</v>
      </c>
      <c r="AB1209" s="26">
        <v>9757.5</v>
      </c>
      <c r="AC1209" s="26">
        <v>939.3</v>
      </c>
      <c r="AD1209" s="26">
        <v>6.9</v>
      </c>
      <c r="AE1209" s="26">
        <v>1.2</v>
      </c>
      <c r="AF1209" s="26">
        <v>0.7</v>
      </c>
      <c r="AG1209" s="26">
        <v>0.4</v>
      </c>
      <c r="AH1209" s="1">
        <v>28.800000000000011</v>
      </c>
      <c r="AI1209" s="1">
        <v>72.900000000000006</v>
      </c>
    </row>
    <row r="1210" spans="1:35" x14ac:dyDescent="0.25">
      <c r="A1210" s="1">
        <v>1209</v>
      </c>
      <c r="B1210" s="22">
        <v>30</v>
      </c>
      <c r="C1210" s="22">
        <v>3.0000000000000001E-3</v>
      </c>
      <c r="D1210" s="22">
        <v>17.7</v>
      </c>
      <c r="E1210" s="24">
        <v>2.8000000000000001E-2</v>
      </c>
      <c r="F1210" s="31"/>
      <c r="G1210" s="22">
        <v>145.80000000000001</v>
      </c>
      <c r="H1210" s="22">
        <v>162.69999999999999</v>
      </c>
      <c r="I1210" s="22">
        <v>191.1</v>
      </c>
      <c r="J1210" s="22">
        <v>234.5</v>
      </c>
      <c r="K1210" s="26">
        <v>254</v>
      </c>
      <c r="L1210" s="26">
        <v>39</v>
      </c>
      <c r="M1210" s="22">
        <v>806.2</v>
      </c>
      <c r="N1210" s="22">
        <v>-55.4</v>
      </c>
      <c r="O1210" s="22">
        <v>3.5510000000000002</v>
      </c>
      <c r="P1210" s="22">
        <v>21</v>
      </c>
      <c r="Q1210" s="22">
        <v>1.41</v>
      </c>
      <c r="R1210" s="22">
        <v>43.2</v>
      </c>
      <c r="S1210" s="21">
        <v>1</v>
      </c>
      <c r="T1210" s="22">
        <v>93</v>
      </c>
      <c r="U1210" s="32">
        <v>0.37</v>
      </c>
      <c r="V1210" s="22">
        <v>18</v>
      </c>
      <c r="W1210" s="22">
        <v>16</v>
      </c>
      <c r="X1210" s="1">
        <v>13</v>
      </c>
      <c r="Y1210" s="1">
        <v>12</v>
      </c>
      <c r="Z1210" s="1">
        <v>11</v>
      </c>
      <c r="AA1210" s="1">
        <v>10</v>
      </c>
      <c r="AB1210" s="26">
        <v>2313.1</v>
      </c>
      <c r="AC1210" s="26">
        <v>631.20000000000005</v>
      </c>
      <c r="AD1210" s="26">
        <v>70.8</v>
      </c>
      <c r="AE1210" s="26">
        <v>23.5</v>
      </c>
      <c r="AF1210" s="26">
        <v>12.2</v>
      </c>
      <c r="AG1210" s="26">
        <v>5.8</v>
      </c>
      <c r="AH1210" s="1">
        <v>28.400000000000006</v>
      </c>
      <c r="AI1210" s="1">
        <v>71.800000000000011</v>
      </c>
    </row>
    <row r="1211" spans="1:35" x14ac:dyDescent="0.25">
      <c r="A1211" s="1">
        <v>1210</v>
      </c>
      <c r="B1211" s="22">
        <v>27</v>
      </c>
      <c r="C1211" s="22">
        <v>8.9999999999999993E-3</v>
      </c>
      <c r="D1211" s="26">
        <v>16.2</v>
      </c>
      <c r="E1211" s="24">
        <v>0.03</v>
      </c>
      <c r="F1211" s="31"/>
      <c r="G1211" s="26">
        <v>143.69999999999999</v>
      </c>
      <c r="H1211" s="26">
        <v>164.1</v>
      </c>
      <c r="I1211" s="26">
        <v>194.2</v>
      </c>
      <c r="J1211" s="26">
        <v>238.2</v>
      </c>
      <c r="K1211" s="26">
        <v>255.5</v>
      </c>
      <c r="L1211" s="26">
        <v>40</v>
      </c>
      <c r="M1211" s="22">
        <v>806.2</v>
      </c>
      <c r="N1211" s="26">
        <v>-51</v>
      </c>
      <c r="O1211" s="22">
        <v>3.7959999999999998</v>
      </c>
      <c r="P1211" s="26">
        <v>23</v>
      </c>
      <c r="Q1211" s="22">
        <v>1.71</v>
      </c>
      <c r="R1211" s="22">
        <v>43.2</v>
      </c>
      <c r="S1211" s="21">
        <v>1</v>
      </c>
      <c r="T1211" s="22">
        <v>90</v>
      </c>
      <c r="U1211" s="32">
        <v>0.73</v>
      </c>
      <c r="V1211" s="22">
        <v>18</v>
      </c>
      <c r="W1211" s="22">
        <v>16</v>
      </c>
      <c r="X1211" s="1">
        <v>13</v>
      </c>
      <c r="Y1211" s="1">
        <v>11</v>
      </c>
      <c r="Z1211" s="1">
        <v>10</v>
      </c>
      <c r="AA1211" s="1">
        <v>9</v>
      </c>
      <c r="AB1211" s="26">
        <v>2212</v>
      </c>
      <c r="AC1211" s="26">
        <v>565.20000000000005</v>
      </c>
      <c r="AD1211" s="26">
        <v>46.8</v>
      </c>
      <c r="AE1211" s="26">
        <v>14.1</v>
      </c>
      <c r="AF1211" s="26">
        <v>8</v>
      </c>
      <c r="AG1211" s="26">
        <v>3.9</v>
      </c>
      <c r="AH1211" s="1">
        <v>30.099999999999994</v>
      </c>
      <c r="AI1211" s="1">
        <v>74.099999999999994</v>
      </c>
    </row>
    <row r="1212" spans="1:35" x14ac:dyDescent="0.25">
      <c r="A1212" s="1">
        <v>1211</v>
      </c>
      <c r="B1212" s="1">
        <v>16</v>
      </c>
      <c r="C1212" s="1">
        <v>2E-3</v>
      </c>
      <c r="D1212" s="25">
        <v>19.899999999999999</v>
      </c>
      <c r="E1212" s="27">
        <v>0.14000000000000001</v>
      </c>
      <c r="F1212" s="29">
        <v>8.9999999999999998E-4</v>
      </c>
      <c r="G1212" s="25">
        <v>146.4</v>
      </c>
      <c r="H1212" s="25">
        <v>171.5</v>
      </c>
      <c r="I1212" s="25">
        <v>199.3</v>
      </c>
      <c r="J1212" s="25">
        <v>239.4</v>
      </c>
      <c r="K1212" s="25">
        <v>262</v>
      </c>
      <c r="L1212" s="25">
        <v>41.5</v>
      </c>
      <c r="M1212" s="25">
        <v>806.3</v>
      </c>
      <c r="N1212" s="25">
        <v>-51.3</v>
      </c>
      <c r="O1212" s="23">
        <v>3.657</v>
      </c>
      <c r="P1212" s="25">
        <v>21</v>
      </c>
      <c r="Q1212" s="22"/>
      <c r="R1212" s="27">
        <v>43.17</v>
      </c>
      <c r="S1212" s="33">
        <v>1</v>
      </c>
      <c r="T1212" s="1">
        <v>97</v>
      </c>
      <c r="U1212" s="25">
        <v>0.1</v>
      </c>
      <c r="V1212" s="25">
        <v>16</v>
      </c>
      <c r="W1212" s="22">
        <v>14</v>
      </c>
      <c r="X1212" s="1">
        <v>7</v>
      </c>
      <c r="Y1212" s="1">
        <v>7</v>
      </c>
      <c r="Z1212" s="1">
        <v>7</v>
      </c>
      <c r="AA1212" s="1">
        <v>7</v>
      </c>
      <c r="AB1212" s="22"/>
      <c r="AC1212" s="22"/>
      <c r="AD1212" s="22"/>
      <c r="AE1212" s="26"/>
      <c r="AF1212" s="26"/>
      <c r="AG1212" s="22"/>
      <c r="AH1212" s="1">
        <v>27.800000000000011</v>
      </c>
      <c r="AI1212" s="1">
        <v>67.900000000000006</v>
      </c>
    </row>
    <row r="1213" spans="1:35" x14ac:dyDescent="0.25">
      <c r="A1213" s="1">
        <v>1212</v>
      </c>
      <c r="B1213" s="1">
        <v>29</v>
      </c>
      <c r="C1213" s="1">
        <v>1.4999999999999999E-2</v>
      </c>
      <c r="D1213" s="1">
        <v>19.899999999999999</v>
      </c>
      <c r="E1213" s="1">
        <v>0.03</v>
      </c>
      <c r="F1213" s="29">
        <v>1E-3</v>
      </c>
      <c r="G1213" s="1">
        <v>153</v>
      </c>
      <c r="H1213" s="1">
        <v>167.5</v>
      </c>
      <c r="I1213" s="1">
        <v>192.7</v>
      </c>
      <c r="J1213" s="1">
        <v>237</v>
      </c>
      <c r="K1213" s="1">
        <v>257.60000000000002</v>
      </c>
      <c r="L1213" s="1">
        <v>42.5</v>
      </c>
      <c r="M1213" s="1">
        <v>806.3</v>
      </c>
      <c r="N1213" s="1">
        <v>-55.8</v>
      </c>
      <c r="O1213" s="1">
        <v>3.7069999999999999</v>
      </c>
      <c r="P1213" s="1">
        <v>21.7</v>
      </c>
      <c r="Q1213" s="1">
        <v>1.75</v>
      </c>
      <c r="R1213" s="1">
        <v>43.143999999999998</v>
      </c>
      <c r="S1213" s="1">
        <v>1</v>
      </c>
      <c r="T1213" s="1">
        <v>97</v>
      </c>
      <c r="U1213" s="1">
        <v>0.11</v>
      </c>
      <c r="V1213" s="1">
        <v>14</v>
      </c>
      <c r="W1213" s="1">
        <v>11</v>
      </c>
      <c r="X1213" s="1">
        <v>7</v>
      </c>
      <c r="Y1213" s="1">
        <v>7</v>
      </c>
      <c r="Z1213" s="1">
        <v>7</v>
      </c>
      <c r="AA1213" s="1">
        <v>7</v>
      </c>
      <c r="AB1213" s="20"/>
      <c r="AC1213" s="20"/>
      <c r="AD1213" s="20"/>
      <c r="AE1213" s="20"/>
      <c r="AF1213" s="20"/>
      <c r="AG1213" s="20"/>
      <c r="AH1213" s="1">
        <v>25.199999999999989</v>
      </c>
      <c r="AI1213" s="1">
        <v>69.5</v>
      </c>
    </row>
    <row r="1214" spans="1:35" x14ac:dyDescent="0.25">
      <c r="A1214" s="1">
        <v>1213</v>
      </c>
      <c r="B1214" s="1">
        <v>30</v>
      </c>
      <c r="C1214" s="1">
        <v>4.0000000000000001E-3</v>
      </c>
      <c r="D1214" s="1">
        <v>19.3</v>
      </c>
      <c r="E1214" s="1">
        <v>2.8000000000000001E-2</v>
      </c>
      <c r="F1214" s="29"/>
      <c r="G1214" s="1">
        <v>153.9</v>
      </c>
      <c r="H1214" s="1">
        <v>166.8</v>
      </c>
      <c r="I1214" s="1">
        <v>191</v>
      </c>
      <c r="J1214" s="1">
        <v>231.8</v>
      </c>
      <c r="K1214" s="1">
        <v>250.3</v>
      </c>
      <c r="L1214" s="1">
        <v>42</v>
      </c>
      <c r="M1214" s="1">
        <v>806.3</v>
      </c>
      <c r="N1214" s="1">
        <v>-59.4</v>
      </c>
      <c r="O1214" s="1">
        <v>3.6150000000000002</v>
      </c>
      <c r="P1214" s="1">
        <v>22.7</v>
      </c>
      <c r="Q1214" s="1">
        <v>1.84</v>
      </c>
      <c r="R1214" s="1">
        <v>43.136000000000003</v>
      </c>
      <c r="S1214" s="1">
        <v>1</v>
      </c>
      <c r="T1214" s="1">
        <v>95</v>
      </c>
      <c r="U1214" s="1">
        <v>0.1</v>
      </c>
      <c r="V1214" s="1">
        <v>15</v>
      </c>
      <c r="W1214" s="1">
        <v>13</v>
      </c>
      <c r="X1214" s="1">
        <v>9</v>
      </c>
      <c r="Y1214" s="1">
        <v>7</v>
      </c>
      <c r="Z1214" s="1">
        <v>7</v>
      </c>
      <c r="AA1214" s="1">
        <v>7</v>
      </c>
      <c r="AB1214" s="20"/>
      <c r="AC1214" s="20"/>
      <c r="AD1214" s="20"/>
      <c r="AE1214" s="20"/>
      <c r="AF1214" s="20"/>
      <c r="AG1214" s="20"/>
      <c r="AH1214" s="1">
        <v>24.199999999999989</v>
      </c>
      <c r="AI1214" s="1">
        <v>65</v>
      </c>
    </row>
    <row r="1215" spans="1:35" x14ac:dyDescent="0.25">
      <c r="A1215" s="1">
        <v>1214</v>
      </c>
      <c r="B1215" s="20">
        <v>10</v>
      </c>
      <c r="C1215" s="20">
        <v>2E-3</v>
      </c>
      <c r="D1215" s="20">
        <v>17.399999999999999</v>
      </c>
      <c r="E1215" s="20">
        <v>0.16400000000000001</v>
      </c>
      <c r="F1215" s="28">
        <v>8.9999999999999998E-4</v>
      </c>
      <c r="G1215" s="20">
        <v>142.19999999999999</v>
      </c>
      <c r="H1215" s="20">
        <v>169</v>
      </c>
      <c r="I1215" s="20">
        <v>201.6</v>
      </c>
      <c r="J1215" s="20">
        <v>240.5</v>
      </c>
      <c r="K1215" s="20">
        <v>263.7</v>
      </c>
      <c r="L1215" s="20">
        <v>40.200000000000003</v>
      </c>
      <c r="M1215" s="20">
        <v>806.3</v>
      </c>
      <c r="N1215" s="20">
        <v>-51.4</v>
      </c>
      <c r="O1215" s="20">
        <v>4.1360000000000001</v>
      </c>
      <c r="P1215" s="20">
        <v>21</v>
      </c>
      <c r="Q1215" s="20">
        <v>1.57</v>
      </c>
      <c r="R1215" s="20">
        <v>43.16</v>
      </c>
      <c r="S1215" s="33">
        <v>1</v>
      </c>
      <c r="T1215" s="20">
        <v>97</v>
      </c>
      <c r="U1215" s="20">
        <v>0.2</v>
      </c>
      <c r="V1215" s="20">
        <v>16</v>
      </c>
      <c r="W1215" s="20">
        <v>14</v>
      </c>
      <c r="X1215" s="1">
        <v>10</v>
      </c>
      <c r="Y1215" s="1">
        <v>9</v>
      </c>
      <c r="Z1215" s="1">
        <v>7</v>
      </c>
      <c r="AA1215" s="1">
        <v>7</v>
      </c>
      <c r="AB1215" s="20">
        <v>403.6</v>
      </c>
      <c r="AC1215" s="20">
        <v>105.4</v>
      </c>
      <c r="AD1215" s="20">
        <v>9.1999999999999993</v>
      </c>
      <c r="AE1215" s="20">
        <v>2.6</v>
      </c>
      <c r="AF1215" s="20">
        <v>1.1000000000000001</v>
      </c>
      <c r="AG1215" s="20" t="s">
        <v>67</v>
      </c>
      <c r="AH1215" s="1">
        <v>32.599999999999994</v>
      </c>
      <c r="AI1215" s="1">
        <v>71.5</v>
      </c>
    </row>
    <row r="1216" spans="1:35" x14ac:dyDescent="0.25">
      <c r="A1216" s="1">
        <v>1215</v>
      </c>
      <c r="B1216" s="20">
        <v>11</v>
      </c>
      <c r="C1216" s="20">
        <v>1E-3</v>
      </c>
      <c r="D1216" s="20">
        <v>17.2</v>
      </c>
      <c r="E1216" s="20">
        <v>0.15</v>
      </c>
      <c r="F1216" s="28">
        <v>8.0000000000000004E-4</v>
      </c>
      <c r="G1216" s="20">
        <v>138.80000000000001</v>
      </c>
      <c r="H1216" s="20">
        <v>169</v>
      </c>
      <c r="I1216" s="20">
        <v>201</v>
      </c>
      <c r="J1216" s="20">
        <v>239.8</v>
      </c>
      <c r="K1216" s="20">
        <v>262.7</v>
      </c>
      <c r="L1216" s="20">
        <v>40.299999999999997</v>
      </c>
      <c r="M1216" s="20">
        <v>806.3</v>
      </c>
      <c r="N1216" s="20">
        <v>-51.5</v>
      </c>
      <c r="O1216" s="20">
        <v>4.12</v>
      </c>
      <c r="P1216" s="20">
        <v>21</v>
      </c>
      <c r="Q1216" s="20">
        <v>1.57</v>
      </c>
      <c r="R1216" s="20">
        <v>43.16</v>
      </c>
      <c r="S1216" s="33">
        <v>1</v>
      </c>
      <c r="T1216" s="20">
        <v>97</v>
      </c>
      <c r="U1216" s="20">
        <v>0.19</v>
      </c>
      <c r="V1216" s="20">
        <v>17</v>
      </c>
      <c r="W1216" s="20">
        <v>15</v>
      </c>
      <c r="X1216" s="1">
        <v>10</v>
      </c>
      <c r="Y1216" s="1">
        <v>8</v>
      </c>
      <c r="Z1216" s="1">
        <v>7</v>
      </c>
      <c r="AA1216" s="1">
        <v>7</v>
      </c>
      <c r="AB1216" s="20">
        <v>780.5</v>
      </c>
      <c r="AC1216" s="20">
        <v>204.4</v>
      </c>
      <c r="AD1216" s="20">
        <v>9</v>
      </c>
      <c r="AE1216" s="20">
        <v>1.6</v>
      </c>
      <c r="AF1216" s="20">
        <v>0.6</v>
      </c>
      <c r="AG1216" s="20" t="s">
        <v>67</v>
      </c>
      <c r="AH1216" s="1">
        <v>32</v>
      </c>
      <c r="AI1216" s="1">
        <v>70.800000000000011</v>
      </c>
    </row>
    <row r="1217" spans="1:35" x14ac:dyDescent="0.25">
      <c r="A1217" s="1">
        <v>1216</v>
      </c>
      <c r="B1217" s="22">
        <v>29</v>
      </c>
      <c r="C1217" s="22">
        <v>7.0000000000000001E-3</v>
      </c>
      <c r="D1217" s="26">
        <v>17.600000000000001</v>
      </c>
      <c r="E1217" s="24">
        <v>0.03</v>
      </c>
      <c r="F1217" s="31"/>
      <c r="G1217" s="26">
        <v>145.30000000000001</v>
      </c>
      <c r="H1217" s="26">
        <v>164.2</v>
      </c>
      <c r="I1217" s="26">
        <v>192.9</v>
      </c>
      <c r="J1217" s="26">
        <v>235.5</v>
      </c>
      <c r="K1217" s="26">
        <v>252.9</v>
      </c>
      <c r="L1217" s="26">
        <v>40.5</v>
      </c>
      <c r="M1217" s="26">
        <v>806.3</v>
      </c>
      <c r="N1217" s="26">
        <v>-53.8</v>
      </c>
      <c r="O1217" s="24">
        <v>3.67</v>
      </c>
      <c r="P1217" s="26">
        <v>21</v>
      </c>
      <c r="Q1217" s="32">
        <v>1.67</v>
      </c>
      <c r="R1217" s="22">
        <v>43.2</v>
      </c>
      <c r="S1217" s="21">
        <v>1</v>
      </c>
      <c r="T1217" s="22">
        <v>90</v>
      </c>
      <c r="U1217" s="32">
        <v>0.21</v>
      </c>
      <c r="V1217" s="22">
        <v>17</v>
      </c>
      <c r="W1217" s="22">
        <v>15</v>
      </c>
      <c r="X1217" s="1">
        <v>12</v>
      </c>
      <c r="Y1217" s="1">
        <v>11</v>
      </c>
      <c r="Z1217" s="1">
        <v>10</v>
      </c>
      <c r="AA1217" s="1">
        <v>9</v>
      </c>
      <c r="AB1217" s="26">
        <v>1202.2</v>
      </c>
      <c r="AC1217" s="26">
        <v>283.39999999999998</v>
      </c>
      <c r="AD1217" s="26">
        <v>30.5</v>
      </c>
      <c r="AE1217" s="26">
        <v>10.8</v>
      </c>
      <c r="AF1217" s="26">
        <v>6.7</v>
      </c>
      <c r="AG1217" s="26">
        <v>3.3</v>
      </c>
      <c r="AH1217" s="1">
        <v>28.700000000000017</v>
      </c>
      <c r="AI1217" s="1">
        <v>71.300000000000011</v>
      </c>
    </row>
    <row r="1218" spans="1:35" x14ac:dyDescent="0.25">
      <c r="A1218" s="1">
        <v>1217</v>
      </c>
      <c r="B1218" s="22">
        <v>29</v>
      </c>
      <c r="C1218" s="22">
        <v>8.0000000000000002E-3</v>
      </c>
      <c r="D1218" s="26">
        <v>17</v>
      </c>
      <c r="E1218" s="22">
        <v>3.1E-2</v>
      </c>
      <c r="F1218" s="31"/>
      <c r="G1218" s="26">
        <v>143.80000000000001</v>
      </c>
      <c r="H1218" s="26">
        <v>163.1</v>
      </c>
      <c r="I1218" s="26">
        <v>193.3</v>
      </c>
      <c r="J1218" s="26">
        <v>236.4</v>
      </c>
      <c r="K1218" s="26">
        <v>253.7</v>
      </c>
      <c r="L1218" s="26">
        <v>40.5</v>
      </c>
      <c r="M1218" s="26">
        <v>806.3</v>
      </c>
      <c r="N1218" s="26">
        <v>-51.8</v>
      </c>
      <c r="O1218" s="24">
        <v>3.6869999999999998</v>
      </c>
      <c r="P1218" s="26">
        <v>21</v>
      </c>
      <c r="Q1218" s="26">
        <v>1.93</v>
      </c>
      <c r="R1218" s="22">
        <v>43.2</v>
      </c>
      <c r="S1218" s="21">
        <v>1</v>
      </c>
      <c r="T1218" s="22">
        <v>97</v>
      </c>
      <c r="U1218" s="24">
        <v>0.23</v>
      </c>
      <c r="V1218" s="22">
        <v>17</v>
      </c>
      <c r="W1218" s="22">
        <v>15</v>
      </c>
      <c r="X1218" s="1">
        <v>12</v>
      </c>
      <c r="Y1218" s="1">
        <v>11</v>
      </c>
      <c r="Z1218" s="1">
        <v>10</v>
      </c>
      <c r="AA1218" s="1">
        <v>9</v>
      </c>
      <c r="AB1218" s="26">
        <v>976.3</v>
      </c>
      <c r="AC1218" s="26">
        <v>267.2</v>
      </c>
      <c r="AD1218" s="26">
        <v>33.5</v>
      </c>
      <c r="AE1218" s="26">
        <v>10.3</v>
      </c>
      <c r="AF1218" s="26">
        <v>5.6</v>
      </c>
      <c r="AG1218" s="26">
        <v>3</v>
      </c>
      <c r="AH1218" s="1">
        <v>30.200000000000017</v>
      </c>
      <c r="AI1218" s="1">
        <v>73.300000000000011</v>
      </c>
    </row>
    <row r="1219" spans="1:35" x14ac:dyDescent="0.25">
      <c r="A1219" s="1">
        <v>1218</v>
      </c>
      <c r="B1219" s="22">
        <v>27</v>
      </c>
      <c r="C1219" s="22">
        <v>1.4999999999999999E-2</v>
      </c>
      <c r="D1219" s="22">
        <v>16.899999999999999</v>
      </c>
      <c r="E1219" s="24">
        <v>0.03</v>
      </c>
      <c r="F1219" s="31"/>
      <c r="G1219" s="22">
        <v>140.80000000000001</v>
      </c>
      <c r="H1219" s="22">
        <v>162.1</v>
      </c>
      <c r="I1219" s="22">
        <v>192.2</v>
      </c>
      <c r="J1219" s="22">
        <v>237.2</v>
      </c>
      <c r="K1219" s="26">
        <v>256</v>
      </c>
      <c r="L1219" s="26">
        <v>40</v>
      </c>
      <c r="M1219" s="22">
        <v>806.3</v>
      </c>
      <c r="N1219" s="22">
        <v>-52.6</v>
      </c>
      <c r="O1219" s="22">
        <v>3.5659999999999998</v>
      </c>
      <c r="P1219" s="22">
        <v>22</v>
      </c>
      <c r="Q1219" s="32">
        <v>1.7</v>
      </c>
      <c r="R1219" s="22">
        <v>43.2</v>
      </c>
      <c r="S1219" s="21">
        <v>1</v>
      </c>
      <c r="T1219" s="22">
        <v>98</v>
      </c>
      <c r="U1219" s="22">
        <v>0.13</v>
      </c>
      <c r="V1219" s="22">
        <v>18</v>
      </c>
      <c r="W1219" s="22">
        <v>17</v>
      </c>
      <c r="X1219" s="1">
        <v>13</v>
      </c>
      <c r="Y1219" s="1">
        <v>12</v>
      </c>
      <c r="Z1219" s="1">
        <v>11</v>
      </c>
      <c r="AA1219" s="1">
        <v>10</v>
      </c>
      <c r="AB1219" s="22">
        <v>2352.3000000000002</v>
      </c>
      <c r="AC1219" s="22">
        <v>657.6</v>
      </c>
      <c r="AD1219" s="22">
        <v>73.5</v>
      </c>
      <c r="AE1219" s="22">
        <v>24.6</v>
      </c>
      <c r="AF1219" s="22">
        <v>13.4</v>
      </c>
      <c r="AG1219" s="22">
        <v>6.6</v>
      </c>
      <c r="AH1219" s="1">
        <v>30.099999999999994</v>
      </c>
      <c r="AI1219" s="1">
        <v>75.099999999999994</v>
      </c>
    </row>
    <row r="1220" spans="1:35" x14ac:dyDescent="0.25">
      <c r="A1220" s="1">
        <v>1219</v>
      </c>
      <c r="B1220" s="22">
        <v>29</v>
      </c>
      <c r="C1220" s="22">
        <v>7.0000000000000001E-3</v>
      </c>
      <c r="D1220" s="26">
        <v>15.8</v>
      </c>
      <c r="E1220" s="24">
        <v>0.03</v>
      </c>
      <c r="F1220" s="31" t="s">
        <v>65</v>
      </c>
      <c r="G1220" s="26">
        <v>143.80000000000001</v>
      </c>
      <c r="H1220" s="26">
        <v>166</v>
      </c>
      <c r="I1220" s="26">
        <v>195.5</v>
      </c>
      <c r="J1220" s="26">
        <v>238.2</v>
      </c>
      <c r="K1220" s="26">
        <v>262.5</v>
      </c>
      <c r="L1220" s="26">
        <v>40.5</v>
      </c>
      <c r="M1220" s="22">
        <v>806.3</v>
      </c>
      <c r="N1220" s="22">
        <v>-52.3</v>
      </c>
      <c r="O1220" s="24">
        <v>3.8519999999999999</v>
      </c>
      <c r="P1220" s="26">
        <v>21</v>
      </c>
      <c r="Q1220" s="22">
        <v>1.57</v>
      </c>
      <c r="R1220" s="22">
        <v>43.2</v>
      </c>
      <c r="S1220" s="21">
        <v>1</v>
      </c>
      <c r="T1220" s="22">
        <v>89</v>
      </c>
      <c r="U1220" s="22">
        <v>0.45</v>
      </c>
      <c r="V1220" s="22">
        <v>17</v>
      </c>
      <c r="W1220" s="22">
        <v>15</v>
      </c>
      <c r="X1220" s="1">
        <v>12</v>
      </c>
      <c r="Y1220" s="1">
        <v>10</v>
      </c>
      <c r="Z1220" s="1">
        <v>9</v>
      </c>
      <c r="AA1220" s="1">
        <v>8</v>
      </c>
      <c r="AB1220" s="26">
        <v>848.2</v>
      </c>
      <c r="AC1220" s="26">
        <v>237.5</v>
      </c>
      <c r="AD1220" s="26">
        <v>25.2</v>
      </c>
      <c r="AE1220" s="26">
        <v>6.6</v>
      </c>
      <c r="AF1220" s="26">
        <v>3.4</v>
      </c>
      <c r="AG1220" s="26">
        <v>1.5</v>
      </c>
      <c r="AH1220" s="1">
        <v>29.5</v>
      </c>
      <c r="AI1220" s="1">
        <v>72.199999999999989</v>
      </c>
    </row>
    <row r="1221" spans="1:35" x14ac:dyDescent="0.25">
      <c r="A1221" s="1">
        <v>1220</v>
      </c>
      <c r="B1221" s="1">
        <v>30</v>
      </c>
      <c r="C1221" s="1">
        <v>2E-3</v>
      </c>
      <c r="D1221" s="1">
        <v>18.7</v>
      </c>
      <c r="E1221" s="21">
        <v>0.01</v>
      </c>
      <c r="F1221" s="28"/>
      <c r="G1221" s="1">
        <v>147</v>
      </c>
      <c r="H1221" s="1">
        <v>163</v>
      </c>
      <c r="I1221" s="1">
        <v>191.6</v>
      </c>
      <c r="J1221" s="1">
        <v>238.5</v>
      </c>
      <c r="K1221" s="1">
        <v>269.89999999999998</v>
      </c>
      <c r="L1221" s="1">
        <v>41</v>
      </c>
      <c r="M1221" s="1">
        <v>806.30000000000007</v>
      </c>
      <c r="N1221" s="1">
        <v>-51</v>
      </c>
      <c r="O1221" s="1">
        <v>3.4089999999999998</v>
      </c>
      <c r="P1221" s="1">
        <v>19.3</v>
      </c>
      <c r="Q1221" s="1">
        <v>0.46</v>
      </c>
      <c r="R1221" s="1">
        <v>43.183</v>
      </c>
      <c r="S1221" s="21">
        <v>1</v>
      </c>
      <c r="T1221" s="1">
        <v>98</v>
      </c>
      <c r="U1221" s="1">
        <v>0.1</v>
      </c>
      <c r="V1221" s="1">
        <v>17</v>
      </c>
      <c r="W1221" s="1">
        <v>15</v>
      </c>
      <c r="X1221" s="1">
        <v>11</v>
      </c>
      <c r="Y1221" s="1">
        <v>9</v>
      </c>
      <c r="Z1221" s="1">
        <v>8</v>
      </c>
      <c r="AA1221" s="1">
        <v>7</v>
      </c>
      <c r="AB1221" s="1">
        <v>676</v>
      </c>
      <c r="AC1221" s="1">
        <v>180</v>
      </c>
      <c r="AD1221" s="1">
        <v>13</v>
      </c>
      <c r="AE1221" s="1">
        <v>4</v>
      </c>
      <c r="AF1221" s="1">
        <v>2</v>
      </c>
      <c r="AG1221" s="1">
        <v>1</v>
      </c>
      <c r="AH1221" s="1">
        <v>28.599999999999994</v>
      </c>
      <c r="AI1221" s="1">
        <v>75.5</v>
      </c>
    </row>
    <row r="1222" spans="1:35" x14ac:dyDescent="0.25">
      <c r="A1222" s="1">
        <v>1221</v>
      </c>
      <c r="B1222" s="1">
        <v>30</v>
      </c>
      <c r="C1222" s="1">
        <v>6.0000000000000001E-3</v>
      </c>
      <c r="D1222" s="1">
        <v>18.100000000000001</v>
      </c>
      <c r="E1222" s="1">
        <v>0.03</v>
      </c>
      <c r="F1222" s="29">
        <v>1E-3</v>
      </c>
      <c r="G1222" s="1">
        <v>152.5</v>
      </c>
      <c r="H1222" s="1">
        <v>165.7</v>
      </c>
      <c r="I1222" s="1">
        <v>189.3</v>
      </c>
      <c r="J1222" s="1">
        <v>230.8</v>
      </c>
      <c r="K1222" s="1">
        <v>249.1</v>
      </c>
      <c r="L1222" s="1">
        <v>40.5</v>
      </c>
      <c r="M1222" s="1">
        <v>806.4</v>
      </c>
      <c r="N1222" s="1">
        <v>-61.5</v>
      </c>
      <c r="O1222" s="1">
        <v>3.4409999999999998</v>
      </c>
      <c r="P1222" s="1">
        <v>22.3</v>
      </c>
      <c r="Q1222" s="1">
        <v>1.81</v>
      </c>
      <c r="R1222" s="1">
        <v>43.152999999999999</v>
      </c>
      <c r="S1222" s="1">
        <v>1</v>
      </c>
      <c r="T1222" s="1">
        <v>97</v>
      </c>
      <c r="U1222" s="1">
        <v>0.04</v>
      </c>
      <c r="V1222" s="1">
        <v>13</v>
      </c>
      <c r="W1222" s="1">
        <v>11</v>
      </c>
      <c r="X1222" s="1">
        <v>9</v>
      </c>
      <c r="Y1222" s="1">
        <v>7</v>
      </c>
      <c r="Z1222" s="1">
        <v>7</v>
      </c>
      <c r="AA1222" s="1">
        <v>7</v>
      </c>
      <c r="AB1222" s="20"/>
      <c r="AC1222" s="20"/>
      <c r="AD1222" s="20"/>
      <c r="AE1222" s="20"/>
      <c r="AF1222" s="20"/>
      <c r="AG1222" s="20"/>
      <c r="AH1222" s="1">
        <v>23.600000000000023</v>
      </c>
      <c r="AI1222" s="1">
        <v>65.100000000000023</v>
      </c>
    </row>
    <row r="1223" spans="1:35" x14ac:dyDescent="0.25">
      <c r="A1223" s="1">
        <v>1222</v>
      </c>
      <c r="B1223" s="20">
        <v>30</v>
      </c>
      <c r="C1223" s="20">
        <v>1E-3</v>
      </c>
      <c r="D1223" s="20">
        <v>22.6</v>
      </c>
      <c r="E1223" s="20">
        <v>8.2000000000000007E-3</v>
      </c>
      <c r="F1223" s="28">
        <v>2.0000000000000001E-4</v>
      </c>
      <c r="G1223" s="20">
        <v>141.6</v>
      </c>
      <c r="H1223" s="20">
        <v>172.3</v>
      </c>
      <c r="I1223" s="20">
        <v>198.8</v>
      </c>
      <c r="J1223" s="20">
        <v>234</v>
      </c>
      <c r="K1223" s="20">
        <v>250.2</v>
      </c>
      <c r="L1223" s="20">
        <v>40.4</v>
      </c>
      <c r="M1223" s="20">
        <v>806.4</v>
      </c>
      <c r="N1223" s="20">
        <v>-50.3</v>
      </c>
      <c r="O1223" s="20">
        <v>3.8540000000000001</v>
      </c>
      <c r="P1223" s="20">
        <v>21</v>
      </c>
      <c r="Q1223" s="20">
        <v>2.2200000000000002</v>
      </c>
      <c r="R1223" s="20">
        <v>43.12</v>
      </c>
      <c r="S1223" s="20">
        <v>2</v>
      </c>
      <c r="T1223" s="20">
        <v>99</v>
      </c>
      <c r="U1223" s="20">
        <v>0.04</v>
      </c>
      <c r="V1223" s="20">
        <v>15</v>
      </c>
      <c r="W1223" s="20">
        <v>12</v>
      </c>
      <c r="X1223" s="1">
        <v>7</v>
      </c>
      <c r="Y1223" s="1">
        <v>7</v>
      </c>
      <c r="Z1223" s="1">
        <v>7</v>
      </c>
      <c r="AA1223" s="1">
        <v>7</v>
      </c>
      <c r="AB1223" s="20">
        <v>183.6</v>
      </c>
      <c r="AC1223" s="20">
        <v>26.4</v>
      </c>
      <c r="AD1223" s="20">
        <v>0.6</v>
      </c>
      <c r="AE1223" s="20">
        <v>0.1</v>
      </c>
      <c r="AF1223" s="20">
        <v>0.1</v>
      </c>
      <c r="AG1223" s="20">
        <v>0</v>
      </c>
      <c r="AH1223" s="1">
        <v>26.5</v>
      </c>
      <c r="AI1223" s="1">
        <v>61.699999999999989</v>
      </c>
    </row>
    <row r="1224" spans="1:35" x14ac:dyDescent="0.25">
      <c r="A1224" s="1">
        <v>1223</v>
      </c>
      <c r="B1224" s="20">
        <v>30</v>
      </c>
      <c r="C1224" s="20">
        <v>1E-3</v>
      </c>
      <c r="D1224" s="20">
        <v>20.399999999999999</v>
      </c>
      <c r="E1224" s="20">
        <v>4.1000000000000003E-3</v>
      </c>
      <c r="F1224" s="28">
        <v>2.0000000000000001E-4</v>
      </c>
      <c r="G1224" s="20">
        <v>142</v>
      </c>
      <c r="H1224" s="20">
        <v>172.7</v>
      </c>
      <c r="I1224" s="20">
        <v>196.8</v>
      </c>
      <c r="J1224" s="20">
        <v>225.6</v>
      </c>
      <c r="K1224" s="20">
        <v>243.1</v>
      </c>
      <c r="L1224" s="20">
        <v>41</v>
      </c>
      <c r="M1224" s="20">
        <v>806.4</v>
      </c>
      <c r="N1224" s="20">
        <v>-53.3</v>
      </c>
      <c r="O1224" s="20">
        <v>3.7250000000000001</v>
      </c>
      <c r="P1224" s="20">
        <v>22.5</v>
      </c>
      <c r="Q1224" s="20">
        <v>1.9</v>
      </c>
      <c r="R1224" s="20">
        <v>43.14</v>
      </c>
      <c r="S1224" s="20">
        <v>1</v>
      </c>
      <c r="T1224" s="20">
        <v>99</v>
      </c>
      <c r="U1224" s="20">
        <v>0.88</v>
      </c>
      <c r="V1224" s="20">
        <v>13</v>
      </c>
      <c r="W1224" s="20">
        <v>11</v>
      </c>
      <c r="X1224" s="1">
        <v>8</v>
      </c>
      <c r="Y1224" s="1">
        <v>7</v>
      </c>
      <c r="Z1224" s="1">
        <v>7</v>
      </c>
      <c r="AA1224" s="1">
        <v>7</v>
      </c>
      <c r="AB1224" s="20">
        <v>62.8</v>
      </c>
      <c r="AC1224" s="20">
        <v>17</v>
      </c>
      <c r="AD1224" s="20">
        <v>1.4</v>
      </c>
      <c r="AE1224" s="20">
        <v>0.3</v>
      </c>
      <c r="AF1224" s="20">
        <v>0.2</v>
      </c>
      <c r="AG1224" s="20">
        <v>0</v>
      </c>
      <c r="AH1224" s="1">
        <v>24.100000000000023</v>
      </c>
      <c r="AI1224" s="1">
        <v>52.900000000000006</v>
      </c>
    </row>
    <row r="1225" spans="1:35" x14ac:dyDescent="0.25">
      <c r="A1225" s="1">
        <v>1224</v>
      </c>
      <c r="B1225" s="20">
        <v>30</v>
      </c>
      <c r="C1225" s="20">
        <v>1E-3</v>
      </c>
      <c r="D1225" s="20">
        <v>21.6</v>
      </c>
      <c r="E1225" s="20">
        <v>1.1900000000000001E-2</v>
      </c>
      <c r="F1225" s="28">
        <v>2.9999999999999997E-4</v>
      </c>
      <c r="G1225" s="20">
        <v>146.4</v>
      </c>
      <c r="H1225" s="20">
        <v>170.3</v>
      </c>
      <c r="I1225" s="20">
        <v>196.1</v>
      </c>
      <c r="J1225" s="20">
        <v>232.7</v>
      </c>
      <c r="K1225" s="20">
        <v>250.1</v>
      </c>
      <c r="L1225" s="20">
        <v>40.799999999999997</v>
      </c>
      <c r="M1225" s="20">
        <v>806.4</v>
      </c>
      <c r="N1225" s="20">
        <v>-53.8</v>
      </c>
      <c r="O1225" s="20"/>
      <c r="P1225" s="20">
        <v>22</v>
      </c>
      <c r="Q1225" s="20">
        <v>2</v>
      </c>
      <c r="R1225" s="20">
        <v>43.12</v>
      </c>
      <c r="S1225" s="20">
        <v>1</v>
      </c>
      <c r="T1225" s="20">
        <v>99</v>
      </c>
      <c r="U1225" s="20">
        <v>0.24</v>
      </c>
      <c r="V1225" s="20">
        <v>13</v>
      </c>
      <c r="W1225" s="20">
        <v>11</v>
      </c>
      <c r="X1225" s="1">
        <v>8</v>
      </c>
      <c r="Y1225" s="1">
        <v>7</v>
      </c>
      <c r="Z1225" s="1">
        <v>7</v>
      </c>
      <c r="AA1225" s="1">
        <v>7</v>
      </c>
      <c r="AB1225" s="20">
        <v>66</v>
      </c>
      <c r="AC1225" s="20">
        <v>17.3</v>
      </c>
      <c r="AD1225" s="20">
        <v>1.4</v>
      </c>
      <c r="AE1225" s="20">
        <v>0.4</v>
      </c>
      <c r="AF1225" s="20">
        <v>0.3</v>
      </c>
      <c r="AG1225" s="20">
        <v>0.1</v>
      </c>
      <c r="AH1225" s="1">
        <v>25.799999999999983</v>
      </c>
      <c r="AI1225" s="1">
        <v>62.399999999999977</v>
      </c>
    </row>
    <row r="1226" spans="1:35" x14ac:dyDescent="0.25">
      <c r="A1226" s="1">
        <v>1225</v>
      </c>
      <c r="B1226" s="22">
        <v>29</v>
      </c>
      <c r="C1226" s="22">
        <v>2E-3</v>
      </c>
      <c r="D1226" s="22">
        <v>18.3</v>
      </c>
      <c r="E1226" s="24">
        <v>2.4E-2</v>
      </c>
      <c r="F1226" s="31"/>
      <c r="G1226" s="26">
        <v>145.1</v>
      </c>
      <c r="H1226" s="26">
        <v>162.80000000000001</v>
      </c>
      <c r="I1226" s="26">
        <v>191.1</v>
      </c>
      <c r="J1226" s="26">
        <v>234.3</v>
      </c>
      <c r="K1226" s="26">
        <v>257.60000000000002</v>
      </c>
      <c r="L1226" s="26">
        <v>41</v>
      </c>
      <c r="M1226" s="22">
        <v>806.4</v>
      </c>
      <c r="N1226" s="22">
        <v>-58.4</v>
      </c>
      <c r="O1226" s="22">
        <v>3.5539999999999998</v>
      </c>
      <c r="P1226" s="26">
        <v>21</v>
      </c>
      <c r="Q1226" s="32">
        <v>1.24</v>
      </c>
      <c r="R1226" s="22">
        <v>43.2</v>
      </c>
      <c r="S1226" s="21">
        <v>1</v>
      </c>
      <c r="T1226" s="22">
        <v>94</v>
      </c>
      <c r="U1226" s="22">
        <v>0.13</v>
      </c>
      <c r="V1226" s="22">
        <v>18</v>
      </c>
      <c r="W1226" s="22">
        <v>16</v>
      </c>
      <c r="X1226" s="1">
        <v>11</v>
      </c>
      <c r="Y1226" s="1">
        <v>9</v>
      </c>
      <c r="Z1226" s="1">
        <v>9</v>
      </c>
      <c r="AA1226" s="1">
        <v>8</v>
      </c>
      <c r="AB1226" s="26">
        <v>1933.8</v>
      </c>
      <c r="AC1226" s="26">
        <v>331.5</v>
      </c>
      <c r="AD1226" s="26">
        <v>14.5</v>
      </c>
      <c r="AE1226" s="26">
        <v>4.8</v>
      </c>
      <c r="AF1226" s="26">
        <v>2.6</v>
      </c>
      <c r="AG1226" s="26">
        <v>1.5</v>
      </c>
      <c r="AH1226" s="1">
        <v>28.299999999999983</v>
      </c>
      <c r="AI1226" s="1">
        <v>71.5</v>
      </c>
    </row>
    <row r="1227" spans="1:35" x14ac:dyDescent="0.25">
      <c r="A1227" s="1">
        <v>1226</v>
      </c>
      <c r="B1227" s="22">
        <v>30</v>
      </c>
      <c r="C1227" s="22">
        <v>3.0000000000000001E-3</v>
      </c>
      <c r="D1227" s="26">
        <v>17.5</v>
      </c>
      <c r="E1227" s="22">
        <v>3.1E-2</v>
      </c>
      <c r="F1227" s="31"/>
      <c r="G1227" s="26">
        <v>142.80000000000001</v>
      </c>
      <c r="H1227" s="26">
        <v>163.80000000000001</v>
      </c>
      <c r="I1227" s="26">
        <v>192.8</v>
      </c>
      <c r="J1227" s="26">
        <v>236.1</v>
      </c>
      <c r="K1227" s="26">
        <v>255.7</v>
      </c>
      <c r="L1227" s="26">
        <v>40.5</v>
      </c>
      <c r="M1227" s="26">
        <v>806.4</v>
      </c>
      <c r="N1227" s="22">
        <v>-53.8</v>
      </c>
      <c r="O1227" s="22">
        <v>3.6269999999999998</v>
      </c>
      <c r="P1227" s="26">
        <v>21</v>
      </c>
      <c r="Q1227" s="22">
        <v>1.56</v>
      </c>
      <c r="R1227" s="22">
        <v>43.2</v>
      </c>
      <c r="S1227" s="21">
        <v>1</v>
      </c>
      <c r="T1227" s="22">
        <v>96</v>
      </c>
      <c r="U1227" s="32">
        <v>0.47</v>
      </c>
      <c r="V1227" s="22">
        <v>18</v>
      </c>
      <c r="W1227" s="22">
        <v>16</v>
      </c>
      <c r="X1227" s="1">
        <v>12</v>
      </c>
      <c r="Y1227" s="1">
        <v>10</v>
      </c>
      <c r="Z1227" s="1">
        <v>9</v>
      </c>
      <c r="AA1227" s="1">
        <v>8</v>
      </c>
      <c r="AB1227" s="26">
        <v>2029.9</v>
      </c>
      <c r="AC1227" s="26">
        <v>463</v>
      </c>
      <c r="AD1227" s="26">
        <v>34.1</v>
      </c>
      <c r="AE1227" s="26">
        <v>9.3000000000000007</v>
      </c>
      <c r="AF1227" s="26">
        <v>4.4000000000000004</v>
      </c>
      <c r="AG1227" s="26">
        <v>1.7</v>
      </c>
      <c r="AH1227" s="1">
        <v>29</v>
      </c>
      <c r="AI1227" s="1">
        <v>72.299999999999983</v>
      </c>
    </row>
    <row r="1228" spans="1:35" x14ac:dyDescent="0.25">
      <c r="A1228" s="1">
        <v>1227</v>
      </c>
      <c r="B1228" s="22">
        <v>29</v>
      </c>
      <c r="C1228" s="22">
        <v>3.0000000000000001E-3</v>
      </c>
      <c r="D1228" s="26">
        <v>15.7</v>
      </c>
      <c r="E1228" s="24">
        <v>3.6999999999999998E-2</v>
      </c>
      <c r="F1228" s="31"/>
      <c r="G1228" s="26">
        <v>145.30000000000001</v>
      </c>
      <c r="H1228" s="26">
        <v>163.9</v>
      </c>
      <c r="I1228" s="26">
        <v>191.9</v>
      </c>
      <c r="J1228" s="26">
        <v>231.5</v>
      </c>
      <c r="K1228" s="26">
        <v>249.2</v>
      </c>
      <c r="L1228" s="26">
        <v>41</v>
      </c>
      <c r="M1228" s="22">
        <v>806.4</v>
      </c>
      <c r="N1228" s="22">
        <v>-55.4</v>
      </c>
      <c r="O1228" s="24">
        <v>3.6080000000000001</v>
      </c>
      <c r="P1228" s="22">
        <v>21</v>
      </c>
      <c r="Q1228" s="32">
        <v>1.52</v>
      </c>
      <c r="R1228" s="22">
        <v>43.2</v>
      </c>
      <c r="S1228" s="21">
        <v>1</v>
      </c>
      <c r="T1228" s="22">
        <v>98</v>
      </c>
      <c r="U1228" s="32">
        <v>0.78</v>
      </c>
      <c r="V1228" s="22">
        <v>19</v>
      </c>
      <c r="W1228" s="22">
        <v>17</v>
      </c>
      <c r="X1228" s="1">
        <v>13</v>
      </c>
      <c r="Y1228" s="1">
        <v>10</v>
      </c>
      <c r="Z1228" s="1">
        <v>9</v>
      </c>
      <c r="AA1228" s="1">
        <v>7</v>
      </c>
      <c r="AB1228" s="26">
        <v>2617.5</v>
      </c>
      <c r="AC1228" s="26">
        <v>695.4</v>
      </c>
      <c r="AD1228" s="26">
        <v>40.200000000000003</v>
      </c>
      <c r="AE1228" s="26">
        <v>7.6</v>
      </c>
      <c r="AF1228" s="26">
        <v>3.1</v>
      </c>
      <c r="AG1228" s="26">
        <v>1.2</v>
      </c>
      <c r="AH1228" s="1">
        <v>28</v>
      </c>
      <c r="AI1228" s="1">
        <v>67.599999999999994</v>
      </c>
    </row>
    <row r="1229" spans="1:35" x14ac:dyDescent="0.25">
      <c r="A1229" s="1">
        <v>1228</v>
      </c>
      <c r="B1229" s="20">
        <v>30</v>
      </c>
      <c r="C1229" s="20">
        <v>1E-3</v>
      </c>
      <c r="D1229" s="20">
        <v>23.9</v>
      </c>
      <c r="E1229" s="20">
        <v>9.1000000000000004E-3</v>
      </c>
      <c r="F1229" s="28">
        <v>2.9999999999999997E-4</v>
      </c>
      <c r="G1229" s="20">
        <v>142.6</v>
      </c>
      <c r="H1229" s="20">
        <v>173</v>
      </c>
      <c r="I1229" s="20">
        <v>198</v>
      </c>
      <c r="J1229" s="20">
        <v>228</v>
      </c>
      <c r="K1229" s="20">
        <v>247.8</v>
      </c>
      <c r="L1229" s="20">
        <v>40.200000000000003</v>
      </c>
      <c r="M1229" s="20">
        <v>806.5</v>
      </c>
      <c r="N1229" s="20">
        <v>-52.9</v>
      </c>
      <c r="O1229" s="20">
        <v>3.7429999999999999</v>
      </c>
      <c r="P1229" s="20">
        <v>20.5</v>
      </c>
      <c r="Q1229" s="20">
        <v>1.78</v>
      </c>
      <c r="R1229" s="20">
        <v>43.09</v>
      </c>
      <c r="S1229" s="20">
        <v>1</v>
      </c>
      <c r="T1229" s="20">
        <v>99</v>
      </c>
      <c r="U1229" s="20">
        <v>0.3</v>
      </c>
      <c r="V1229" s="20">
        <v>14</v>
      </c>
      <c r="W1229" s="20">
        <v>12</v>
      </c>
      <c r="X1229" s="1">
        <v>7</v>
      </c>
      <c r="Y1229" s="1">
        <v>7</v>
      </c>
      <c r="Z1229" s="1">
        <v>7</v>
      </c>
      <c r="AA1229" s="1">
        <v>7</v>
      </c>
      <c r="AB1229" s="20">
        <v>82.6</v>
      </c>
      <c r="AC1229" s="20">
        <v>20.6</v>
      </c>
      <c r="AD1229" s="20">
        <v>1.2</v>
      </c>
      <c r="AE1229" s="20">
        <v>0.3</v>
      </c>
      <c r="AF1229" s="20">
        <v>0.1</v>
      </c>
      <c r="AG1229" s="20">
        <v>0</v>
      </c>
      <c r="AH1229" s="1">
        <v>25</v>
      </c>
      <c r="AI1229" s="1">
        <v>55</v>
      </c>
    </row>
    <row r="1230" spans="1:35" x14ac:dyDescent="0.25">
      <c r="A1230" s="1">
        <v>1229</v>
      </c>
      <c r="B1230" s="22">
        <v>29</v>
      </c>
      <c r="C1230" s="24">
        <v>0.01</v>
      </c>
      <c r="D1230" s="22">
        <v>15.3</v>
      </c>
      <c r="E1230" s="22">
        <v>2.8000000000000001E-2</v>
      </c>
      <c r="F1230" s="31"/>
      <c r="G1230" s="22">
        <v>141.5</v>
      </c>
      <c r="H1230" s="22">
        <v>165.9</v>
      </c>
      <c r="I1230" s="22">
        <v>196.3</v>
      </c>
      <c r="J1230" s="22">
        <v>237.5</v>
      </c>
      <c r="K1230" s="22">
        <v>259.89999999999998</v>
      </c>
      <c r="L1230" s="26">
        <v>40</v>
      </c>
      <c r="M1230" s="26">
        <v>806.5</v>
      </c>
      <c r="N1230" s="22">
        <v>-51.7</v>
      </c>
      <c r="O1230" s="22">
        <v>3.8620000000000001</v>
      </c>
      <c r="P1230" s="26">
        <v>22</v>
      </c>
      <c r="Q1230" s="32">
        <v>1.5</v>
      </c>
      <c r="R1230" s="22">
        <v>43.2</v>
      </c>
      <c r="S1230" s="21">
        <v>1</v>
      </c>
      <c r="T1230" s="22">
        <v>90</v>
      </c>
      <c r="U1230" s="22">
        <v>0.39</v>
      </c>
      <c r="V1230" s="22">
        <v>18</v>
      </c>
      <c r="W1230" s="22">
        <v>16</v>
      </c>
      <c r="X1230" s="1">
        <v>13</v>
      </c>
      <c r="Y1230" s="1">
        <v>11</v>
      </c>
      <c r="Z1230" s="1">
        <v>10</v>
      </c>
      <c r="AA1230" s="1">
        <v>9</v>
      </c>
      <c r="AB1230" s="22">
        <v>2175.9</v>
      </c>
      <c r="AC1230" s="22">
        <v>534.4</v>
      </c>
      <c r="AD1230" s="22">
        <v>48.8</v>
      </c>
      <c r="AE1230" s="26">
        <v>15</v>
      </c>
      <c r="AF1230" s="22">
        <v>8.1</v>
      </c>
      <c r="AG1230" s="26">
        <v>4</v>
      </c>
      <c r="AH1230" s="1">
        <v>30.400000000000006</v>
      </c>
      <c r="AI1230" s="1">
        <v>71.599999999999994</v>
      </c>
    </row>
    <row r="1231" spans="1:35" x14ac:dyDescent="0.25">
      <c r="A1231" s="1">
        <v>1230</v>
      </c>
      <c r="B1231" s="22">
        <v>29</v>
      </c>
      <c r="C1231" s="24">
        <v>0.01</v>
      </c>
      <c r="D1231" s="22">
        <v>15.3</v>
      </c>
      <c r="E1231" s="22">
        <v>2.8000000000000001E-2</v>
      </c>
      <c r="F1231" s="31"/>
      <c r="G1231" s="22">
        <v>141.5</v>
      </c>
      <c r="H1231" s="22">
        <v>165.9</v>
      </c>
      <c r="I1231" s="22">
        <v>196.3</v>
      </c>
      <c r="J1231" s="22">
        <v>237.5</v>
      </c>
      <c r="K1231" s="22">
        <v>259.89999999999998</v>
      </c>
      <c r="L1231" s="26">
        <v>40</v>
      </c>
      <c r="M1231" s="26">
        <v>806.5</v>
      </c>
      <c r="N1231" s="22">
        <v>-51.7</v>
      </c>
      <c r="O1231" s="22">
        <v>3.8620000000000001</v>
      </c>
      <c r="P1231" s="26">
        <v>22</v>
      </c>
      <c r="Q1231" s="32">
        <v>1.5</v>
      </c>
      <c r="R1231" s="22">
        <v>43.2</v>
      </c>
      <c r="S1231" s="21">
        <v>1</v>
      </c>
      <c r="T1231" s="22">
        <v>90</v>
      </c>
      <c r="U1231" s="22">
        <v>0.39</v>
      </c>
      <c r="V1231" s="22">
        <v>18</v>
      </c>
      <c r="W1231" s="22">
        <v>16</v>
      </c>
      <c r="X1231" s="1">
        <v>13</v>
      </c>
      <c r="Y1231" s="1">
        <v>11</v>
      </c>
      <c r="Z1231" s="1">
        <v>10</v>
      </c>
      <c r="AA1231" s="1">
        <v>9</v>
      </c>
      <c r="AB1231" s="22">
        <v>2175.9</v>
      </c>
      <c r="AC1231" s="22">
        <v>534.4</v>
      </c>
      <c r="AD1231" s="22">
        <v>48.8</v>
      </c>
      <c r="AE1231" s="26">
        <v>15</v>
      </c>
      <c r="AF1231" s="22">
        <v>8.1</v>
      </c>
      <c r="AG1231" s="26">
        <v>4</v>
      </c>
      <c r="AH1231" s="1">
        <v>30.400000000000006</v>
      </c>
      <c r="AI1231" s="1">
        <v>71.599999999999994</v>
      </c>
    </row>
    <row r="1232" spans="1:35" x14ac:dyDescent="0.25">
      <c r="A1232" s="1">
        <v>1231</v>
      </c>
      <c r="B1232" s="22">
        <v>30</v>
      </c>
      <c r="C1232" s="24">
        <v>5.0000000000000001E-3</v>
      </c>
      <c r="D1232" s="22">
        <v>18.3</v>
      </c>
      <c r="E1232" s="24">
        <v>2.8000000000000001E-2</v>
      </c>
      <c r="F1232" s="31" t="s">
        <v>65</v>
      </c>
      <c r="G1232" s="22">
        <v>144.30000000000001</v>
      </c>
      <c r="H1232" s="26">
        <v>165.3</v>
      </c>
      <c r="I1232" s="26">
        <v>194.2</v>
      </c>
      <c r="J1232" s="26">
        <v>236.3</v>
      </c>
      <c r="K1232" s="26">
        <v>259.3</v>
      </c>
      <c r="L1232" s="22">
        <v>41.5</v>
      </c>
      <c r="M1232" s="22">
        <v>806.5</v>
      </c>
      <c r="N1232" s="26">
        <v>-53.8</v>
      </c>
      <c r="O1232" s="24">
        <v>3.75</v>
      </c>
      <c r="P1232" s="26">
        <v>21.5</v>
      </c>
      <c r="Q1232" s="32">
        <v>1.58</v>
      </c>
      <c r="R1232" s="22">
        <v>43.2</v>
      </c>
      <c r="S1232" s="21">
        <v>1</v>
      </c>
      <c r="T1232" s="22">
        <v>84</v>
      </c>
      <c r="U1232" s="32">
        <v>0.25</v>
      </c>
      <c r="V1232" s="22">
        <v>17</v>
      </c>
      <c r="W1232" s="22">
        <v>15</v>
      </c>
      <c r="X1232" s="1">
        <v>12</v>
      </c>
      <c r="Y1232" s="1">
        <v>11</v>
      </c>
      <c r="Z1232" s="1">
        <v>10</v>
      </c>
      <c r="AA1232" s="1">
        <v>9</v>
      </c>
      <c r="AB1232" s="26">
        <v>935.7</v>
      </c>
      <c r="AC1232" s="26">
        <v>282.3</v>
      </c>
      <c r="AD1232" s="26">
        <v>35.4</v>
      </c>
      <c r="AE1232" s="26">
        <v>12.8</v>
      </c>
      <c r="AF1232" s="26">
        <v>6.8</v>
      </c>
      <c r="AG1232" s="26">
        <v>4.2</v>
      </c>
      <c r="AH1232" s="1">
        <v>28.899999999999977</v>
      </c>
      <c r="AI1232" s="1">
        <v>71</v>
      </c>
    </row>
    <row r="1233" spans="1:35" x14ac:dyDescent="0.25">
      <c r="A1233" s="1">
        <v>1232</v>
      </c>
      <c r="B1233" s="1">
        <v>30</v>
      </c>
      <c r="C1233" s="1">
        <v>1E-3</v>
      </c>
      <c r="D1233" s="1">
        <v>19.399999999999999</v>
      </c>
      <c r="E1233" s="1">
        <v>0.01</v>
      </c>
      <c r="F1233" s="29"/>
      <c r="G1233" s="1">
        <v>149.1</v>
      </c>
      <c r="H1233" s="1">
        <v>165.1</v>
      </c>
      <c r="I1233" s="1">
        <v>193</v>
      </c>
      <c r="J1233" s="1">
        <v>240.8</v>
      </c>
      <c r="K1233" s="1">
        <v>274.10000000000002</v>
      </c>
      <c r="L1233" s="1">
        <v>41</v>
      </c>
      <c r="M1233" s="1">
        <v>806.5</v>
      </c>
      <c r="N1233" s="1">
        <v>-51</v>
      </c>
      <c r="O1233" s="1">
        <v>3.6</v>
      </c>
      <c r="P1233" s="1">
        <v>20.3</v>
      </c>
      <c r="Q1233" s="1">
        <v>1.05</v>
      </c>
      <c r="R1233" s="1">
        <v>43.18</v>
      </c>
      <c r="S1233" s="21">
        <v>1</v>
      </c>
      <c r="T1233" s="1">
        <v>99</v>
      </c>
      <c r="U1233" s="1">
        <v>0.2</v>
      </c>
      <c r="V1233" s="1">
        <v>19</v>
      </c>
      <c r="W1233" s="1">
        <v>15</v>
      </c>
      <c r="X1233" s="1">
        <v>11</v>
      </c>
      <c r="Y1233" s="1">
        <v>8</v>
      </c>
      <c r="Z1233" s="1">
        <v>7</v>
      </c>
      <c r="AA1233" s="1">
        <v>7</v>
      </c>
      <c r="AB1233" s="1">
        <v>2933</v>
      </c>
      <c r="AC1233" s="1">
        <v>293</v>
      </c>
      <c r="AD1233" s="1">
        <v>11</v>
      </c>
      <c r="AE1233" s="1">
        <v>2</v>
      </c>
      <c r="AF1233" s="1">
        <v>1</v>
      </c>
      <c r="AG1233" s="1" t="s">
        <v>66</v>
      </c>
      <c r="AH1233" s="1">
        <v>27.900000000000006</v>
      </c>
      <c r="AI1233" s="1">
        <v>75.700000000000017</v>
      </c>
    </row>
    <row r="1234" spans="1:35" x14ac:dyDescent="0.25">
      <c r="A1234" s="1">
        <v>1233</v>
      </c>
      <c r="B1234" s="21">
        <v>18</v>
      </c>
      <c r="C1234" s="21">
        <v>1E-3</v>
      </c>
      <c r="D1234" s="25">
        <v>16.883514221556883</v>
      </c>
      <c r="E1234" s="21">
        <v>0.09</v>
      </c>
      <c r="F1234" s="30">
        <v>2.0999999999999999E-3</v>
      </c>
      <c r="G1234" s="21">
        <v>151.80000000000001</v>
      </c>
      <c r="H1234" s="21">
        <v>171.9</v>
      </c>
      <c r="I1234" s="21">
        <v>200.2</v>
      </c>
      <c r="J1234" s="21">
        <v>241.4</v>
      </c>
      <c r="K1234" s="21">
        <v>257.8</v>
      </c>
      <c r="L1234" s="21">
        <v>43.5</v>
      </c>
      <c r="M1234" s="1">
        <v>806.5</v>
      </c>
      <c r="N1234" s="21">
        <v>-49</v>
      </c>
      <c r="O1234" s="21">
        <v>4.2009999999999996</v>
      </c>
      <c r="P1234" s="21">
        <v>25</v>
      </c>
      <c r="Q1234" s="21"/>
      <c r="R1234" s="21">
        <v>43.19</v>
      </c>
      <c r="S1234" s="21">
        <v>1</v>
      </c>
      <c r="T1234" s="21">
        <v>95</v>
      </c>
      <c r="U1234" s="21">
        <v>0.16</v>
      </c>
      <c r="V1234" s="21">
        <v>16</v>
      </c>
      <c r="W1234" s="21">
        <v>14</v>
      </c>
      <c r="X1234" s="1">
        <v>10</v>
      </c>
      <c r="Y1234" s="1">
        <v>8</v>
      </c>
      <c r="Z1234" s="1">
        <v>7</v>
      </c>
      <c r="AA1234" s="1">
        <v>7</v>
      </c>
      <c r="AB1234" s="21">
        <v>394.1</v>
      </c>
      <c r="AC1234" s="21">
        <v>101.5</v>
      </c>
      <c r="AD1234" s="21">
        <v>6.6</v>
      </c>
      <c r="AE1234" s="21">
        <v>2.1</v>
      </c>
      <c r="AF1234" s="21">
        <v>1.4</v>
      </c>
      <c r="AG1234" s="21">
        <v>0.4</v>
      </c>
      <c r="AH1234" s="1">
        <v>28.299999999999983</v>
      </c>
      <c r="AI1234" s="1">
        <v>69.5</v>
      </c>
    </row>
    <row r="1235" spans="1:35" x14ac:dyDescent="0.25">
      <c r="A1235" s="1">
        <v>1234</v>
      </c>
      <c r="B1235" s="1">
        <v>30</v>
      </c>
      <c r="C1235" s="1">
        <v>6.0000000000000001E-3</v>
      </c>
      <c r="D1235" s="1">
        <v>18.899999999999999</v>
      </c>
      <c r="E1235" s="1">
        <v>0.03</v>
      </c>
      <c r="F1235" s="29">
        <v>1E-3</v>
      </c>
      <c r="G1235" s="1">
        <v>149.1</v>
      </c>
      <c r="H1235" s="1">
        <v>164</v>
      </c>
      <c r="I1235" s="1">
        <v>190</v>
      </c>
      <c r="J1235" s="1">
        <v>234.5</v>
      </c>
      <c r="K1235" s="1">
        <v>257.5</v>
      </c>
      <c r="L1235" s="1">
        <v>39.5</v>
      </c>
      <c r="M1235" s="1">
        <v>806.6</v>
      </c>
      <c r="N1235" s="1">
        <v>-59.7</v>
      </c>
      <c r="O1235" s="1">
        <v>3.53</v>
      </c>
      <c r="P1235" s="1">
        <v>21.4</v>
      </c>
      <c r="Q1235" s="1">
        <v>1.78</v>
      </c>
      <c r="R1235" s="1">
        <v>43.149000000000001</v>
      </c>
      <c r="S1235" s="1">
        <v>1</v>
      </c>
      <c r="T1235" s="1">
        <v>85</v>
      </c>
      <c r="U1235" s="1">
        <v>0.08</v>
      </c>
      <c r="V1235" s="1">
        <v>14</v>
      </c>
      <c r="W1235" s="1">
        <v>12</v>
      </c>
      <c r="X1235" s="1">
        <v>8</v>
      </c>
      <c r="Y1235" s="1">
        <v>7</v>
      </c>
      <c r="Z1235" s="1">
        <v>7</v>
      </c>
      <c r="AA1235" s="1">
        <v>7</v>
      </c>
      <c r="AB1235" s="1"/>
      <c r="AC1235" s="1"/>
      <c r="AD1235" s="1"/>
      <c r="AE1235" s="1"/>
      <c r="AF1235" s="1"/>
      <c r="AG1235" s="1"/>
      <c r="AH1235" s="1">
        <v>26</v>
      </c>
      <c r="AI1235" s="1">
        <v>70.5</v>
      </c>
    </row>
    <row r="1236" spans="1:35" x14ac:dyDescent="0.25">
      <c r="A1236" s="1">
        <v>1235</v>
      </c>
      <c r="B1236" s="20">
        <v>30</v>
      </c>
      <c r="C1236" s="20">
        <v>2E-3</v>
      </c>
      <c r="D1236" s="20">
        <v>20.8</v>
      </c>
      <c r="E1236" s="20">
        <v>6.7999999999999996E-3</v>
      </c>
      <c r="F1236" s="28">
        <v>1E-4</v>
      </c>
      <c r="G1236" s="20">
        <v>146.6</v>
      </c>
      <c r="H1236" s="20">
        <v>171.7</v>
      </c>
      <c r="I1236" s="20">
        <v>200.5</v>
      </c>
      <c r="J1236" s="20">
        <v>239.5</v>
      </c>
      <c r="K1236" s="20">
        <v>257.60000000000002</v>
      </c>
      <c r="L1236" s="20">
        <v>40.299999999999997</v>
      </c>
      <c r="M1236" s="20">
        <v>806.6</v>
      </c>
      <c r="N1236" s="20">
        <v>-50.8</v>
      </c>
      <c r="O1236" s="20">
        <v>3.9569999999999999</v>
      </c>
      <c r="P1236" s="20">
        <v>22</v>
      </c>
      <c r="Q1236" s="20">
        <v>2.14</v>
      </c>
      <c r="R1236" s="20">
        <v>43.16</v>
      </c>
      <c r="S1236" s="20">
        <v>1</v>
      </c>
      <c r="T1236" s="20">
        <v>98</v>
      </c>
      <c r="U1236" s="20">
        <v>0.63</v>
      </c>
      <c r="V1236" s="20">
        <v>18</v>
      </c>
      <c r="W1236" s="20">
        <v>16</v>
      </c>
      <c r="X1236" s="1">
        <v>12</v>
      </c>
      <c r="Y1236" s="1">
        <v>10</v>
      </c>
      <c r="Z1236" s="1">
        <v>9</v>
      </c>
      <c r="AA1236" s="1">
        <v>7</v>
      </c>
      <c r="AB1236" s="20">
        <v>1533.3</v>
      </c>
      <c r="AC1236" s="20">
        <v>533.29999999999995</v>
      </c>
      <c r="AD1236" s="20">
        <v>33.9</v>
      </c>
      <c r="AE1236" s="20">
        <v>8</v>
      </c>
      <c r="AF1236" s="20">
        <v>3.4</v>
      </c>
      <c r="AG1236" s="20">
        <v>1</v>
      </c>
      <c r="AH1236" s="1">
        <v>28.800000000000011</v>
      </c>
      <c r="AI1236" s="1">
        <v>67.800000000000011</v>
      </c>
    </row>
    <row r="1237" spans="1:35" x14ac:dyDescent="0.25">
      <c r="A1237" s="1">
        <v>1236</v>
      </c>
      <c r="B1237" s="22">
        <v>29</v>
      </c>
      <c r="C1237" s="22">
        <v>3.0000000000000001E-3</v>
      </c>
      <c r="D1237" s="22">
        <v>16.2</v>
      </c>
      <c r="E1237" s="22">
        <v>3.1E-2</v>
      </c>
      <c r="F1237" s="31" t="s">
        <v>65</v>
      </c>
      <c r="G1237" s="26">
        <v>143.69999999999999</v>
      </c>
      <c r="H1237" s="26">
        <v>164.2</v>
      </c>
      <c r="I1237" s="26">
        <v>193.8</v>
      </c>
      <c r="J1237" s="26">
        <v>234.1</v>
      </c>
      <c r="K1237" s="26">
        <v>256</v>
      </c>
      <c r="L1237" s="26">
        <v>40.5</v>
      </c>
      <c r="M1237" s="22">
        <v>806.6</v>
      </c>
      <c r="N1237" s="22">
        <v>-55.6</v>
      </c>
      <c r="O1237" s="22">
        <v>3.7170000000000001</v>
      </c>
      <c r="P1237" s="26">
        <v>21</v>
      </c>
      <c r="Q1237" s="22">
        <v>1.25</v>
      </c>
      <c r="R1237" s="22">
        <v>43.2</v>
      </c>
      <c r="S1237" s="21">
        <v>1</v>
      </c>
      <c r="T1237" s="22">
        <v>91</v>
      </c>
      <c r="U1237" s="22">
        <v>0.52</v>
      </c>
      <c r="V1237" s="22">
        <v>18</v>
      </c>
      <c r="W1237" s="22">
        <v>16</v>
      </c>
      <c r="X1237" s="1">
        <v>12</v>
      </c>
      <c r="Y1237" s="1">
        <v>10</v>
      </c>
      <c r="Z1237" s="1">
        <v>9</v>
      </c>
      <c r="AA1237" s="1">
        <v>8</v>
      </c>
      <c r="AB1237" s="26">
        <v>1806.5</v>
      </c>
      <c r="AC1237" s="26">
        <v>463.8</v>
      </c>
      <c r="AD1237" s="26">
        <v>32.4</v>
      </c>
      <c r="AE1237" s="26">
        <v>7.9</v>
      </c>
      <c r="AF1237" s="26">
        <v>4.2</v>
      </c>
      <c r="AG1237" s="26">
        <v>1.9</v>
      </c>
      <c r="AH1237" s="1">
        <v>29.600000000000023</v>
      </c>
      <c r="AI1237" s="1">
        <v>69.900000000000006</v>
      </c>
    </row>
    <row r="1238" spans="1:35" x14ac:dyDescent="0.25">
      <c r="A1238" s="1">
        <v>1237</v>
      </c>
      <c r="B1238" s="1">
        <v>30</v>
      </c>
      <c r="C1238" s="1">
        <v>1.6999999999999999E-3</v>
      </c>
      <c r="D1238" s="1">
        <v>20.399999999999999</v>
      </c>
      <c r="E1238" s="21">
        <v>0.01</v>
      </c>
      <c r="F1238" s="29"/>
      <c r="G1238" s="1">
        <v>151.80000000000001</v>
      </c>
      <c r="H1238" s="1">
        <v>168.2</v>
      </c>
      <c r="I1238" s="1">
        <v>184</v>
      </c>
      <c r="J1238" s="1">
        <v>211.4</v>
      </c>
      <c r="K1238" s="1">
        <v>239</v>
      </c>
      <c r="L1238" s="1">
        <v>41.5</v>
      </c>
      <c r="M1238" s="1">
        <v>806.6</v>
      </c>
      <c r="N1238" s="1">
        <v>-70.400000000000006</v>
      </c>
      <c r="O1238" s="1">
        <v>3.17</v>
      </c>
      <c r="P1238" s="1">
        <v>21</v>
      </c>
      <c r="Q1238" s="1">
        <v>0.24</v>
      </c>
      <c r="R1238" s="1">
        <v>43.1</v>
      </c>
      <c r="S1238" s="21">
        <v>1</v>
      </c>
      <c r="T1238" s="1">
        <v>98</v>
      </c>
      <c r="U1238" s="1">
        <v>0.13</v>
      </c>
      <c r="V1238" s="1">
        <v>17</v>
      </c>
      <c r="W1238" s="1">
        <v>16</v>
      </c>
      <c r="X1238" s="1">
        <v>12</v>
      </c>
      <c r="Y1238" s="1">
        <v>10</v>
      </c>
      <c r="Z1238" s="1">
        <v>9</v>
      </c>
      <c r="AA1238" s="1">
        <v>8</v>
      </c>
      <c r="AB1238" s="1">
        <v>970.7</v>
      </c>
      <c r="AC1238" s="1">
        <v>362.4</v>
      </c>
      <c r="AD1238" s="1">
        <v>35.4</v>
      </c>
      <c r="AE1238" s="1">
        <v>8.3000000000000007</v>
      </c>
      <c r="AF1238" s="1">
        <v>3.8</v>
      </c>
      <c r="AG1238" s="1">
        <v>1.8</v>
      </c>
      <c r="AH1238" s="1">
        <v>15.800000000000011</v>
      </c>
      <c r="AI1238" s="1">
        <v>43.200000000000017</v>
      </c>
    </row>
    <row r="1239" spans="1:35" x14ac:dyDescent="0.25">
      <c r="A1239" s="1">
        <v>1238</v>
      </c>
      <c r="B1239" s="1">
        <v>17</v>
      </c>
      <c r="C1239" s="23">
        <v>3.0000000000000001E-3</v>
      </c>
      <c r="D1239" s="1">
        <v>18.899999999999999</v>
      </c>
      <c r="E1239" s="1">
        <v>0.158</v>
      </c>
      <c r="F1239" s="29">
        <v>1E-3</v>
      </c>
      <c r="G1239" s="1">
        <v>150.4</v>
      </c>
      <c r="H1239" s="1">
        <v>170.6</v>
      </c>
      <c r="I1239" s="1">
        <v>195</v>
      </c>
      <c r="J1239" s="1">
        <v>230.7</v>
      </c>
      <c r="K1239" s="1">
        <v>255.3</v>
      </c>
      <c r="L1239" s="1">
        <v>41.5</v>
      </c>
      <c r="M1239" s="1">
        <v>806.7</v>
      </c>
      <c r="N1239" s="1">
        <v>-55</v>
      </c>
      <c r="O1239" s="1">
        <v>3.782</v>
      </c>
      <c r="P1239" s="1">
        <v>22.5</v>
      </c>
      <c r="Q1239" s="1">
        <v>1.1000000000000001</v>
      </c>
      <c r="R1239" s="1">
        <v>43.110999999999997</v>
      </c>
      <c r="S1239" s="21">
        <v>1</v>
      </c>
      <c r="T1239" s="1">
        <v>74</v>
      </c>
      <c r="U1239" s="1"/>
      <c r="V1239" s="1"/>
      <c r="W1239" s="1"/>
      <c r="X1239" s="1"/>
      <c r="Y1239" s="1"/>
      <c r="Z1239" s="1"/>
      <c r="AA1239" s="1"/>
      <c r="AB1239" s="1"/>
      <c r="AC1239" s="1"/>
      <c r="AD1239" s="1"/>
      <c r="AE1239" s="1"/>
      <c r="AF1239" s="1"/>
      <c r="AG1239" s="1"/>
      <c r="AH1239" s="1">
        <v>24.400000000000006</v>
      </c>
      <c r="AI1239" s="1">
        <v>60.099999999999994</v>
      </c>
    </row>
    <row r="1240" spans="1:35" x14ac:dyDescent="0.25">
      <c r="A1240" s="1">
        <v>1239</v>
      </c>
      <c r="B1240" s="20">
        <v>30</v>
      </c>
      <c r="C1240" s="20">
        <v>1E-3</v>
      </c>
      <c r="D1240" s="20">
        <v>21.4</v>
      </c>
      <c r="E1240" s="20">
        <v>1.03E-2</v>
      </c>
      <c r="F1240" s="28">
        <v>4.0000000000000002E-4</v>
      </c>
      <c r="G1240" s="20">
        <v>142.6</v>
      </c>
      <c r="H1240" s="20">
        <v>172.7</v>
      </c>
      <c r="I1240" s="20">
        <v>199.8</v>
      </c>
      <c r="J1240" s="20">
        <v>235.9</v>
      </c>
      <c r="K1240" s="20">
        <v>251.8</v>
      </c>
      <c r="L1240" s="20">
        <v>40</v>
      </c>
      <c r="M1240" s="20">
        <v>806.7</v>
      </c>
      <c r="N1240" s="20">
        <v>-49.3</v>
      </c>
      <c r="O1240" s="20">
        <v>3.9260000000000002</v>
      </c>
      <c r="P1240" s="20">
        <v>21.5</v>
      </c>
      <c r="Q1240" s="20">
        <v>2.35</v>
      </c>
      <c r="R1240" s="20">
        <v>43.14</v>
      </c>
      <c r="S1240" s="20">
        <v>1</v>
      </c>
      <c r="T1240" s="20">
        <v>99</v>
      </c>
      <c r="U1240" s="20">
        <v>0.36</v>
      </c>
      <c r="V1240" s="20">
        <v>14</v>
      </c>
      <c r="W1240" s="20">
        <v>12</v>
      </c>
      <c r="X1240" s="1">
        <v>7</v>
      </c>
      <c r="Y1240" s="1">
        <v>7</v>
      </c>
      <c r="Z1240" s="1">
        <v>7</v>
      </c>
      <c r="AA1240" s="1">
        <v>7</v>
      </c>
      <c r="AB1240" s="20">
        <v>97.1</v>
      </c>
      <c r="AC1240" s="20">
        <v>21.6</v>
      </c>
      <c r="AD1240" s="20">
        <v>1.2</v>
      </c>
      <c r="AE1240" s="20">
        <v>0.1</v>
      </c>
      <c r="AF1240" s="20">
        <v>0</v>
      </c>
      <c r="AG1240" s="20">
        <v>0</v>
      </c>
      <c r="AH1240" s="1">
        <v>27.100000000000023</v>
      </c>
      <c r="AI1240" s="1">
        <v>63.200000000000017</v>
      </c>
    </row>
    <row r="1241" spans="1:35" x14ac:dyDescent="0.25">
      <c r="A1241" s="1">
        <v>1240</v>
      </c>
      <c r="B1241" s="20">
        <v>30</v>
      </c>
      <c r="C1241" s="20">
        <v>1E-3</v>
      </c>
      <c r="D1241" s="20">
        <v>22.2</v>
      </c>
      <c r="E1241" s="20">
        <v>5.8999999999999999E-3</v>
      </c>
      <c r="F1241" s="28">
        <v>1E-4</v>
      </c>
      <c r="G1241" s="20">
        <v>143</v>
      </c>
      <c r="H1241" s="20">
        <v>168.9</v>
      </c>
      <c r="I1241" s="20">
        <v>196.4</v>
      </c>
      <c r="J1241" s="20">
        <v>235.8</v>
      </c>
      <c r="K1241" s="20">
        <v>254.2</v>
      </c>
      <c r="L1241" s="20">
        <v>40.299999999999997</v>
      </c>
      <c r="M1241" s="20">
        <v>806.7</v>
      </c>
      <c r="N1241" s="20">
        <v>-53.3</v>
      </c>
      <c r="O1241" s="20">
        <v>3.7349999999999999</v>
      </c>
      <c r="P1241" s="20">
        <v>22.5</v>
      </c>
      <c r="Q1241" s="20">
        <v>2.06</v>
      </c>
      <c r="R1241" s="20">
        <v>43.12</v>
      </c>
      <c r="S1241" s="20">
        <v>1</v>
      </c>
      <c r="T1241" s="20">
        <v>100</v>
      </c>
      <c r="U1241" s="20">
        <v>0.27</v>
      </c>
      <c r="V1241" s="20">
        <v>13</v>
      </c>
      <c r="W1241" s="20">
        <v>12</v>
      </c>
      <c r="X1241" s="1">
        <v>8</v>
      </c>
      <c r="Y1241" s="1">
        <v>7</v>
      </c>
      <c r="Z1241" s="1">
        <v>7</v>
      </c>
      <c r="AA1241" s="1">
        <v>7</v>
      </c>
      <c r="AB1241" s="20">
        <v>61.8</v>
      </c>
      <c r="AC1241" s="20">
        <v>20.100000000000001</v>
      </c>
      <c r="AD1241" s="20">
        <v>1.9</v>
      </c>
      <c r="AE1241" s="20">
        <v>0.6</v>
      </c>
      <c r="AF1241" s="20">
        <v>0.2</v>
      </c>
      <c r="AG1241" s="20">
        <v>0.1</v>
      </c>
      <c r="AH1241" s="1">
        <v>27.5</v>
      </c>
      <c r="AI1241" s="1">
        <v>66.900000000000006</v>
      </c>
    </row>
    <row r="1242" spans="1:35" x14ac:dyDescent="0.25">
      <c r="A1242" s="1">
        <v>1241</v>
      </c>
      <c r="B1242" s="22">
        <v>29</v>
      </c>
      <c r="C1242" s="22">
        <v>2E-3</v>
      </c>
      <c r="D1242" s="22">
        <v>17.8</v>
      </c>
      <c r="E1242" s="22">
        <v>3.5000000000000003E-2</v>
      </c>
      <c r="F1242" s="31"/>
      <c r="G1242" s="26">
        <v>144.69999999999999</v>
      </c>
      <c r="H1242" s="26">
        <v>163.9</v>
      </c>
      <c r="I1242" s="26">
        <v>191.6</v>
      </c>
      <c r="J1242" s="26">
        <v>230.4</v>
      </c>
      <c r="K1242" s="26">
        <v>251.8</v>
      </c>
      <c r="L1242" s="26">
        <v>40</v>
      </c>
      <c r="M1242" s="26">
        <v>806.7</v>
      </c>
      <c r="N1242" s="26">
        <v>-56.8</v>
      </c>
      <c r="O1242" s="22">
        <v>3.5790000000000002</v>
      </c>
      <c r="P1242" s="26">
        <v>21</v>
      </c>
      <c r="Q1242" s="22">
        <v>1.17</v>
      </c>
      <c r="R1242" s="22">
        <v>43.2</v>
      </c>
      <c r="S1242" s="21">
        <v>1</v>
      </c>
      <c r="T1242" s="22">
        <v>91</v>
      </c>
      <c r="U1242" s="32">
        <v>0.13</v>
      </c>
      <c r="V1242" s="22">
        <v>17</v>
      </c>
      <c r="W1242" s="22">
        <v>15</v>
      </c>
      <c r="X1242" s="1">
        <v>11</v>
      </c>
      <c r="Y1242" s="1">
        <v>9</v>
      </c>
      <c r="Z1242" s="1">
        <v>8</v>
      </c>
      <c r="AA1242" s="1">
        <v>7</v>
      </c>
      <c r="AB1242" s="26">
        <v>1053.5999999999999</v>
      </c>
      <c r="AC1242" s="26">
        <v>245.3</v>
      </c>
      <c r="AD1242" s="26">
        <v>15.8</v>
      </c>
      <c r="AE1242" s="26">
        <v>3.4</v>
      </c>
      <c r="AF1242" s="26">
        <v>1.7</v>
      </c>
      <c r="AG1242" s="26">
        <v>0.7</v>
      </c>
      <c r="AH1242" s="1">
        <v>27.699999999999989</v>
      </c>
      <c r="AI1242" s="1">
        <v>66.5</v>
      </c>
    </row>
    <row r="1243" spans="1:35" x14ac:dyDescent="0.25">
      <c r="A1243" s="1">
        <v>1242</v>
      </c>
      <c r="B1243" s="22">
        <v>27</v>
      </c>
      <c r="C1243" s="22">
        <v>3.0000000000000001E-3</v>
      </c>
      <c r="D1243" s="26">
        <v>15.4</v>
      </c>
      <c r="E1243" s="22">
        <v>2.1999999999999999E-2</v>
      </c>
      <c r="F1243" s="31"/>
      <c r="G1243" s="26">
        <v>144</v>
      </c>
      <c r="H1243" s="26">
        <v>162</v>
      </c>
      <c r="I1243" s="26">
        <v>193.2</v>
      </c>
      <c r="J1243" s="26">
        <v>238.1</v>
      </c>
      <c r="K1243" s="26">
        <v>259.39999999999998</v>
      </c>
      <c r="L1243" s="26">
        <v>38.5</v>
      </c>
      <c r="M1243" s="26">
        <v>806.7</v>
      </c>
      <c r="N1243" s="26">
        <v>-53.6</v>
      </c>
      <c r="O1243" s="24">
        <v>3.7189999999999999</v>
      </c>
      <c r="P1243" s="26">
        <v>21.5</v>
      </c>
      <c r="Q1243" s="32">
        <v>1.6</v>
      </c>
      <c r="R1243" s="22">
        <v>43.2</v>
      </c>
      <c r="S1243" s="21">
        <v>1</v>
      </c>
      <c r="T1243" s="22">
        <v>97</v>
      </c>
      <c r="U1243" s="32">
        <v>0.23</v>
      </c>
      <c r="V1243" s="22">
        <v>17</v>
      </c>
      <c r="W1243" s="22">
        <v>15</v>
      </c>
      <c r="X1243" s="1">
        <v>12</v>
      </c>
      <c r="Y1243" s="1">
        <v>10</v>
      </c>
      <c r="Z1243" s="1">
        <v>9</v>
      </c>
      <c r="AA1243" s="1">
        <v>9</v>
      </c>
      <c r="AB1243" s="26">
        <v>895.5</v>
      </c>
      <c r="AC1243" s="26">
        <v>261.60000000000002</v>
      </c>
      <c r="AD1243" s="26">
        <v>28.3</v>
      </c>
      <c r="AE1243" s="26">
        <v>8.9</v>
      </c>
      <c r="AF1243" s="26">
        <v>4.8</v>
      </c>
      <c r="AG1243" s="26">
        <v>2.8</v>
      </c>
      <c r="AH1243" s="1">
        <v>31.199999999999989</v>
      </c>
      <c r="AI1243" s="1">
        <v>76.099999999999994</v>
      </c>
    </row>
    <row r="1244" spans="1:35" x14ac:dyDescent="0.25">
      <c r="A1244" s="1">
        <v>1243</v>
      </c>
      <c r="B1244" s="22">
        <v>29</v>
      </c>
      <c r="C1244" s="24">
        <v>0.01</v>
      </c>
      <c r="D1244" s="26">
        <v>17.5</v>
      </c>
      <c r="E1244" s="22">
        <v>3.4000000000000002E-2</v>
      </c>
      <c r="F1244" s="31" t="s">
        <v>65</v>
      </c>
      <c r="G1244" s="26">
        <v>144.69999999999999</v>
      </c>
      <c r="H1244" s="26">
        <v>164.9</v>
      </c>
      <c r="I1244" s="26">
        <v>194.7</v>
      </c>
      <c r="J1244" s="26">
        <v>237.4</v>
      </c>
      <c r="K1244" s="26">
        <v>259.39999999999998</v>
      </c>
      <c r="L1244" s="26">
        <v>40.5</v>
      </c>
      <c r="M1244" s="22">
        <v>806.7</v>
      </c>
      <c r="N1244" s="22">
        <v>-52.5</v>
      </c>
      <c r="O1244" s="24">
        <v>3.7610000000000001</v>
      </c>
      <c r="P1244" s="26">
        <v>21.5</v>
      </c>
      <c r="Q1244" s="22">
        <v>1.69</v>
      </c>
      <c r="R1244" s="22">
        <v>43.2</v>
      </c>
      <c r="S1244" s="21">
        <v>1</v>
      </c>
      <c r="T1244" s="22">
        <v>91</v>
      </c>
      <c r="U1244" s="32">
        <v>0.2</v>
      </c>
      <c r="V1244" s="22">
        <v>17</v>
      </c>
      <c r="W1244" s="22">
        <v>15</v>
      </c>
      <c r="X1244" s="1">
        <v>12</v>
      </c>
      <c r="Y1244" s="1">
        <v>10</v>
      </c>
      <c r="Z1244" s="1">
        <v>9</v>
      </c>
      <c r="AA1244" s="1">
        <v>9</v>
      </c>
      <c r="AB1244" s="26">
        <v>986</v>
      </c>
      <c r="AC1244" s="26">
        <v>278.5</v>
      </c>
      <c r="AD1244" s="26">
        <v>25.5</v>
      </c>
      <c r="AE1244" s="26">
        <v>8.6</v>
      </c>
      <c r="AF1244" s="26">
        <v>4.8</v>
      </c>
      <c r="AG1244" s="26">
        <v>2.7</v>
      </c>
      <c r="AH1244" s="1">
        <v>29.799999999999983</v>
      </c>
      <c r="AI1244" s="1">
        <v>72.5</v>
      </c>
    </row>
    <row r="1245" spans="1:35" x14ac:dyDescent="0.25">
      <c r="A1245" s="1">
        <v>1244</v>
      </c>
      <c r="B1245" s="1">
        <v>16</v>
      </c>
      <c r="C1245" s="1">
        <v>2E-3</v>
      </c>
      <c r="D1245" s="25">
        <v>23</v>
      </c>
      <c r="E1245" s="27">
        <v>0.13</v>
      </c>
      <c r="F1245" s="29">
        <v>8.9999999999999998E-4</v>
      </c>
      <c r="G1245" s="25">
        <v>146.9</v>
      </c>
      <c r="H1245" s="25">
        <v>171.2</v>
      </c>
      <c r="I1245" s="25">
        <v>199.2</v>
      </c>
      <c r="J1245" s="25">
        <v>239.5</v>
      </c>
      <c r="K1245" s="25">
        <v>261.60000000000002</v>
      </c>
      <c r="L1245" s="25">
        <v>41</v>
      </c>
      <c r="M1245" s="25">
        <v>806.8</v>
      </c>
      <c r="N1245" s="25">
        <v>-51.4</v>
      </c>
      <c r="O1245" s="23">
        <v>3.97</v>
      </c>
      <c r="P1245" s="25">
        <v>21</v>
      </c>
      <c r="Q1245" s="22"/>
      <c r="R1245" s="27">
        <v>43.12</v>
      </c>
      <c r="S1245" s="33">
        <v>1</v>
      </c>
      <c r="T1245" s="1">
        <v>98</v>
      </c>
      <c r="U1245" s="25">
        <v>0.1</v>
      </c>
      <c r="V1245" s="25">
        <v>16</v>
      </c>
      <c r="W1245" s="22">
        <v>13</v>
      </c>
      <c r="X1245" s="1">
        <v>7</v>
      </c>
      <c r="Y1245" s="1">
        <v>7</v>
      </c>
      <c r="Z1245" s="1">
        <v>7</v>
      </c>
      <c r="AA1245" s="1">
        <v>7</v>
      </c>
      <c r="AB1245" s="22"/>
      <c r="AC1245" s="22"/>
      <c r="AD1245" s="22"/>
      <c r="AE1245" s="22"/>
      <c r="AF1245" s="26"/>
      <c r="AG1245" s="22"/>
      <c r="AH1245" s="1">
        <v>28</v>
      </c>
      <c r="AI1245" s="1">
        <v>68.300000000000011</v>
      </c>
    </row>
    <row r="1246" spans="1:35" x14ac:dyDescent="0.25">
      <c r="A1246" s="1">
        <v>1245</v>
      </c>
      <c r="B1246" s="22">
        <v>28</v>
      </c>
      <c r="C1246" s="22">
        <v>4.0000000000000001E-3</v>
      </c>
      <c r="D1246" s="26">
        <v>20.6</v>
      </c>
      <c r="E1246" s="24">
        <v>3.5000000000000003E-2</v>
      </c>
      <c r="F1246" s="31"/>
      <c r="G1246" s="26">
        <v>148.4</v>
      </c>
      <c r="H1246" s="26">
        <v>170.2</v>
      </c>
      <c r="I1246" s="26">
        <v>199.1</v>
      </c>
      <c r="J1246" s="26">
        <v>236.4</v>
      </c>
      <c r="K1246" s="26">
        <v>255.7</v>
      </c>
      <c r="L1246" s="26">
        <v>44.5</v>
      </c>
      <c r="M1246" s="22">
        <v>806.8</v>
      </c>
      <c r="N1246" s="22">
        <v>-50.5</v>
      </c>
      <c r="O1246" s="24">
        <v>3.8849999999999998</v>
      </c>
      <c r="P1246" s="22">
        <v>20</v>
      </c>
      <c r="Q1246" s="32">
        <v>2.2000000000000002</v>
      </c>
      <c r="R1246" s="22">
        <v>43.1</v>
      </c>
      <c r="S1246" s="21">
        <v>1</v>
      </c>
      <c r="T1246" s="22">
        <v>89</v>
      </c>
      <c r="U1246" s="32">
        <v>0.7</v>
      </c>
      <c r="V1246" s="22">
        <v>19</v>
      </c>
      <c r="W1246" s="22">
        <v>17</v>
      </c>
      <c r="X1246" s="1">
        <v>13</v>
      </c>
      <c r="Y1246" s="1">
        <v>11</v>
      </c>
      <c r="Z1246" s="1">
        <v>10</v>
      </c>
      <c r="AA1246" s="1">
        <v>9</v>
      </c>
      <c r="AB1246" s="26">
        <v>2972.3</v>
      </c>
      <c r="AC1246" s="26">
        <v>747</v>
      </c>
      <c r="AD1246" s="26">
        <v>50.7</v>
      </c>
      <c r="AE1246" s="26">
        <v>12.8</v>
      </c>
      <c r="AF1246" s="26">
        <v>7.1</v>
      </c>
      <c r="AG1246" s="26">
        <v>3.5</v>
      </c>
      <c r="AH1246" s="1">
        <v>28.900000000000006</v>
      </c>
      <c r="AI1246" s="1">
        <v>66.200000000000017</v>
      </c>
    </row>
    <row r="1247" spans="1:35" x14ac:dyDescent="0.25">
      <c r="A1247" s="1">
        <v>1246</v>
      </c>
      <c r="B1247" s="22">
        <v>27</v>
      </c>
      <c r="C1247" s="22">
        <v>4.0000000000000001E-3</v>
      </c>
      <c r="D1247" s="26">
        <v>17.7</v>
      </c>
      <c r="E1247" s="22">
        <v>1.7999999999999999E-2</v>
      </c>
      <c r="F1247" s="31"/>
      <c r="G1247" s="26">
        <v>147.5</v>
      </c>
      <c r="H1247" s="26">
        <v>166.8</v>
      </c>
      <c r="I1247" s="26">
        <v>194.6</v>
      </c>
      <c r="J1247" s="26">
        <v>233.5</v>
      </c>
      <c r="K1247" s="26">
        <v>253.3</v>
      </c>
      <c r="L1247" s="26">
        <v>42</v>
      </c>
      <c r="M1247" s="26">
        <v>806.8</v>
      </c>
      <c r="N1247" s="26">
        <v>-53.2</v>
      </c>
      <c r="O1247" s="24">
        <v>3.7450000000000001</v>
      </c>
      <c r="P1247" s="26">
        <v>21</v>
      </c>
      <c r="Q1247" s="32">
        <v>1.7</v>
      </c>
      <c r="R1247" s="22">
        <v>43.2</v>
      </c>
      <c r="S1247" s="21">
        <v>1</v>
      </c>
      <c r="T1247" s="22">
        <v>91</v>
      </c>
      <c r="U1247" s="32">
        <v>0.17</v>
      </c>
      <c r="V1247" s="22">
        <v>16</v>
      </c>
      <c r="W1247" s="22">
        <v>15</v>
      </c>
      <c r="X1247" s="1">
        <v>12</v>
      </c>
      <c r="Y1247" s="1">
        <v>10</v>
      </c>
      <c r="Z1247" s="1">
        <v>9</v>
      </c>
      <c r="AA1247" s="1">
        <v>9</v>
      </c>
      <c r="AB1247" s="26">
        <v>623.5</v>
      </c>
      <c r="AC1247" s="26">
        <v>184.5</v>
      </c>
      <c r="AD1247" s="26">
        <v>24</v>
      </c>
      <c r="AE1247" s="26">
        <v>8.6999999999999993</v>
      </c>
      <c r="AF1247" s="26">
        <v>4.9000000000000004</v>
      </c>
      <c r="AG1247" s="26">
        <v>2.8</v>
      </c>
      <c r="AH1247" s="1">
        <v>27.799999999999983</v>
      </c>
      <c r="AI1247" s="1">
        <v>66.699999999999989</v>
      </c>
    </row>
    <row r="1248" spans="1:35" x14ac:dyDescent="0.25">
      <c r="A1248" s="1">
        <v>1247</v>
      </c>
      <c r="B1248" s="22">
        <v>28</v>
      </c>
      <c r="C1248" s="22">
        <v>6.0000000000000001E-3</v>
      </c>
      <c r="D1248" s="26">
        <v>18.3</v>
      </c>
      <c r="E1248" s="22">
        <v>4.1000000000000002E-2</v>
      </c>
      <c r="F1248" s="31" t="s">
        <v>65</v>
      </c>
      <c r="G1248" s="26">
        <v>138.19999999999999</v>
      </c>
      <c r="H1248" s="26">
        <v>163.1</v>
      </c>
      <c r="I1248" s="26">
        <v>194.2</v>
      </c>
      <c r="J1248" s="26">
        <v>234.4</v>
      </c>
      <c r="K1248" s="26">
        <v>250.9</v>
      </c>
      <c r="L1248" s="26">
        <v>40</v>
      </c>
      <c r="M1248" s="22">
        <v>806.8</v>
      </c>
      <c r="N1248" s="22">
        <v>-53.6</v>
      </c>
      <c r="O1248" s="24">
        <v>3.6760000000000002</v>
      </c>
      <c r="P1248" s="26">
        <v>21.5</v>
      </c>
      <c r="Q1248" s="22">
        <v>1.85</v>
      </c>
      <c r="R1248" s="22">
        <v>43.2</v>
      </c>
      <c r="S1248" s="21">
        <v>1</v>
      </c>
      <c r="T1248" s="22">
        <v>95</v>
      </c>
      <c r="U1248" s="22">
        <v>0.24</v>
      </c>
      <c r="V1248" s="22">
        <v>18</v>
      </c>
      <c r="W1248" s="22">
        <v>16</v>
      </c>
      <c r="X1248" s="1">
        <v>12</v>
      </c>
      <c r="Y1248" s="1">
        <v>11</v>
      </c>
      <c r="Z1248" s="1">
        <v>10</v>
      </c>
      <c r="AA1248" s="1">
        <v>9</v>
      </c>
      <c r="AB1248" s="26">
        <v>1486</v>
      </c>
      <c r="AC1248" s="26">
        <v>349.2</v>
      </c>
      <c r="AD1248" s="26">
        <v>36.299999999999997</v>
      </c>
      <c r="AE1248" s="26">
        <v>12.3</v>
      </c>
      <c r="AF1248" s="26">
        <v>6.5</v>
      </c>
      <c r="AG1248" s="26">
        <v>3.2</v>
      </c>
      <c r="AH1248" s="1">
        <v>31.099999999999994</v>
      </c>
      <c r="AI1248" s="1">
        <v>71.300000000000011</v>
      </c>
    </row>
    <row r="1249" spans="1:35" x14ac:dyDescent="0.25">
      <c r="A1249" s="1">
        <v>1248</v>
      </c>
      <c r="B1249" s="1">
        <v>27</v>
      </c>
      <c r="C1249" s="1">
        <v>1.2E-2</v>
      </c>
      <c r="D1249" s="1">
        <v>15.9</v>
      </c>
      <c r="E1249" s="1">
        <v>0.02</v>
      </c>
      <c r="F1249" s="28"/>
      <c r="G1249" s="1">
        <v>158.80000000000001</v>
      </c>
      <c r="H1249" s="1">
        <v>170.6</v>
      </c>
      <c r="I1249" s="1">
        <v>199.6</v>
      </c>
      <c r="J1249" s="1">
        <v>244.9</v>
      </c>
      <c r="K1249" s="1">
        <v>273</v>
      </c>
      <c r="L1249" s="1">
        <v>43</v>
      </c>
      <c r="M1249" s="1">
        <v>806.8</v>
      </c>
      <c r="N1249" s="1">
        <v>-49</v>
      </c>
      <c r="O1249" s="1">
        <v>4.4029999999999996</v>
      </c>
      <c r="P1249" s="1">
        <v>22</v>
      </c>
      <c r="Q1249" s="1">
        <v>2.08</v>
      </c>
      <c r="R1249" s="1">
        <v>43.255000000000003</v>
      </c>
      <c r="S1249" s="21">
        <v>1</v>
      </c>
      <c r="T1249" s="1">
        <v>75</v>
      </c>
      <c r="U1249" s="1">
        <v>0.4</v>
      </c>
      <c r="V1249" s="1">
        <v>21</v>
      </c>
      <c r="W1249" s="1">
        <v>18</v>
      </c>
      <c r="X1249" s="1">
        <v>13</v>
      </c>
      <c r="Y1249" s="1">
        <v>10</v>
      </c>
      <c r="Z1249" s="1">
        <v>8</v>
      </c>
      <c r="AA1249" s="1">
        <v>7</v>
      </c>
      <c r="AB1249" s="1">
        <v>10765</v>
      </c>
      <c r="AC1249" s="1">
        <v>1527</v>
      </c>
      <c r="AD1249" s="1">
        <v>48</v>
      </c>
      <c r="AE1249" s="1">
        <v>7</v>
      </c>
      <c r="AF1249" s="1">
        <v>2</v>
      </c>
      <c r="AG1249" s="1">
        <v>1</v>
      </c>
      <c r="AH1249" s="1">
        <v>29</v>
      </c>
      <c r="AI1249" s="1">
        <v>74.300000000000011</v>
      </c>
    </row>
    <row r="1250" spans="1:35" x14ac:dyDescent="0.25">
      <c r="A1250" s="1">
        <v>1249</v>
      </c>
      <c r="B1250" s="1">
        <v>30</v>
      </c>
      <c r="C1250" s="21">
        <v>1E-3</v>
      </c>
      <c r="D1250" s="1">
        <v>17.899999999999999</v>
      </c>
      <c r="E1250" s="21">
        <v>0.01</v>
      </c>
      <c r="F1250" s="29"/>
      <c r="G1250" s="1">
        <v>152.30000000000001</v>
      </c>
      <c r="H1250" s="1">
        <v>166.6</v>
      </c>
      <c r="I1250" s="1">
        <v>183.3</v>
      </c>
      <c r="J1250" s="1">
        <v>213.9</v>
      </c>
      <c r="K1250" s="1">
        <v>242.3</v>
      </c>
      <c r="L1250" s="1">
        <v>42</v>
      </c>
      <c r="M1250" s="1">
        <v>806.8</v>
      </c>
      <c r="N1250" s="1">
        <v>-68.599999999999994</v>
      </c>
      <c r="O1250" s="1">
        <v>3.31</v>
      </c>
      <c r="P1250" s="1">
        <v>21.5</v>
      </c>
      <c r="Q1250" s="1">
        <v>0.33</v>
      </c>
      <c r="R1250" s="1">
        <v>43.1</v>
      </c>
      <c r="S1250" s="21">
        <v>1</v>
      </c>
      <c r="T1250" s="1">
        <v>96</v>
      </c>
      <c r="U1250" s="1">
        <v>0.34</v>
      </c>
      <c r="V1250" s="1">
        <v>15</v>
      </c>
      <c r="W1250" s="1">
        <v>14</v>
      </c>
      <c r="X1250" s="1">
        <v>10</v>
      </c>
      <c r="Y1250" s="1">
        <v>8</v>
      </c>
      <c r="Z1250" s="1">
        <v>7</v>
      </c>
      <c r="AA1250" s="1">
        <v>7</v>
      </c>
      <c r="AB1250" s="1">
        <v>294.3</v>
      </c>
      <c r="AC1250" s="1">
        <v>82.8</v>
      </c>
      <c r="AD1250" s="1">
        <v>8.5</v>
      </c>
      <c r="AE1250" s="1">
        <v>2.5</v>
      </c>
      <c r="AF1250" s="1">
        <v>1.3</v>
      </c>
      <c r="AG1250" s="1">
        <v>0.6</v>
      </c>
      <c r="AH1250" s="1">
        <v>16.700000000000017</v>
      </c>
      <c r="AI1250" s="1">
        <v>47.300000000000011</v>
      </c>
    </row>
    <row r="1251" spans="1:35" x14ac:dyDescent="0.25">
      <c r="A1251" s="1">
        <v>1250</v>
      </c>
      <c r="B1251" s="1">
        <v>17</v>
      </c>
      <c r="C1251" s="1">
        <v>3.0000000000000001E-3</v>
      </c>
      <c r="D1251" s="25">
        <v>20</v>
      </c>
      <c r="E1251" s="27">
        <v>0.13</v>
      </c>
      <c r="F1251" s="29">
        <v>8.9999999999999998E-4</v>
      </c>
      <c r="G1251" s="25">
        <v>147.5</v>
      </c>
      <c r="H1251" s="25">
        <v>171.8</v>
      </c>
      <c r="I1251" s="25">
        <v>199.8</v>
      </c>
      <c r="J1251" s="25">
        <v>240.4</v>
      </c>
      <c r="K1251" s="25">
        <v>261.8</v>
      </c>
      <c r="L1251" s="25">
        <v>41</v>
      </c>
      <c r="M1251" s="25">
        <v>806.9</v>
      </c>
      <c r="N1251" s="25">
        <v>-51.5</v>
      </c>
      <c r="O1251" s="23">
        <v>3.9249999999999998</v>
      </c>
      <c r="P1251" s="25">
        <v>21</v>
      </c>
      <c r="Q1251" s="22"/>
      <c r="R1251" s="27">
        <v>43.17</v>
      </c>
      <c r="S1251" s="33">
        <v>1</v>
      </c>
      <c r="T1251" s="1">
        <v>97</v>
      </c>
      <c r="U1251" s="25">
        <v>0.2</v>
      </c>
      <c r="V1251" s="25">
        <v>16</v>
      </c>
      <c r="W1251" s="22">
        <v>13</v>
      </c>
      <c r="X1251" s="1">
        <v>7</v>
      </c>
      <c r="Y1251" s="1">
        <v>7</v>
      </c>
      <c r="Z1251" s="1">
        <v>7</v>
      </c>
      <c r="AA1251" s="1">
        <v>7</v>
      </c>
      <c r="AB1251" s="22"/>
      <c r="AC1251" s="22"/>
      <c r="AD1251" s="22"/>
      <c r="AE1251" s="22"/>
      <c r="AF1251" s="26"/>
      <c r="AG1251" s="22"/>
      <c r="AH1251" s="1">
        <v>28</v>
      </c>
      <c r="AI1251" s="1">
        <v>68.599999999999994</v>
      </c>
    </row>
    <row r="1252" spans="1:35" x14ac:dyDescent="0.25">
      <c r="A1252" s="1">
        <v>1251</v>
      </c>
      <c r="B1252" s="20">
        <v>30</v>
      </c>
      <c r="C1252" s="20">
        <v>1E-3</v>
      </c>
      <c r="D1252" s="20">
        <v>21.6</v>
      </c>
      <c r="E1252" s="20">
        <v>9.5999999999999992E-3</v>
      </c>
      <c r="F1252" s="28">
        <v>2.0000000000000001E-4</v>
      </c>
      <c r="G1252" s="20">
        <v>149.4</v>
      </c>
      <c r="H1252" s="20">
        <v>174.3</v>
      </c>
      <c r="I1252" s="20">
        <v>202</v>
      </c>
      <c r="J1252" s="20">
        <v>239.2</v>
      </c>
      <c r="K1252" s="20">
        <v>257.60000000000002</v>
      </c>
      <c r="L1252" s="20">
        <v>41.6</v>
      </c>
      <c r="M1252" s="20">
        <v>806.9</v>
      </c>
      <c r="N1252" s="20">
        <v>-48.9</v>
      </c>
      <c r="O1252" s="20">
        <v>4.0149999999999997</v>
      </c>
      <c r="P1252" s="20">
        <v>22</v>
      </c>
      <c r="Q1252" s="20">
        <v>2.34</v>
      </c>
      <c r="R1252" s="20">
        <v>43.15</v>
      </c>
      <c r="S1252" s="20">
        <v>2</v>
      </c>
      <c r="T1252" s="20">
        <v>99</v>
      </c>
      <c r="U1252" s="20">
        <v>0.43</v>
      </c>
      <c r="V1252" s="20">
        <v>15</v>
      </c>
      <c r="W1252" s="20">
        <v>13</v>
      </c>
      <c r="X1252" s="1">
        <v>10</v>
      </c>
      <c r="Y1252" s="1">
        <v>7</v>
      </c>
      <c r="Z1252" s="1">
        <v>7</v>
      </c>
      <c r="AA1252" s="1">
        <v>7</v>
      </c>
      <c r="AB1252" s="20">
        <v>219.5</v>
      </c>
      <c r="AC1252" s="20">
        <v>79</v>
      </c>
      <c r="AD1252" s="20">
        <v>5.3</v>
      </c>
      <c r="AE1252" s="20">
        <v>1.2</v>
      </c>
      <c r="AF1252" s="20">
        <v>0.5</v>
      </c>
      <c r="AG1252" s="20">
        <v>0.2</v>
      </c>
      <c r="AH1252" s="1">
        <v>27.699999999999989</v>
      </c>
      <c r="AI1252" s="1">
        <v>64.899999999999977</v>
      </c>
    </row>
    <row r="1253" spans="1:35" x14ac:dyDescent="0.25">
      <c r="A1253" s="1">
        <v>1252</v>
      </c>
      <c r="B1253" s="22">
        <v>29</v>
      </c>
      <c r="C1253" s="22">
        <v>3.0000000000000001E-3</v>
      </c>
      <c r="D1253" s="26">
        <v>16.5</v>
      </c>
      <c r="E1253" s="22">
        <v>3.3000000000000002E-2</v>
      </c>
      <c r="F1253" s="31"/>
      <c r="G1253" s="22">
        <v>146.1</v>
      </c>
      <c r="H1253" s="22">
        <v>164.9</v>
      </c>
      <c r="I1253" s="22">
        <v>192.2</v>
      </c>
      <c r="J1253" s="22">
        <v>231.6</v>
      </c>
      <c r="K1253" s="22">
        <v>251.5</v>
      </c>
      <c r="L1253" s="22">
        <v>40.5</v>
      </c>
      <c r="M1253" s="22">
        <v>806.9</v>
      </c>
      <c r="N1253" s="22">
        <v>-55.9</v>
      </c>
      <c r="O1253" s="24">
        <v>3.5979999999999999</v>
      </c>
      <c r="P1253" s="26">
        <v>21</v>
      </c>
      <c r="Q1253" s="22">
        <v>1.45</v>
      </c>
      <c r="R1253" s="22">
        <v>43.2</v>
      </c>
      <c r="S1253" s="21">
        <v>1</v>
      </c>
      <c r="T1253" s="22">
        <v>94</v>
      </c>
      <c r="U1253" s="22">
        <v>0.24</v>
      </c>
      <c r="V1253" s="22">
        <v>17</v>
      </c>
      <c r="W1253" s="22">
        <v>16</v>
      </c>
      <c r="X1253" s="1">
        <v>12</v>
      </c>
      <c r="Y1253" s="1">
        <v>10</v>
      </c>
      <c r="Z1253" s="1">
        <v>9</v>
      </c>
      <c r="AA1253" s="1">
        <v>8</v>
      </c>
      <c r="AB1253" s="22">
        <v>1284.4000000000001</v>
      </c>
      <c r="AC1253" s="22">
        <v>349.2</v>
      </c>
      <c r="AD1253" s="22">
        <v>29.8</v>
      </c>
      <c r="AE1253" s="26">
        <v>7.5</v>
      </c>
      <c r="AF1253" s="26">
        <v>3.8</v>
      </c>
      <c r="AG1253" s="26">
        <v>1.8</v>
      </c>
      <c r="AH1253" s="1">
        <v>27.299999999999983</v>
      </c>
      <c r="AI1253" s="1">
        <v>66.699999999999989</v>
      </c>
    </row>
    <row r="1254" spans="1:35" x14ac:dyDescent="0.25">
      <c r="A1254" s="1">
        <v>1253</v>
      </c>
      <c r="B1254" s="22">
        <v>28</v>
      </c>
      <c r="C1254" s="22">
        <v>8.0000000000000002E-3</v>
      </c>
      <c r="D1254" s="26">
        <v>17.399999999999999</v>
      </c>
      <c r="E1254" s="22">
        <v>3.3000000000000002E-2</v>
      </c>
      <c r="F1254" s="31"/>
      <c r="G1254" s="26">
        <v>145.19999999999999</v>
      </c>
      <c r="H1254" s="26">
        <v>163.69999999999999</v>
      </c>
      <c r="I1254" s="26">
        <v>193.4</v>
      </c>
      <c r="J1254" s="26">
        <v>236.7</v>
      </c>
      <c r="K1254" s="26">
        <v>254.9</v>
      </c>
      <c r="L1254" s="26">
        <v>40</v>
      </c>
      <c r="M1254" s="26">
        <v>806.9</v>
      </c>
      <c r="N1254" s="26">
        <v>-52.2</v>
      </c>
      <c r="O1254" s="24">
        <v>3.6829999999999998</v>
      </c>
      <c r="P1254" s="26">
        <v>21</v>
      </c>
      <c r="Q1254" s="32">
        <v>1.77</v>
      </c>
      <c r="R1254" s="22">
        <v>43.2</v>
      </c>
      <c r="S1254" s="21">
        <v>1</v>
      </c>
      <c r="T1254" s="22">
        <v>97</v>
      </c>
      <c r="U1254" s="32">
        <v>0.27</v>
      </c>
      <c r="V1254" s="22">
        <v>17</v>
      </c>
      <c r="W1254" s="22">
        <v>15</v>
      </c>
      <c r="X1254" s="1">
        <v>12</v>
      </c>
      <c r="Y1254" s="1">
        <v>11</v>
      </c>
      <c r="Z1254" s="1">
        <v>10</v>
      </c>
      <c r="AA1254" s="1">
        <v>9</v>
      </c>
      <c r="AB1254" s="26">
        <v>1150.3</v>
      </c>
      <c r="AC1254" s="26">
        <v>307.89999999999998</v>
      </c>
      <c r="AD1254" s="26">
        <v>36.5</v>
      </c>
      <c r="AE1254" s="26">
        <v>13.4</v>
      </c>
      <c r="AF1254" s="26">
        <v>7.7</v>
      </c>
      <c r="AG1254" s="26">
        <v>4.3</v>
      </c>
      <c r="AH1254" s="1">
        <v>29.700000000000017</v>
      </c>
      <c r="AI1254" s="1">
        <v>73</v>
      </c>
    </row>
    <row r="1255" spans="1:35" x14ac:dyDescent="0.25">
      <c r="A1255" s="1">
        <v>1254</v>
      </c>
      <c r="B1255" s="1">
        <v>30</v>
      </c>
      <c r="C1255" s="1">
        <v>4.4000000000000003E-3</v>
      </c>
      <c r="D1255" s="1">
        <v>19</v>
      </c>
      <c r="E1255" s="21">
        <v>0.01</v>
      </c>
      <c r="F1255" s="29"/>
      <c r="G1255" s="1">
        <v>154.19999999999999</v>
      </c>
      <c r="H1255" s="1">
        <v>168.4</v>
      </c>
      <c r="I1255" s="1">
        <v>184.3</v>
      </c>
      <c r="J1255" s="1">
        <v>214.6</v>
      </c>
      <c r="K1255" s="1">
        <v>281.5</v>
      </c>
      <c r="L1255" s="1">
        <v>43</v>
      </c>
      <c r="M1255" s="1">
        <v>806.9</v>
      </c>
      <c r="N1255" s="1">
        <v>-70.900000000000006</v>
      </c>
      <c r="O1255" s="1">
        <v>3.18</v>
      </c>
      <c r="P1255" s="1">
        <v>21</v>
      </c>
      <c r="Q1255" s="1">
        <v>0.2</v>
      </c>
      <c r="R1255" s="1">
        <v>43.1</v>
      </c>
      <c r="S1255" s="1">
        <v>3</v>
      </c>
      <c r="T1255" s="1">
        <v>94</v>
      </c>
      <c r="U1255" s="1">
        <v>0.24</v>
      </c>
      <c r="V1255" s="1">
        <v>16</v>
      </c>
      <c r="W1255" s="1">
        <v>14</v>
      </c>
      <c r="X1255" s="1">
        <v>11</v>
      </c>
      <c r="Y1255" s="1">
        <v>9</v>
      </c>
      <c r="Z1255" s="1">
        <v>8</v>
      </c>
      <c r="AA1255" s="1">
        <v>7</v>
      </c>
      <c r="AB1255" s="1">
        <v>340.3</v>
      </c>
      <c r="AC1255" s="1">
        <v>105.2</v>
      </c>
      <c r="AD1255" s="1">
        <v>15.4</v>
      </c>
      <c r="AE1255" s="1">
        <v>3.9</v>
      </c>
      <c r="AF1255" s="1">
        <v>2</v>
      </c>
      <c r="AG1255" s="1">
        <v>0.9</v>
      </c>
      <c r="AH1255" s="1">
        <v>15.900000000000006</v>
      </c>
      <c r="AI1255" s="1">
        <v>46.199999999999989</v>
      </c>
    </row>
    <row r="1256" spans="1:35" x14ac:dyDescent="0.25">
      <c r="A1256" s="1">
        <v>1255</v>
      </c>
      <c r="B1256" s="21">
        <v>17</v>
      </c>
      <c r="C1256" s="21">
        <v>1E-3</v>
      </c>
      <c r="D1256" s="25">
        <v>16.977077095808383</v>
      </c>
      <c r="E1256" s="21">
        <v>0.1</v>
      </c>
      <c r="F1256" s="30">
        <v>2E-3</v>
      </c>
      <c r="G1256" s="21">
        <v>152.4</v>
      </c>
      <c r="H1256" s="21">
        <v>173.9</v>
      </c>
      <c r="I1256" s="21">
        <v>201.8</v>
      </c>
      <c r="J1256" s="21">
        <v>238.8</v>
      </c>
      <c r="K1256" s="21">
        <v>263.3</v>
      </c>
      <c r="L1256" s="21">
        <v>45.5</v>
      </c>
      <c r="M1256" s="1">
        <v>806.9</v>
      </c>
      <c r="N1256" s="21">
        <v>-49.5</v>
      </c>
      <c r="O1256" s="21">
        <v>4.2649999999999997</v>
      </c>
      <c r="P1256" s="21">
        <v>25</v>
      </c>
      <c r="Q1256" s="21"/>
      <c r="R1256" s="21">
        <v>43.16</v>
      </c>
      <c r="S1256" s="21">
        <v>1</v>
      </c>
      <c r="T1256" s="21">
        <v>91</v>
      </c>
      <c r="U1256" s="21">
        <v>0.16</v>
      </c>
      <c r="V1256" s="21">
        <v>18</v>
      </c>
      <c r="W1256" s="21">
        <v>15</v>
      </c>
      <c r="X1256" s="1">
        <v>12</v>
      </c>
      <c r="Y1256" s="1">
        <v>10</v>
      </c>
      <c r="Z1256" s="1">
        <v>9</v>
      </c>
      <c r="AA1256" s="1">
        <v>7</v>
      </c>
      <c r="AB1256" s="21">
        <v>1444.7</v>
      </c>
      <c r="AC1256" s="21">
        <v>295.2</v>
      </c>
      <c r="AD1256" s="21">
        <v>25.2</v>
      </c>
      <c r="AE1256" s="21">
        <v>6.3</v>
      </c>
      <c r="AF1256" s="21">
        <v>52.6</v>
      </c>
      <c r="AG1256" s="21">
        <v>1</v>
      </c>
      <c r="AH1256" s="1">
        <v>27.900000000000006</v>
      </c>
      <c r="AI1256" s="1">
        <v>64.900000000000006</v>
      </c>
    </row>
    <row r="1257" spans="1:35" x14ac:dyDescent="0.25">
      <c r="A1257" s="1">
        <v>1256</v>
      </c>
      <c r="B1257" s="1">
        <v>30</v>
      </c>
      <c r="C1257" s="1">
        <v>5.0000000000000001E-3</v>
      </c>
      <c r="D1257" s="1">
        <v>18.7</v>
      </c>
      <c r="E1257" s="1">
        <v>0.03</v>
      </c>
      <c r="F1257" s="29"/>
      <c r="G1257" s="1">
        <v>151.4</v>
      </c>
      <c r="H1257" s="1">
        <v>164.6</v>
      </c>
      <c r="I1257" s="1">
        <v>190</v>
      </c>
      <c r="J1257" s="1">
        <v>236.3</v>
      </c>
      <c r="K1257" s="1">
        <v>254.6</v>
      </c>
      <c r="L1257" s="1">
        <v>42.5</v>
      </c>
      <c r="M1257" s="1">
        <v>807</v>
      </c>
      <c r="N1257" s="1">
        <v>-56.9</v>
      </c>
      <c r="O1257" s="1">
        <v>3.5630000000000002</v>
      </c>
      <c r="P1257" s="1">
        <v>21.5</v>
      </c>
      <c r="Q1257" s="1">
        <v>2.6</v>
      </c>
      <c r="R1257" s="1">
        <v>43.165999999999997</v>
      </c>
      <c r="S1257" s="1">
        <v>1</v>
      </c>
      <c r="T1257" s="1">
        <v>97</v>
      </c>
      <c r="U1257" s="1">
        <v>0.1</v>
      </c>
      <c r="V1257" s="1">
        <v>13</v>
      </c>
      <c r="W1257" s="1">
        <v>11</v>
      </c>
      <c r="X1257" s="1">
        <v>8</v>
      </c>
      <c r="Y1257" s="1">
        <v>7</v>
      </c>
      <c r="Z1257" s="1">
        <v>7</v>
      </c>
      <c r="AA1257" s="1">
        <v>7</v>
      </c>
      <c r="AB1257" s="20"/>
      <c r="AC1257" s="20"/>
      <c r="AD1257" s="20"/>
      <c r="AE1257" s="20"/>
      <c r="AF1257" s="20"/>
      <c r="AG1257" s="20"/>
      <c r="AH1257" s="1">
        <v>25.400000000000006</v>
      </c>
      <c r="AI1257" s="1">
        <v>71.700000000000017</v>
      </c>
    </row>
    <row r="1258" spans="1:35" x14ac:dyDescent="0.25">
      <c r="A1258" s="1">
        <v>1257</v>
      </c>
      <c r="B1258" s="20">
        <v>30</v>
      </c>
      <c r="C1258" s="20">
        <v>2E-3</v>
      </c>
      <c r="D1258" s="20">
        <v>22.4</v>
      </c>
      <c r="E1258" s="20">
        <v>2.5600000000000001E-2</v>
      </c>
      <c r="F1258" s="28">
        <v>4.0000000000000002E-4</v>
      </c>
      <c r="G1258" s="20">
        <v>151</v>
      </c>
      <c r="H1258" s="20">
        <v>176.8</v>
      </c>
      <c r="I1258" s="20">
        <v>201.5</v>
      </c>
      <c r="J1258" s="20">
        <v>234.3</v>
      </c>
      <c r="K1258" s="20">
        <v>251.7</v>
      </c>
      <c r="L1258" s="20">
        <v>44.4</v>
      </c>
      <c r="M1258" s="20">
        <v>807</v>
      </c>
      <c r="N1258" s="20">
        <v>-50.5</v>
      </c>
      <c r="O1258" s="20">
        <v>3.9860000000000002</v>
      </c>
      <c r="P1258" s="20">
        <v>23</v>
      </c>
      <c r="Q1258" s="20">
        <v>0.21</v>
      </c>
      <c r="R1258" s="20">
        <v>43.13</v>
      </c>
      <c r="S1258" s="20">
        <v>1</v>
      </c>
      <c r="T1258" s="20">
        <v>91</v>
      </c>
      <c r="U1258" s="20">
        <v>0.32</v>
      </c>
      <c r="V1258" s="20">
        <v>16</v>
      </c>
      <c r="W1258" s="20">
        <v>14</v>
      </c>
      <c r="X1258" s="1">
        <v>10</v>
      </c>
      <c r="Y1258" s="1">
        <v>7</v>
      </c>
      <c r="Z1258" s="1">
        <v>7</v>
      </c>
      <c r="AA1258" s="1">
        <v>7</v>
      </c>
      <c r="AB1258" s="20">
        <v>357.8</v>
      </c>
      <c r="AC1258" s="20">
        <v>111.3</v>
      </c>
      <c r="AD1258" s="20">
        <v>7</v>
      </c>
      <c r="AE1258" s="20">
        <v>1.2</v>
      </c>
      <c r="AF1258" s="20">
        <v>0.5</v>
      </c>
      <c r="AG1258" s="20">
        <v>0.2</v>
      </c>
      <c r="AH1258" s="1">
        <v>24.699999999999989</v>
      </c>
      <c r="AI1258" s="1">
        <v>57.5</v>
      </c>
    </row>
    <row r="1259" spans="1:35" x14ac:dyDescent="0.25">
      <c r="A1259" s="1">
        <v>1258</v>
      </c>
      <c r="B1259" s="22">
        <v>27</v>
      </c>
      <c r="C1259" s="22">
        <v>3.0000000000000001E-3</v>
      </c>
      <c r="D1259" s="26">
        <v>17.899999999999999</v>
      </c>
      <c r="E1259" s="24">
        <v>4.2000000000000003E-2</v>
      </c>
      <c r="F1259" s="31"/>
      <c r="G1259" s="26">
        <v>150.30000000000001</v>
      </c>
      <c r="H1259" s="26">
        <v>168.5</v>
      </c>
      <c r="I1259" s="26">
        <v>194.6</v>
      </c>
      <c r="J1259" s="26">
        <v>230.1</v>
      </c>
      <c r="K1259" s="26">
        <v>247.2</v>
      </c>
      <c r="L1259" s="26">
        <v>41.5</v>
      </c>
      <c r="M1259" s="26">
        <v>807</v>
      </c>
      <c r="N1259" s="22">
        <v>-55.8</v>
      </c>
      <c r="O1259" s="24">
        <v>3.7269999999999999</v>
      </c>
      <c r="P1259" s="22">
        <v>22</v>
      </c>
      <c r="Q1259" s="32">
        <v>1.58</v>
      </c>
      <c r="R1259" s="22">
        <v>43.2</v>
      </c>
      <c r="S1259" s="21">
        <v>1</v>
      </c>
      <c r="T1259" s="22">
        <v>97</v>
      </c>
      <c r="U1259" s="32">
        <v>0.71</v>
      </c>
      <c r="V1259" s="22">
        <v>19</v>
      </c>
      <c r="W1259" s="22">
        <v>17</v>
      </c>
      <c r="X1259" s="1">
        <v>13</v>
      </c>
      <c r="Y1259" s="1">
        <v>11</v>
      </c>
      <c r="Z1259" s="1">
        <v>10</v>
      </c>
      <c r="AA1259" s="1">
        <v>9</v>
      </c>
      <c r="AB1259" s="26">
        <v>4127.8</v>
      </c>
      <c r="AC1259" s="26">
        <v>1092.3</v>
      </c>
      <c r="AD1259" s="26">
        <v>63.4</v>
      </c>
      <c r="AE1259" s="26">
        <v>13.9</v>
      </c>
      <c r="AF1259" s="26">
        <v>6</v>
      </c>
      <c r="AG1259" s="26">
        <v>2.8</v>
      </c>
      <c r="AH1259" s="1">
        <v>26.099999999999994</v>
      </c>
      <c r="AI1259" s="1">
        <v>61.599999999999994</v>
      </c>
    </row>
    <row r="1260" spans="1:35" x14ac:dyDescent="0.25">
      <c r="A1260" s="1">
        <v>1259</v>
      </c>
      <c r="B1260" s="22">
        <v>29</v>
      </c>
      <c r="C1260" s="22">
        <v>6.0000000000000001E-3</v>
      </c>
      <c r="D1260" s="26">
        <v>17</v>
      </c>
      <c r="E1260" s="22">
        <v>3.7999999999999999E-2</v>
      </c>
      <c r="F1260" s="31" t="s">
        <v>65</v>
      </c>
      <c r="G1260" s="26">
        <v>143.69999999999999</v>
      </c>
      <c r="H1260" s="26">
        <v>167</v>
      </c>
      <c r="I1260" s="26">
        <v>196.2</v>
      </c>
      <c r="J1260" s="26">
        <v>236.7</v>
      </c>
      <c r="K1260" s="26">
        <v>255.5</v>
      </c>
      <c r="L1260" s="26">
        <v>40</v>
      </c>
      <c r="M1260" s="26">
        <v>807</v>
      </c>
      <c r="N1260" s="22">
        <v>-52.4</v>
      </c>
      <c r="O1260" s="24">
        <v>3.8450000000000002</v>
      </c>
      <c r="P1260" s="26">
        <v>21</v>
      </c>
      <c r="Q1260" s="22">
        <v>1.68</v>
      </c>
      <c r="R1260" s="22">
        <v>43.2</v>
      </c>
      <c r="S1260" s="21">
        <v>1</v>
      </c>
      <c r="T1260" s="22">
        <v>90</v>
      </c>
      <c r="U1260" s="22">
        <v>0.43</v>
      </c>
      <c r="V1260" s="22">
        <v>17</v>
      </c>
      <c r="W1260" s="22">
        <v>15</v>
      </c>
      <c r="X1260" s="1">
        <v>13</v>
      </c>
      <c r="Y1260" s="1">
        <v>11</v>
      </c>
      <c r="Z1260" s="1">
        <v>10</v>
      </c>
      <c r="AA1260" s="1">
        <v>9</v>
      </c>
      <c r="AB1260" s="26">
        <v>1073.9000000000001</v>
      </c>
      <c r="AC1260" s="26">
        <v>281.89999999999998</v>
      </c>
      <c r="AD1260" s="26">
        <v>41</v>
      </c>
      <c r="AE1260" s="26">
        <v>14.1</v>
      </c>
      <c r="AF1260" s="26">
        <v>7.4</v>
      </c>
      <c r="AG1260" s="26">
        <v>3.4</v>
      </c>
      <c r="AH1260" s="1">
        <v>29.199999999999989</v>
      </c>
      <c r="AI1260" s="1">
        <v>69.699999999999989</v>
      </c>
    </row>
    <row r="1261" spans="1:35" x14ac:dyDescent="0.25">
      <c r="A1261" s="1">
        <v>1260</v>
      </c>
      <c r="B1261" s="1">
        <v>30</v>
      </c>
      <c r="C1261" s="1">
        <v>6.0000000000000001E-3</v>
      </c>
      <c r="D1261" s="1">
        <v>18.899999999999999</v>
      </c>
      <c r="E1261" s="1">
        <v>2.8000000000000001E-2</v>
      </c>
      <c r="F1261" s="29">
        <v>1E-3</v>
      </c>
      <c r="G1261" s="1">
        <v>150</v>
      </c>
      <c r="H1261" s="1">
        <v>165.3</v>
      </c>
      <c r="I1261" s="1">
        <v>191.5</v>
      </c>
      <c r="J1261" s="1">
        <v>236.5</v>
      </c>
      <c r="K1261" s="1">
        <v>256.10000000000002</v>
      </c>
      <c r="L1261" s="1">
        <v>40</v>
      </c>
      <c r="M1261" s="1">
        <v>807.1</v>
      </c>
      <c r="N1261" s="1">
        <v>-57.6</v>
      </c>
      <c r="O1261" s="1">
        <v>3.605</v>
      </c>
      <c r="P1261" s="1">
        <v>21.7</v>
      </c>
      <c r="Q1261" s="1">
        <v>1.82</v>
      </c>
      <c r="R1261" s="1">
        <v>43.145000000000003</v>
      </c>
      <c r="S1261" s="1">
        <v>1</v>
      </c>
      <c r="T1261" s="1">
        <v>96</v>
      </c>
      <c r="U1261" s="1">
        <v>0.09</v>
      </c>
      <c r="V1261" s="1">
        <v>13</v>
      </c>
      <c r="W1261" s="1">
        <v>11</v>
      </c>
      <c r="X1261" s="1">
        <v>8</v>
      </c>
      <c r="Y1261" s="1">
        <v>7</v>
      </c>
      <c r="Z1261" s="1">
        <v>7</v>
      </c>
      <c r="AA1261" s="1">
        <v>7</v>
      </c>
      <c r="AB1261" s="1"/>
      <c r="AC1261" s="1"/>
      <c r="AD1261" s="1"/>
      <c r="AE1261" s="1"/>
      <c r="AF1261" s="1"/>
      <c r="AG1261" s="1"/>
      <c r="AH1261" s="1">
        <v>26.199999999999989</v>
      </c>
      <c r="AI1261" s="1">
        <v>71.199999999999989</v>
      </c>
    </row>
    <row r="1262" spans="1:35" x14ac:dyDescent="0.25">
      <c r="A1262" s="1">
        <v>1261</v>
      </c>
      <c r="B1262" s="20">
        <v>30</v>
      </c>
      <c r="C1262" s="20">
        <v>2E-3</v>
      </c>
      <c r="D1262" s="20">
        <v>18.399999999999999</v>
      </c>
      <c r="E1262" s="20">
        <v>1.1900000000000001E-2</v>
      </c>
      <c r="F1262" s="28">
        <v>2.0000000000000001E-4</v>
      </c>
      <c r="G1262" s="20">
        <v>146.1</v>
      </c>
      <c r="H1262" s="20">
        <v>172.7</v>
      </c>
      <c r="I1262" s="20">
        <v>198.2</v>
      </c>
      <c r="J1262" s="20">
        <v>232.9</v>
      </c>
      <c r="K1262" s="20">
        <v>251.2</v>
      </c>
      <c r="L1262" s="20">
        <v>41.2</v>
      </c>
      <c r="M1262" s="20">
        <v>807.1</v>
      </c>
      <c r="N1262" s="20">
        <v>-53.8</v>
      </c>
      <c r="O1262" s="20"/>
      <c r="P1262" s="20">
        <v>22</v>
      </c>
      <c r="Q1262" s="20">
        <v>1.79</v>
      </c>
      <c r="R1262" s="20">
        <v>43.17</v>
      </c>
      <c r="S1262" s="20">
        <v>1</v>
      </c>
      <c r="T1262" s="20">
        <v>99</v>
      </c>
      <c r="U1262" s="20">
        <v>0.02</v>
      </c>
      <c r="V1262" s="20">
        <v>10</v>
      </c>
      <c r="W1262" s="20">
        <v>8</v>
      </c>
      <c r="X1262" s="1">
        <v>7</v>
      </c>
      <c r="Y1262" s="1">
        <v>7</v>
      </c>
      <c r="Z1262" s="1">
        <v>7</v>
      </c>
      <c r="AA1262" s="1">
        <v>7</v>
      </c>
      <c r="AB1262" s="20">
        <v>8.4</v>
      </c>
      <c r="AC1262" s="20">
        <v>1.8</v>
      </c>
      <c r="AD1262" s="20">
        <v>0.3</v>
      </c>
      <c r="AE1262" s="20">
        <v>0.1</v>
      </c>
      <c r="AF1262" s="20">
        <v>0</v>
      </c>
      <c r="AG1262" s="20">
        <v>0</v>
      </c>
      <c r="AH1262" s="1">
        <v>25.5</v>
      </c>
      <c r="AI1262" s="1">
        <v>60.200000000000017</v>
      </c>
    </row>
    <row r="1263" spans="1:35" x14ac:dyDescent="0.25">
      <c r="A1263" s="1">
        <v>1262</v>
      </c>
      <c r="B1263" s="22">
        <v>28</v>
      </c>
      <c r="C1263" s="24">
        <v>6.0000000000000001E-3</v>
      </c>
      <c r="D1263" s="22">
        <v>16.100000000000001</v>
      </c>
      <c r="E1263" s="24">
        <v>4.2000000000000003E-2</v>
      </c>
      <c r="F1263" s="31" t="s">
        <v>65</v>
      </c>
      <c r="G1263" s="22">
        <v>143.4</v>
      </c>
      <c r="H1263" s="26">
        <v>165.8</v>
      </c>
      <c r="I1263" s="26">
        <v>195.9</v>
      </c>
      <c r="J1263" s="26">
        <v>236.1</v>
      </c>
      <c r="K1263" s="26">
        <v>252.3</v>
      </c>
      <c r="L1263" s="22">
        <v>41.5</v>
      </c>
      <c r="M1263" s="22">
        <v>807.1</v>
      </c>
      <c r="N1263" s="26">
        <v>-52.3</v>
      </c>
      <c r="O1263" s="22">
        <v>3.7989999999999999</v>
      </c>
      <c r="P1263" s="26">
        <v>21</v>
      </c>
      <c r="Q1263" s="32">
        <v>1.7</v>
      </c>
      <c r="R1263" s="22">
        <v>43.2</v>
      </c>
      <c r="S1263" s="21">
        <v>1</v>
      </c>
      <c r="T1263" s="22">
        <v>86</v>
      </c>
      <c r="U1263" s="32">
        <v>0.19</v>
      </c>
      <c r="V1263" s="22">
        <v>17</v>
      </c>
      <c r="W1263" s="22">
        <v>16</v>
      </c>
      <c r="X1263" s="1">
        <v>13</v>
      </c>
      <c r="Y1263" s="1">
        <v>11</v>
      </c>
      <c r="Z1263" s="1">
        <v>10</v>
      </c>
      <c r="AA1263" s="1">
        <v>9</v>
      </c>
      <c r="AB1263" s="26">
        <v>1235</v>
      </c>
      <c r="AC1263" s="26">
        <v>368</v>
      </c>
      <c r="AD1263" s="26">
        <v>44.7</v>
      </c>
      <c r="AE1263" s="26">
        <v>14.1</v>
      </c>
      <c r="AF1263" s="26">
        <v>8.1999999999999993</v>
      </c>
      <c r="AG1263" s="26">
        <v>4.5</v>
      </c>
      <c r="AH1263" s="1">
        <v>30.099999999999994</v>
      </c>
      <c r="AI1263" s="1">
        <v>70.299999999999983</v>
      </c>
    </row>
    <row r="1264" spans="1:35" x14ac:dyDescent="0.25">
      <c r="A1264" s="1">
        <v>1263</v>
      </c>
      <c r="B1264" s="22">
        <v>29</v>
      </c>
      <c r="C1264" s="24">
        <v>7.0000000000000001E-3</v>
      </c>
      <c r="D1264" s="22">
        <v>18.7</v>
      </c>
      <c r="E1264" s="24">
        <v>3.5999999999999997E-2</v>
      </c>
      <c r="F1264" s="31" t="s">
        <v>65</v>
      </c>
      <c r="G1264" s="22">
        <v>143.1</v>
      </c>
      <c r="H1264" s="26">
        <v>164.8</v>
      </c>
      <c r="I1264" s="26">
        <v>195.1</v>
      </c>
      <c r="J1264" s="26">
        <v>237.6</v>
      </c>
      <c r="K1264" s="26">
        <v>258.2</v>
      </c>
      <c r="L1264" s="26">
        <v>40</v>
      </c>
      <c r="M1264" s="22">
        <v>807.1</v>
      </c>
      <c r="N1264" s="26">
        <v>-52.2</v>
      </c>
      <c r="O1264" s="22">
        <v>3.7629999999999999</v>
      </c>
      <c r="P1264" s="26">
        <v>21.5</v>
      </c>
      <c r="Q1264" s="32">
        <v>1.77</v>
      </c>
      <c r="R1264" s="22">
        <v>43.2</v>
      </c>
      <c r="S1264" s="21">
        <v>1</v>
      </c>
      <c r="T1264" s="22">
        <v>91</v>
      </c>
      <c r="U1264" s="32">
        <v>0.21</v>
      </c>
      <c r="V1264" s="22">
        <v>17</v>
      </c>
      <c r="W1264" s="22">
        <v>16</v>
      </c>
      <c r="X1264" s="1">
        <v>11</v>
      </c>
      <c r="Y1264" s="1">
        <v>9</v>
      </c>
      <c r="Z1264" s="1">
        <v>8</v>
      </c>
      <c r="AA1264" s="1">
        <v>7</v>
      </c>
      <c r="AB1264" s="26">
        <v>1139.2</v>
      </c>
      <c r="AC1264" s="26">
        <v>320.60000000000002</v>
      </c>
      <c r="AD1264" s="26">
        <v>19.8</v>
      </c>
      <c r="AE1264" s="26">
        <v>4.3</v>
      </c>
      <c r="AF1264" s="26">
        <v>2</v>
      </c>
      <c r="AG1264" s="26">
        <v>1.1000000000000001</v>
      </c>
      <c r="AH1264" s="1">
        <v>30.299999999999983</v>
      </c>
      <c r="AI1264" s="1">
        <v>72.799999999999983</v>
      </c>
    </row>
    <row r="1265" spans="1:35" x14ac:dyDescent="0.25">
      <c r="A1265" s="1">
        <v>1264</v>
      </c>
      <c r="B1265" s="1">
        <v>30</v>
      </c>
      <c r="C1265" s="1">
        <v>2E-3</v>
      </c>
      <c r="D1265" s="1">
        <v>21</v>
      </c>
      <c r="E1265" s="21">
        <v>0.01</v>
      </c>
      <c r="F1265" s="28"/>
      <c r="G1265" s="1">
        <v>147</v>
      </c>
      <c r="H1265" s="1">
        <v>161.1</v>
      </c>
      <c r="I1265" s="1">
        <v>189.6</v>
      </c>
      <c r="J1265" s="1">
        <v>239.7</v>
      </c>
      <c r="K1265" s="1">
        <v>271.10000000000002</v>
      </c>
      <c r="L1265" s="1">
        <v>40</v>
      </c>
      <c r="M1265" s="1">
        <v>807.1</v>
      </c>
      <c r="N1265" s="1">
        <v>-53</v>
      </c>
      <c r="O1265" s="1">
        <v>3.4380000000000002</v>
      </c>
      <c r="P1265" s="1">
        <v>20.100000000000001</v>
      </c>
      <c r="Q1265" s="1">
        <v>1</v>
      </c>
      <c r="R1265" s="1">
        <v>43.134</v>
      </c>
      <c r="S1265" s="21">
        <v>1</v>
      </c>
      <c r="T1265" s="1">
        <v>98</v>
      </c>
      <c r="U1265" s="1">
        <v>0.27</v>
      </c>
      <c r="V1265" s="1">
        <v>16</v>
      </c>
      <c r="W1265" s="1">
        <v>14</v>
      </c>
      <c r="X1265" s="1">
        <v>9</v>
      </c>
      <c r="Y1265" s="1">
        <v>8</v>
      </c>
      <c r="Z1265" s="1">
        <v>7</v>
      </c>
      <c r="AA1265" s="1">
        <v>7</v>
      </c>
      <c r="AB1265" s="1">
        <v>547</v>
      </c>
      <c r="AC1265" s="1">
        <v>120</v>
      </c>
      <c r="AD1265" s="1">
        <v>4</v>
      </c>
      <c r="AE1265" s="1">
        <v>1</v>
      </c>
      <c r="AF1265" s="1">
        <v>1</v>
      </c>
      <c r="AG1265" s="1">
        <v>0</v>
      </c>
      <c r="AH1265" s="1">
        <v>28.5</v>
      </c>
      <c r="AI1265" s="1">
        <v>78.599999999999994</v>
      </c>
    </row>
    <row r="1266" spans="1:35" x14ac:dyDescent="0.25">
      <c r="A1266" s="1">
        <v>1265</v>
      </c>
      <c r="B1266" s="1">
        <v>30</v>
      </c>
      <c r="C1266" s="1">
        <v>1.8E-3</v>
      </c>
      <c r="D1266" s="1">
        <v>16</v>
      </c>
      <c r="E1266" s="21">
        <v>0.01</v>
      </c>
      <c r="F1266" s="29"/>
      <c r="G1266" s="1">
        <v>152.30000000000001</v>
      </c>
      <c r="H1266" s="1">
        <v>166.9</v>
      </c>
      <c r="I1266" s="1">
        <v>183.1</v>
      </c>
      <c r="J1266" s="1">
        <v>211.3</v>
      </c>
      <c r="K1266" s="1">
        <v>237.1</v>
      </c>
      <c r="L1266" s="1">
        <v>42.5</v>
      </c>
      <c r="M1266" s="1">
        <v>807.1</v>
      </c>
      <c r="N1266" s="1">
        <v>-68.900000000000006</v>
      </c>
      <c r="O1266" s="1">
        <v>3.3</v>
      </c>
      <c r="P1266" s="1">
        <v>21.5</v>
      </c>
      <c r="Q1266" s="1">
        <v>0.21</v>
      </c>
      <c r="R1266" s="1">
        <v>43.2</v>
      </c>
      <c r="S1266" s="21">
        <v>1</v>
      </c>
      <c r="T1266" s="1">
        <v>96</v>
      </c>
      <c r="U1266" s="1">
        <v>0.21</v>
      </c>
      <c r="V1266" s="1">
        <v>16</v>
      </c>
      <c r="W1266" s="1">
        <v>14</v>
      </c>
      <c r="X1266" s="1">
        <v>11</v>
      </c>
      <c r="Y1266" s="1">
        <v>9</v>
      </c>
      <c r="Z1266" s="1">
        <v>8</v>
      </c>
      <c r="AA1266" s="1">
        <v>7</v>
      </c>
      <c r="AB1266" s="1">
        <v>599.5</v>
      </c>
      <c r="AC1266" s="1">
        <v>133.6</v>
      </c>
      <c r="AD1266" s="1">
        <v>12.4</v>
      </c>
      <c r="AE1266" s="1">
        <v>3.3</v>
      </c>
      <c r="AF1266" s="1">
        <v>1.5</v>
      </c>
      <c r="AG1266" s="1">
        <v>0.8</v>
      </c>
      <c r="AH1266" s="1">
        <v>16.199999999999989</v>
      </c>
      <c r="AI1266" s="1">
        <v>44.400000000000006</v>
      </c>
    </row>
    <row r="1267" spans="1:35" x14ac:dyDescent="0.25">
      <c r="A1267" s="1">
        <v>1266</v>
      </c>
      <c r="B1267" s="1">
        <v>30</v>
      </c>
      <c r="C1267" s="1">
        <v>2.8999999999999998E-3</v>
      </c>
      <c r="D1267" s="1">
        <v>18.600000000000001</v>
      </c>
      <c r="E1267" s="21">
        <v>0.01</v>
      </c>
      <c r="F1267" s="29"/>
      <c r="G1267" s="1">
        <v>151.1</v>
      </c>
      <c r="H1267" s="1">
        <v>166.8</v>
      </c>
      <c r="I1267" s="1">
        <v>183.6</v>
      </c>
      <c r="J1267" s="1">
        <v>212.8</v>
      </c>
      <c r="K1267" s="1">
        <v>238.7</v>
      </c>
      <c r="L1267" s="1">
        <v>42.5</v>
      </c>
      <c r="M1267" s="1">
        <v>807.1</v>
      </c>
      <c r="N1267" s="1">
        <v>-69.7</v>
      </c>
      <c r="O1267" s="1">
        <v>3.2</v>
      </c>
      <c r="P1267" s="1">
        <v>21</v>
      </c>
      <c r="Q1267" s="1">
        <v>0.18</v>
      </c>
      <c r="R1267" s="1">
        <v>43.1</v>
      </c>
      <c r="S1267" s="21">
        <v>1</v>
      </c>
      <c r="T1267" s="1">
        <v>97</v>
      </c>
      <c r="U1267" s="1">
        <v>0.11</v>
      </c>
      <c r="V1267" s="1">
        <v>15</v>
      </c>
      <c r="W1267" s="1">
        <v>13</v>
      </c>
      <c r="X1267" s="1">
        <v>10</v>
      </c>
      <c r="Y1267" s="1">
        <v>8</v>
      </c>
      <c r="Z1267" s="1">
        <v>7</v>
      </c>
      <c r="AA1267" s="1">
        <v>7</v>
      </c>
      <c r="AB1267" s="1">
        <v>186.6</v>
      </c>
      <c r="AC1267" s="1">
        <v>75.5</v>
      </c>
      <c r="AD1267" s="1">
        <v>6.5</v>
      </c>
      <c r="AE1267" s="1">
        <v>1.9</v>
      </c>
      <c r="AF1267" s="1">
        <v>1.2</v>
      </c>
      <c r="AG1267" s="1">
        <v>0.5</v>
      </c>
      <c r="AH1267" s="1">
        <v>16.799999999999983</v>
      </c>
      <c r="AI1267" s="1">
        <v>46</v>
      </c>
    </row>
    <row r="1268" spans="1:35" x14ac:dyDescent="0.25">
      <c r="A1268" s="1">
        <v>1267</v>
      </c>
      <c r="B1268" s="1">
        <v>30</v>
      </c>
      <c r="C1268" s="1">
        <v>1.9E-3</v>
      </c>
      <c r="D1268" s="1">
        <v>18.8</v>
      </c>
      <c r="E1268" s="21">
        <v>0.01</v>
      </c>
      <c r="F1268" s="29"/>
      <c r="G1268" s="1">
        <v>155.4</v>
      </c>
      <c r="H1268" s="1">
        <v>169.9</v>
      </c>
      <c r="I1268" s="1">
        <v>186.7</v>
      </c>
      <c r="J1268" s="1">
        <v>216</v>
      </c>
      <c r="K1268" s="1">
        <v>239.2</v>
      </c>
      <c r="L1268" s="1">
        <v>44</v>
      </c>
      <c r="M1268" s="1">
        <v>807.1</v>
      </c>
      <c r="N1268" s="1">
        <v>-66.900000000000006</v>
      </c>
      <c r="O1268" s="1">
        <v>3.26</v>
      </c>
      <c r="P1268" s="1">
        <v>21.5</v>
      </c>
      <c r="Q1268" s="1">
        <v>0.17</v>
      </c>
      <c r="R1268" s="1">
        <v>43.1</v>
      </c>
      <c r="S1268" s="21">
        <v>1</v>
      </c>
      <c r="T1268" s="1">
        <v>98</v>
      </c>
      <c r="U1268" s="1">
        <v>0.37</v>
      </c>
      <c r="V1268" s="1">
        <v>15</v>
      </c>
      <c r="W1268" s="1">
        <v>13</v>
      </c>
      <c r="X1268" s="1">
        <v>10</v>
      </c>
      <c r="Y1268" s="1">
        <v>8</v>
      </c>
      <c r="Z1268" s="1">
        <v>7</v>
      </c>
      <c r="AA1268" s="1">
        <v>7</v>
      </c>
      <c r="AB1268" s="1">
        <v>173.8</v>
      </c>
      <c r="AC1268" s="1">
        <v>47.7</v>
      </c>
      <c r="AD1268" s="1">
        <v>5.7</v>
      </c>
      <c r="AE1268" s="1">
        <v>2</v>
      </c>
      <c r="AF1268" s="1">
        <v>1.2</v>
      </c>
      <c r="AG1268" s="1">
        <v>1</v>
      </c>
      <c r="AH1268" s="1">
        <v>16.799999999999983</v>
      </c>
      <c r="AI1268" s="1">
        <v>46.099999999999994</v>
      </c>
    </row>
    <row r="1269" spans="1:35" x14ac:dyDescent="0.25">
      <c r="A1269" s="1">
        <v>1268</v>
      </c>
      <c r="B1269" s="22">
        <v>29</v>
      </c>
      <c r="C1269" s="22">
        <v>2E-3</v>
      </c>
      <c r="D1269" s="26">
        <v>19.3</v>
      </c>
      <c r="E1269" s="22">
        <v>3.9E-2</v>
      </c>
      <c r="F1269" s="31"/>
      <c r="G1269" s="26">
        <v>148.6</v>
      </c>
      <c r="H1269" s="26">
        <v>167.6</v>
      </c>
      <c r="I1269" s="26">
        <v>195.8</v>
      </c>
      <c r="J1269" s="26">
        <v>237.2</v>
      </c>
      <c r="K1269" s="26">
        <v>255.3</v>
      </c>
      <c r="L1269" s="26">
        <v>44</v>
      </c>
      <c r="M1269" s="26">
        <v>807.2</v>
      </c>
      <c r="N1269" s="22">
        <v>-50.8</v>
      </c>
      <c r="O1269" s="22">
        <v>3.7890000000000001</v>
      </c>
      <c r="P1269" s="26">
        <v>20</v>
      </c>
      <c r="Q1269" s="22">
        <v>1.84</v>
      </c>
      <c r="R1269" s="22">
        <v>43.1</v>
      </c>
      <c r="S1269" s="21">
        <v>1</v>
      </c>
      <c r="T1269" s="22">
        <v>98</v>
      </c>
      <c r="U1269" s="32">
        <v>0.3</v>
      </c>
      <c r="V1269" s="22">
        <v>18</v>
      </c>
      <c r="W1269" s="22">
        <v>15</v>
      </c>
      <c r="X1269" s="1">
        <v>12</v>
      </c>
      <c r="Y1269" s="1">
        <v>10</v>
      </c>
      <c r="Z1269" s="1">
        <v>8</v>
      </c>
      <c r="AA1269" s="1">
        <v>7</v>
      </c>
      <c r="AB1269" s="26">
        <v>1989.6</v>
      </c>
      <c r="AC1269" s="26">
        <v>317.10000000000002</v>
      </c>
      <c r="AD1269" s="26">
        <v>24.2</v>
      </c>
      <c r="AE1269" s="26">
        <v>5.3</v>
      </c>
      <c r="AF1269" s="26">
        <v>2.1</v>
      </c>
      <c r="AG1269" s="26">
        <v>1.1000000000000001</v>
      </c>
      <c r="AH1269" s="1">
        <v>28.200000000000017</v>
      </c>
      <c r="AI1269" s="1">
        <v>69.599999999999994</v>
      </c>
    </row>
    <row r="1270" spans="1:35" x14ac:dyDescent="0.25">
      <c r="A1270" s="1">
        <v>1269</v>
      </c>
      <c r="B1270" s="22">
        <v>28</v>
      </c>
      <c r="C1270" s="22">
        <v>3.0000000000000001E-3</v>
      </c>
      <c r="D1270" s="26">
        <v>17.600000000000001</v>
      </c>
      <c r="E1270" s="24">
        <v>0.05</v>
      </c>
      <c r="F1270" s="31"/>
      <c r="G1270" s="26">
        <v>148.9</v>
      </c>
      <c r="H1270" s="26">
        <v>170.1</v>
      </c>
      <c r="I1270" s="26">
        <v>199</v>
      </c>
      <c r="J1270" s="26">
        <v>235.7</v>
      </c>
      <c r="K1270" s="26">
        <v>253.7</v>
      </c>
      <c r="L1270" s="26">
        <v>43.5</v>
      </c>
      <c r="M1270" s="22">
        <v>807.2</v>
      </c>
      <c r="N1270" s="22">
        <v>-51.6</v>
      </c>
      <c r="O1270" s="24">
        <v>3.9889999999999999</v>
      </c>
      <c r="P1270" s="22">
        <v>21</v>
      </c>
      <c r="Q1270" s="32">
        <v>1.82</v>
      </c>
      <c r="R1270" s="22">
        <v>43.2</v>
      </c>
      <c r="S1270" s="21">
        <v>1</v>
      </c>
      <c r="T1270" s="22">
        <v>85</v>
      </c>
      <c r="U1270" s="32">
        <v>0.24</v>
      </c>
      <c r="V1270" s="22">
        <v>18</v>
      </c>
      <c r="W1270" s="22">
        <v>16</v>
      </c>
      <c r="X1270" s="1">
        <v>13</v>
      </c>
      <c r="Y1270" s="1">
        <v>11</v>
      </c>
      <c r="Z1270" s="1">
        <v>10</v>
      </c>
      <c r="AA1270" s="1">
        <v>9</v>
      </c>
      <c r="AB1270" s="26">
        <v>1863.1</v>
      </c>
      <c r="AC1270" s="26">
        <v>519.70000000000005</v>
      </c>
      <c r="AD1270" s="26">
        <v>40.4</v>
      </c>
      <c r="AE1270" s="26">
        <v>10.1</v>
      </c>
      <c r="AF1270" s="26">
        <v>5.8</v>
      </c>
      <c r="AG1270" s="26">
        <v>2.7</v>
      </c>
      <c r="AH1270" s="1">
        <v>28.900000000000006</v>
      </c>
      <c r="AI1270" s="1">
        <v>65.599999999999994</v>
      </c>
    </row>
    <row r="1271" spans="1:35" x14ac:dyDescent="0.25">
      <c r="A1271" s="1">
        <v>1270</v>
      </c>
      <c r="B1271" s="22">
        <v>28</v>
      </c>
      <c r="C1271" s="22">
        <v>6.0000000000000001E-3</v>
      </c>
      <c r="D1271" s="26">
        <v>15.7</v>
      </c>
      <c r="E1271" s="22">
        <v>3.4000000000000002E-2</v>
      </c>
      <c r="F1271" s="31"/>
      <c r="G1271" s="22">
        <v>147.69999999999999</v>
      </c>
      <c r="H1271" s="22">
        <v>165.8</v>
      </c>
      <c r="I1271" s="22">
        <v>195.3</v>
      </c>
      <c r="J1271" s="22">
        <v>239.3</v>
      </c>
      <c r="K1271" s="22">
        <v>259.7</v>
      </c>
      <c r="L1271" s="22">
        <v>41.5</v>
      </c>
      <c r="M1271" s="22">
        <v>807.2</v>
      </c>
      <c r="N1271" s="22">
        <v>-52.5</v>
      </c>
      <c r="O1271" s="24">
        <v>3.8780000000000001</v>
      </c>
      <c r="P1271" s="26">
        <v>22</v>
      </c>
      <c r="Q1271" s="32">
        <v>1.8</v>
      </c>
      <c r="R1271" s="22">
        <v>43.2</v>
      </c>
      <c r="S1271" s="21">
        <v>1</v>
      </c>
      <c r="T1271" s="22">
        <v>94</v>
      </c>
      <c r="U1271" s="22">
        <v>0.43</v>
      </c>
      <c r="V1271" s="22">
        <v>18</v>
      </c>
      <c r="W1271" s="22">
        <v>16</v>
      </c>
      <c r="X1271" s="1">
        <v>12</v>
      </c>
      <c r="Y1271" s="1">
        <v>10</v>
      </c>
      <c r="Z1271" s="1">
        <v>9</v>
      </c>
      <c r="AA1271" s="1">
        <v>8</v>
      </c>
      <c r="AB1271" s="22">
        <v>1367.4</v>
      </c>
      <c r="AC1271" s="22">
        <v>336.6</v>
      </c>
      <c r="AD1271" s="22">
        <v>27.3</v>
      </c>
      <c r="AE1271" s="26">
        <v>6.9</v>
      </c>
      <c r="AF1271" s="26">
        <v>3.7</v>
      </c>
      <c r="AG1271" s="26">
        <v>2</v>
      </c>
      <c r="AH1271" s="1">
        <v>29.5</v>
      </c>
      <c r="AI1271" s="1">
        <v>73.5</v>
      </c>
    </row>
    <row r="1272" spans="1:35" x14ac:dyDescent="0.25">
      <c r="A1272" s="1">
        <v>1271</v>
      </c>
      <c r="B1272" s="22">
        <v>29</v>
      </c>
      <c r="C1272" s="22">
        <v>5.0000000000000001E-3</v>
      </c>
      <c r="D1272" s="26">
        <v>18</v>
      </c>
      <c r="E1272" s="22">
        <v>3.5000000000000003E-2</v>
      </c>
      <c r="F1272" s="31"/>
      <c r="G1272" s="26">
        <v>142</v>
      </c>
      <c r="H1272" s="22">
        <v>166.2</v>
      </c>
      <c r="I1272" s="22">
        <v>195.8</v>
      </c>
      <c r="J1272" s="22">
        <v>235.6</v>
      </c>
      <c r="K1272" s="26">
        <v>255</v>
      </c>
      <c r="L1272" s="26">
        <v>41</v>
      </c>
      <c r="M1272" s="26">
        <v>807.2</v>
      </c>
      <c r="N1272" s="22">
        <v>-53.4</v>
      </c>
      <c r="O1272" s="22">
        <v>3.8260000000000001</v>
      </c>
      <c r="P1272" s="26">
        <v>20.5</v>
      </c>
      <c r="Q1272" s="22">
        <v>1.59</v>
      </c>
      <c r="R1272" s="22">
        <v>43.2</v>
      </c>
      <c r="S1272" s="21">
        <v>1</v>
      </c>
      <c r="T1272" s="22">
        <v>90</v>
      </c>
      <c r="U1272" s="22">
        <v>0.34</v>
      </c>
      <c r="V1272" s="22">
        <v>18</v>
      </c>
      <c r="W1272" s="22">
        <v>16</v>
      </c>
      <c r="X1272" s="1">
        <v>13</v>
      </c>
      <c r="Y1272" s="1">
        <v>11</v>
      </c>
      <c r="Z1272" s="1">
        <v>9</v>
      </c>
      <c r="AA1272" s="1">
        <v>8</v>
      </c>
      <c r="AB1272" s="22">
        <v>2034.7</v>
      </c>
      <c r="AC1272" s="22">
        <v>587.6</v>
      </c>
      <c r="AD1272" s="22">
        <v>45.2</v>
      </c>
      <c r="AE1272" s="22">
        <v>10.199999999999999</v>
      </c>
      <c r="AF1272" s="22">
        <v>4.8</v>
      </c>
      <c r="AG1272" s="22">
        <v>1.9</v>
      </c>
      <c r="AH1272" s="1">
        <v>29.600000000000023</v>
      </c>
      <c r="AI1272" s="1">
        <v>69.400000000000006</v>
      </c>
    </row>
    <row r="1273" spans="1:35" x14ac:dyDescent="0.25">
      <c r="A1273" s="1">
        <v>1272</v>
      </c>
      <c r="B1273" s="22">
        <v>29</v>
      </c>
      <c r="C1273" s="22">
        <v>5.0000000000000001E-3</v>
      </c>
      <c r="D1273" s="26">
        <v>18</v>
      </c>
      <c r="E1273" s="22">
        <v>3.5000000000000003E-2</v>
      </c>
      <c r="F1273" s="31"/>
      <c r="G1273" s="26">
        <v>142</v>
      </c>
      <c r="H1273" s="22">
        <v>166.2</v>
      </c>
      <c r="I1273" s="22">
        <v>195.8</v>
      </c>
      <c r="J1273" s="22">
        <v>235.6</v>
      </c>
      <c r="K1273" s="26">
        <v>255</v>
      </c>
      <c r="L1273" s="26">
        <v>41</v>
      </c>
      <c r="M1273" s="26">
        <v>807.2</v>
      </c>
      <c r="N1273" s="22">
        <v>-53.4</v>
      </c>
      <c r="O1273" s="22">
        <v>3.8260000000000001</v>
      </c>
      <c r="P1273" s="26">
        <v>20.5</v>
      </c>
      <c r="Q1273" s="22">
        <v>1.59</v>
      </c>
      <c r="R1273" s="22">
        <v>43.2</v>
      </c>
      <c r="S1273" s="21">
        <v>1</v>
      </c>
      <c r="T1273" s="22">
        <v>90</v>
      </c>
      <c r="U1273" s="22">
        <v>0.34</v>
      </c>
      <c r="V1273" s="22">
        <v>18</v>
      </c>
      <c r="W1273" s="22">
        <v>16</v>
      </c>
      <c r="X1273" s="1">
        <v>13</v>
      </c>
      <c r="Y1273" s="1">
        <v>11</v>
      </c>
      <c r="Z1273" s="1">
        <v>9</v>
      </c>
      <c r="AA1273" s="1">
        <v>8</v>
      </c>
      <c r="AB1273" s="22">
        <v>2034.7</v>
      </c>
      <c r="AC1273" s="22">
        <v>587.6</v>
      </c>
      <c r="AD1273" s="22">
        <v>45.2</v>
      </c>
      <c r="AE1273" s="22">
        <v>10.199999999999999</v>
      </c>
      <c r="AF1273" s="22">
        <v>4.8</v>
      </c>
      <c r="AG1273" s="22">
        <v>1.9</v>
      </c>
      <c r="AH1273" s="1">
        <v>29.600000000000023</v>
      </c>
      <c r="AI1273" s="1">
        <v>69.400000000000006</v>
      </c>
    </row>
    <row r="1274" spans="1:35" x14ac:dyDescent="0.25">
      <c r="A1274" s="1">
        <v>1273</v>
      </c>
      <c r="B1274" s="22">
        <v>28</v>
      </c>
      <c r="C1274" s="24">
        <v>5.0000000000000001E-3</v>
      </c>
      <c r="D1274" s="22">
        <v>17.399999999999999</v>
      </c>
      <c r="E1274" s="24">
        <v>4.2000000000000003E-2</v>
      </c>
      <c r="F1274" s="31" t="s">
        <v>65</v>
      </c>
      <c r="G1274" s="22">
        <v>144.5</v>
      </c>
      <c r="H1274" s="26">
        <v>165.3</v>
      </c>
      <c r="I1274" s="26">
        <v>196</v>
      </c>
      <c r="J1274" s="26">
        <v>235.3</v>
      </c>
      <c r="K1274" s="26">
        <v>252.5</v>
      </c>
      <c r="L1274" s="22">
        <v>41.5</v>
      </c>
      <c r="M1274" s="22">
        <v>807.2</v>
      </c>
      <c r="N1274" s="26">
        <v>-52.7</v>
      </c>
      <c r="O1274" s="22">
        <v>3.7879999999999998</v>
      </c>
      <c r="P1274" s="26">
        <v>22.5</v>
      </c>
      <c r="Q1274" s="32">
        <v>2.0299999999999998</v>
      </c>
      <c r="R1274" s="22">
        <v>43.2</v>
      </c>
      <c r="S1274" s="21">
        <v>1</v>
      </c>
      <c r="T1274" s="22">
        <v>87</v>
      </c>
      <c r="U1274" s="32">
        <v>0.43</v>
      </c>
      <c r="V1274" s="22">
        <v>18</v>
      </c>
      <c r="W1274" s="22">
        <v>16</v>
      </c>
      <c r="X1274" s="1">
        <v>13</v>
      </c>
      <c r="Y1274" s="1">
        <v>11</v>
      </c>
      <c r="Z1274" s="1">
        <v>10</v>
      </c>
      <c r="AA1274" s="1">
        <v>9</v>
      </c>
      <c r="AB1274" s="26">
        <v>1467.3</v>
      </c>
      <c r="AC1274" s="26">
        <v>385.6</v>
      </c>
      <c r="AD1274" s="26">
        <v>45</v>
      </c>
      <c r="AE1274" s="26">
        <v>15.6</v>
      </c>
      <c r="AF1274" s="26">
        <v>8.9</v>
      </c>
      <c r="AG1274" s="26">
        <v>4.5</v>
      </c>
      <c r="AH1274" s="1">
        <v>30.699999999999989</v>
      </c>
      <c r="AI1274" s="1">
        <v>70</v>
      </c>
    </row>
    <row r="1275" spans="1:35" x14ac:dyDescent="0.25">
      <c r="A1275" s="1">
        <v>1274</v>
      </c>
      <c r="B1275" s="1">
        <v>30</v>
      </c>
      <c r="C1275" s="1">
        <v>1.6999999999999999E-3</v>
      </c>
      <c r="D1275" s="1">
        <v>17.100000000000001</v>
      </c>
      <c r="E1275" s="21">
        <v>0.01</v>
      </c>
      <c r="F1275" s="29"/>
      <c r="G1275" s="1">
        <v>151.69999999999999</v>
      </c>
      <c r="H1275" s="1">
        <v>166.1</v>
      </c>
      <c r="I1275" s="1">
        <v>183.1</v>
      </c>
      <c r="J1275" s="1">
        <v>212.8</v>
      </c>
      <c r="K1275" s="1">
        <v>239.5</v>
      </c>
      <c r="L1275" s="1">
        <v>41.5</v>
      </c>
      <c r="M1275" s="1">
        <v>807.2</v>
      </c>
      <c r="N1275" s="1">
        <v>-71.2</v>
      </c>
      <c r="O1275" s="1">
        <v>3.19</v>
      </c>
      <c r="P1275" s="1">
        <v>21.5</v>
      </c>
      <c r="Q1275" s="1">
        <v>0.12</v>
      </c>
      <c r="R1275" s="1">
        <v>43.1</v>
      </c>
      <c r="S1275" s="21">
        <v>1</v>
      </c>
      <c r="T1275" s="1">
        <v>100</v>
      </c>
      <c r="U1275" s="1">
        <v>0.18</v>
      </c>
      <c r="V1275" s="1">
        <v>16</v>
      </c>
      <c r="W1275" s="1">
        <v>15</v>
      </c>
      <c r="X1275" s="1">
        <v>12</v>
      </c>
      <c r="Y1275" s="1">
        <v>10</v>
      </c>
      <c r="Z1275" s="1">
        <v>10</v>
      </c>
      <c r="AA1275" s="1">
        <v>9</v>
      </c>
      <c r="AB1275" s="1">
        <v>538.4</v>
      </c>
      <c r="AC1275" s="1">
        <v>206.7</v>
      </c>
      <c r="AD1275" s="1">
        <v>28</v>
      </c>
      <c r="AE1275" s="1">
        <v>9.5</v>
      </c>
      <c r="AF1275" s="1">
        <v>5.5</v>
      </c>
      <c r="AG1275" s="1">
        <v>2.8</v>
      </c>
      <c r="AH1275" s="1">
        <v>17</v>
      </c>
      <c r="AI1275" s="1">
        <v>46.700000000000017</v>
      </c>
    </row>
    <row r="1276" spans="1:35" x14ac:dyDescent="0.25">
      <c r="A1276" s="1">
        <v>1275</v>
      </c>
      <c r="B1276" s="22">
        <v>28</v>
      </c>
      <c r="C1276" s="22">
        <v>4.0000000000000001E-3</v>
      </c>
      <c r="D1276" s="22">
        <v>18.399999999999999</v>
      </c>
      <c r="E1276" s="24">
        <v>3.5000000000000003E-2</v>
      </c>
      <c r="F1276" s="31"/>
      <c r="G1276" s="26">
        <v>143.30000000000001</v>
      </c>
      <c r="H1276" s="26">
        <v>164.6</v>
      </c>
      <c r="I1276" s="26">
        <v>195</v>
      </c>
      <c r="J1276" s="26">
        <v>237.4</v>
      </c>
      <c r="K1276" s="26">
        <v>256.5</v>
      </c>
      <c r="L1276" s="26">
        <v>41</v>
      </c>
      <c r="M1276" s="22">
        <v>807.3</v>
      </c>
      <c r="N1276" s="22">
        <v>-53.2</v>
      </c>
      <c r="O1276" s="22">
        <v>3.7130000000000001</v>
      </c>
      <c r="P1276" s="26">
        <v>21</v>
      </c>
      <c r="Q1276" s="32">
        <v>1.67</v>
      </c>
      <c r="R1276" s="22">
        <v>43.2</v>
      </c>
      <c r="S1276" s="21">
        <v>1</v>
      </c>
      <c r="T1276" s="22">
        <v>98</v>
      </c>
      <c r="U1276" s="22">
        <v>0.24</v>
      </c>
      <c r="V1276" s="22">
        <v>19</v>
      </c>
      <c r="W1276" s="22">
        <v>17</v>
      </c>
      <c r="X1276" s="1">
        <v>15</v>
      </c>
      <c r="Y1276" s="1">
        <v>14</v>
      </c>
      <c r="Z1276" s="1">
        <v>13</v>
      </c>
      <c r="AA1276" s="1">
        <v>12</v>
      </c>
      <c r="AB1276" s="26">
        <v>2826.1</v>
      </c>
      <c r="AC1276" s="26">
        <v>788.7</v>
      </c>
      <c r="AD1276" s="26">
        <v>185</v>
      </c>
      <c r="AE1276" s="26">
        <v>90</v>
      </c>
      <c r="AF1276" s="26">
        <v>54.9</v>
      </c>
      <c r="AG1276" s="26">
        <v>29.7</v>
      </c>
      <c r="AH1276" s="1">
        <v>30.400000000000006</v>
      </c>
      <c r="AI1276" s="1">
        <v>72.800000000000011</v>
      </c>
    </row>
    <row r="1277" spans="1:35" x14ac:dyDescent="0.25">
      <c r="A1277" s="1">
        <v>1276</v>
      </c>
      <c r="B1277" s="22">
        <v>28</v>
      </c>
      <c r="C1277" s="22">
        <v>5.0000000000000001E-3</v>
      </c>
      <c r="D1277" s="22">
        <v>18.2</v>
      </c>
      <c r="E1277" s="24">
        <v>0.03</v>
      </c>
      <c r="F1277" s="31"/>
      <c r="G1277" s="26">
        <v>142</v>
      </c>
      <c r="H1277" s="22">
        <v>165.5</v>
      </c>
      <c r="I1277" s="22">
        <v>195.3</v>
      </c>
      <c r="J1277" s="22">
        <v>238.7</v>
      </c>
      <c r="K1277" s="22">
        <v>262.2</v>
      </c>
      <c r="L1277" s="26">
        <v>40</v>
      </c>
      <c r="M1277" s="26">
        <v>807.3</v>
      </c>
      <c r="N1277" s="22">
        <v>-52.7</v>
      </c>
      <c r="O1277" s="22">
        <v>3.8159999999999998</v>
      </c>
      <c r="P1277" s="26">
        <v>21.5</v>
      </c>
      <c r="Q1277" s="22">
        <v>1.72</v>
      </c>
      <c r="R1277" s="22">
        <v>43.2</v>
      </c>
      <c r="S1277" s="21">
        <v>1</v>
      </c>
      <c r="T1277" s="22">
        <v>90</v>
      </c>
      <c r="U1277" s="22">
        <v>0.33</v>
      </c>
      <c r="V1277" s="22">
        <v>18</v>
      </c>
      <c r="W1277" s="22">
        <v>16</v>
      </c>
      <c r="X1277" s="1">
        <v>12</v>
      </c>
      <c r="Y1277" s="1">
        <v>10</v>
      </c>
      <c r="Z1277" s="1">
        <v>9</v>
      </c>
      <c r="AA1277" s="1">
        <v>7</v>
      </c>
      <c r="AB1277" s="22">
        <v>1366.3</v>
      </c>
      <c r="AC1277" s="22">
        <v>323.5</v>
      </c>
      <c r="AD1277" s="22">
        <v>22.2</v>
      </c>
      <c r="AE1277" s="22">
        <v>6.2</v>
      </c>
      <c r="AF1277" s="22">
        <v>2.8</v>
      </c>
      <c r="AG1277" s="22">
        <v>1.3</v>
      </c>
      <c r="AH1277" s="1">
        <v>29.800000000000011</v>
      </c>
      <c r="AI1277" s="1">
        <v>73.199999999999989</v>
      </c>
    </row>
    <row r="1278" spans="1:35" x14ac:dyDescent="0.25">
      <c r="A1278" s="1">
        <v>1277</v>
      </c>
      <c r="B1278" s="22">
        <v>28</v>
      </c>
      <c r="C1278" s="22">
        <v>5.0000000000000001E-3</v>
      </c>
      <c r="D1278" s="22">
        <v>18.2</v>
      </c>
      <c r="E1278" s="24">
        <v>0.03</v>
      </c>
      <c r="F1278" s="31"/>
      <c r="G1278" s="26">
        <v>142</v>
      </c>
      <c r="H1278" s="22">
        <v>165.5</v>
      </c>
      <c r="I1278" s="22">
        <v>195.3</v>
      </c>
      <c r="J1278" s="22">
        <v>238.7</v>
      </c>
      <c r="K1278" s="22">
        <v>262.2</v>
      </c>
      <c r="L1278" s="26">
        <v>40</v>
      </c>
      <c r="M1278" s="26">
        <v>807.3</v>
      </c>
      <c r="N1278" s="22">
        <v>-52.7</v>
      </c>
      <c r="O1278" s="22">
        <v>3.8159999999999998</v>
      </c>
      <c r="P1278" s="26">
        <v>21.5</v>
      </c>
      <c r="Q1278" s="22">
        <v>1.72</v>
      </c>
      <c r="R1278" s="22">
        <v>43.2</v>
      </c>
      <c r="S1278" s="21">
        <v>1</v>
      </c>
      <c r="T1278" s="22">
        <v>90</v>
      </c>
      <c r="U1278" s="22">
        <v>0.33</v>
      </c>
      <c r="V1278" s="22">
        <v>18</v>
      </c>
      <c r="W1278" s="22">
        <v>16</v>
      </c>
      <c r="X1278" s="1">
        <v>12</v>
      </c>
      <c r="Y1278" s="1">
        <v>10</v>
      </c>
      <c r="Z1278" s="1">
        <v>9</v>
      </c>
      <c r="AA1278" s="1">
        <v>7</v>
      </c>
      <c r="AB1278" s="22">
        <v>1366.3</v>
      </c>
      <c r="AC1278" s="22">
        <v>323.5</v>
      </c>
      <c r="AD1278" s="22">
        <v>22.2</v>
      </c>
      <c r="AE1278" s="22">
        <v>6.2</v>
      </c>
      <c r="AF1278" s="22">
        <v>2.8</v>
      </c>
      <c r="AG1278" s="22">
        <v>1.3</v>
      </c>
      <c r="AH1278" s="1">
        <v>29.800000000000011</v>
      </c>
      <c r="AI1278" s="1">
        <v>73.199999999999989</v>
      </c>
    </row>
    <row r="1279" spans="1:35" x14ac:dyDescent="0.25">
      <c r="A1279" s="1">
        <v>1278</v>
      </c>
      <c r="B1279" s="22">
        <v>29</v>
      </c>
      <c r="C1279" s="22">
        <v>7.0000000000000001E-3</v>
      </c>
      <c r="D1279" s="26">
        <v>17.399999999999999</v>
      </c>
      <c r="E1279" s="24">
        <v>0.03</v>
      </c>
      <c r="F1279" s="31" t="s">
        <v>65</v>
      </c>
      <c r="G1279" s="26">
        <v>137.80000000000001</v>
      </c>
      <c r="H1279" s="26">
        <v>163.19999999999999</v>
      </c>
      <c r="I1279" s="26">
        <v>193.9</v>
      </c>
      <c r="J1279" s="26">
        <v>238.4</v>
      </c>
      <c r="K1279" s="26">
        <v>257.7</v>
      </c>
      <c r="L1279" s="26">
        <v>39.5</v>
      </c>
      <c r="M1279" s="22">
        <v>807.3</v>
      </c>
      <c r="N1279" s="22">
        <v>-52.1</v>
      </c>
      <c r="O1279" s="24">
        <v>3.7959999999999998</v>
      </c>
      <c r="P1279" s="26">
        <v>21</v>
      </c>
      <c r="Q1279" s="22">
        <v>1.71</v>
      </c>
      <c r="R1279" s="22">
        <v>43.2</v>
      </c>
      <c r="S1279" s="21">
        <v>1</v>
      </c>
      <c r="T1279" s="22">
        <v>94</v>
      </c>
      <c r="U1279" s="22">
        <v>0.15</v>
      </c>
      <c r="V1279" s="22">
        <v>18</v>
      </c>
      <c r="W1279" s="22">
        <v>16</v>
      </c>
      <c r="X1279" s="1">
        <v>13</v>
      </c>
      <c r="Y1279" s="1">
        <v>12</v>
      </c>
      <c r="Z1279" s="1">
        <v>11</v>
      </c>
      <c r="AA1279" s="1">
        <v>10</v>
      </c>
      <c r="AB1279" s="26">
        <v>2073</v>
      </c>
      <c r="AC1279" s="26">
        <v>596.4</v>
      </c>
      <c r="AD1279" s="26">
        <v>64.8</v>
      </c>
      <c r="AE1279" s="26">
        <v>20.2</v>
      </c>
      <c r="AF1279" s="26">
        <v>11</v>
      </c>
      <c r="AG1279" s="26">
        <v>6.1</v>
      </c>
      <c r="AH1279" s="1">
        <v>30.700000000000017</v>
      </c>
      <c r="AI1279" s="1">
        <v>75.200000000000017</v>
      </c>
    </row>
    <row r="1280" spans="1:35" x14ac:dyDescent="0.25">
      <c r="A1280" s="1">
        <v>1279</v>
      </c>
      <c r="B1280" s="1">
        <v>30</v>
      </c>
      <c r="C1280" s="1">
        <v>3.2000000000000002E-3</v>
      </c>
      <c r="D1280" s="1">
        <v>19.2</v>
      </c>
      <c r="E1280" s="21">
        <v>0.01</v>
      </c>
      <c r="F1280" s="29"/>
      <c r="G1280" s="1">
        <v>151.1</v>
      </c>
      <c r="H1280" s="1">
        <v>167.2</v>
      </c>
      <c r="I1280" s="1">
        <v>184.3</v>
      </c>
      <c r="J1280" s="1">
        <v>213.4</v>
      </c>
      <c r="K1280" s="1">
        <v>271.39999999999998</v>
      </c>
      <c r="L1280" s="1">
        <v>41</v>
      </c>
      <c r="M1280" s="1">
        <v>807.30000000000007</v>
      </c>
      <c r="N1280" s="1">
        <v>-69.8</v>
      </c>
      <c r="O1280" s="1">
        <v>3.18</v>
      </c>
      <c r="P1280" s="1">
        <v>21</v>
      </c>
      <c r="Q1280" s="1">
        <v>0.19</v>
      </c>
      <c r="R1280" s="1">
        <v>43.1</v>
      </c>
      <c r="S1280" s="21">
        <v>1</v>
      </c>
      <c r="T1280" s="1">
        <v>98</v>
      </c>
      <c r="U1280" s="1">
        <v>0.16</v>
      </c>
      <c r="V1280" s="1">
        <v>15</v>
      </c>
      <c r="W1280" s="1">
        <v>13</v>
      </c>
      <c r="X1280" s="1">
        <v>9</v>
      </c>
      <c r="Y1280" s="1">
        <v>7</v>
      </c>
      <c r="Z1280" s="1">
        <v>7</v>
      </c>
      <c r="AA1280" s="1">
        <v>7</v>
      </c>
      <c r="AB1280" s="1">
        <v>177.1</v>
      </c>
      <c r="AC1280" s="1">
        <v>53.6</v>
      </c>
      <c r="AD1280" s="1">
        <v>4</v>
      </c>
      <c r="AE1280" s="1">
        <v>1.3</v>
      </c>
      <c r="AF1280" s="1">
        <v>0.6</v>
      </c>
      <c r="AG1280" s="1">
        <v>0.3</v>
      </c>
      <c r="AH1280" s="1">
        <v>17.100000000000023</v>
      </c>
      <c r="AI1280" s="1">
        <v>46.200000000000017</v>
      </c>
    </row>
    <row r="1281" spans="1:35" x14ac:dyDescent="0.25">
      <c r="A1281" s="1">
        <v>1280</v>
      </c>
      <c r="B1281" s="1">
        <v>30</v>
      </c>
      <c r="C1281" s="1">
        <v>2.8E-3</v>
      </c>
      <c r="D1281" s="1">
        <v>18.3</v>
      </c>
      <c r="E1281" s="21">
        <v>0.01</v>
      </c>
      <c r="F1281" s="29"/>
      <c r="G1281" s="1">
        <v>150.5</v>
      </c>
      <c r="H1281" s="1">
        <v>168</v>
      </c>
      <c r="I1281" s="1">
        <v>184.2</v>
      </c>
      <c r="J1281" s="1">
        <v>211.6</v>
      </c>
      <c r="K1281" s="1">
        <v>237</v>
      </c>
      <c r="L1281" s="1">
        <v>42</v>
      </c>
      <c r="M1281" s="1">
        <v>807.30000000000007</v>
      </c>
      <c r="N1281" s="1">
        <v>-69.5</v>
      </c>
      <c r="O1281" s="1">
        <v>3.2</v>
      </c>
      <c r="P1281" s="1">
        <v>21.5</v>
      </c>
      <c r="Q1281" s="1">
        <v>0.13</v>
      </c>
      <c r="R1281" s="1">
        <v>43.1</v>
      </c>
      <c r="S1281" s="21">
        <v>1</v>
      </c>
      <c r="T1281" s="1">
        <v>98</v>
      </c>
      <c r="U1281" s="1">
        <v>0.37</v>
      </c>
      <c r="V1281" s="1">
        <v>14</v>
      </c>
      <c r="W1281" s="1">
        <v>12</v>
      </c>
      <c r="X1281" s="1">
        <v>9</v>
      </c>
      <c r="Y1281" s="1">
        <v>7</v>
      </c>
      <c r="Z1281" s="1">
        <v>7</v>
      </c>
      <c r="AA1281" s="1">
        <v>7</v>
      </c>
      <c r="AB1281" s="1">
        <v>122.2</v>
      </c>
      <c r="AC1281" s="1">
        <v>36.9</v>
      </c>
      <c r="AD1281" s="1">
        <v>3.9</v>
      </c>
      <c r="AE1281" s="1">
        <v>1</v>
      </c>
      <c r="AF1281" s="1">
        <v>0.7</v>
      </c>
      <c r="AG1281" s="1">
        <v>0.4</v>
      </c>
      <c r="AH1281" s="1">
        <v>16.199999999999989</v>
      </c>
      <c r="AI1281" s="1">
        <v>43.599999999999994</v>
      </c>
    </row>
    <row r="1282" spans="1:35" x14ac:dyDescent="0.25">
      <c r="A1282" s="1">
        <v>1281</v>
      </c>
      <c r="B1282" s="20">
        <v>30</v>
      </c>
      <c r="C1282" s="20">
        <v>3.0000000000000001E-3</v>
      </c>
      <c r="D1282" s="20">
        <v>22.2</v>
      </c>
      <c r="E1282" s="20">
        <v>1.2699999999999999E-2</v>
      </c>
      <c r="F1282" s="28">
        <v>2.9999999999999997E-4</v>
      </c>
      <c r="G1282" s="20">
        <v>140.69999999999999</v>
      </c>
      <c r="H1282" s="20">
        <v>173.5</v>
      </c>
      <c r="I1282" s="20">
        <v>200.3</v>
      </c>
      <c r="J1282" s="20">
        <v>235</v>
      </c>
      <c r="K1282" s="20">
        <v>252.3</v>
      </c>
      <c r="L1282" s="20">
        <v>40.299999999999997</v>
      </c>
      <c r="M1282" s="20">
        <v>807.4</v>
      </c>
      <c r="N1282" s="20">
        <v>-49.6</v>
      </c>
      <c r="O1282" s="20">
        <v>3.9129999999999998</v>
      </c>
      <c r="P1282" s="20">
        <v>21</v>
      </c>
      <c r="Q1282" s="20">
        <v>2.27</v>
      </c>
      <c r="R1282" s="20">
        <v>43.12</v>
      </c>
      <c r="S1282" s="20">
        <v>1</v>
      </c>
      <c r="T1282" s="20">
        <v>99</v>
      </c>
      <c r="U1282" s="20">
        <v>0.1</v>
      </c>
      <c r="V1282" s="20">
        <v>14</v>
      </c>
      <c r="W1282" s="20">
        <v>12</v>
      </c>
      <c r="X1282" s="1">
        <v>8</v>
      </c>
      <c r="Y1282" s="1">
        <v>7</v>
      </c>
      <c r="Z1282" s="1">
        <v>7</v>
      </c>
      <c r="AA1282" s="1">
        <v>7</v>
      </c>
      <c r="AB1282" s="20">
        <v>80.5</v>
      </c>
      <c r="AC1282" s="20">
        <v>24.2</v>
      </c>
      <c r="AD1282" s="20">
        <v>1.4</v>
      </c>
      <c r="AE1282" s="20">
        <v>0.3</v>
      </c>
      <c r="AF1282" s="20">
        <v>0.2</v>
      </c>
      <c r="AG1282" s="20">
        <v>0.1</v>
      </c>
      <c r="AH1282" s="1">
        <v>26.800000000000011</v>
      </c>
      <c r="AI1282" s="1">
        <v>61.5</v>
      </c>
    </row>
    <row r="1283" spans="1:35" x14ac:dyDescent="0.25">
      <c r="A1283" s="1">
        <v>1282</v>
      </c>
      <c r="B1283" s="22">
        <v>28</v>
      </c>
      <c r="C1283" s="22">
        <v>6.0000000000000001E-3</v>
      </c>
      <c r="D1283" s="26">
        <v>16.2</v>
      </c>
      <c r="E1283" s="24">
        <v>3.9E-2</v>
      </c>
      <c r="F1283" s="31"/>
      <c r="G1283" s="26">
        <v>145.6</v>
      </c>
      <c r="H1283" s="26">
        <v>164.1</v>
      </c>
      <c r="I1283" s="26">
        <v>195.6</v>
      </c>
      <c r="J1283" s="26">
        <v>239.2</v>
      </c>
      <c r="K1283" s="26">
        <v>261.10000000000002</v>
      </c>
      <c r="L1283" s="26">
        <v>40.5</v>
      </c>
      <c r="M1283" s="22">
        <v>807.4</v>
      </c>
      <c r="N1283" s="22">
        <v>-52.2</v>
      </c>
      <c r="O1283" s="24">
        <v>3.859</v>
      </c>
      <c r="P1283" s="22">
        <v>21</v>
      </c>
      <c r="Q1283" s="32">
        <v>1.53</v>
      </c>
      <c r="R1283" s="22">
        <v>43.2</v>
      </c>
      <c r="S1283" s="21">
        <v>1</v>
      </c>
      <c r="T1283" s="22">
        <v>82</v>
      </c>
      <c r="U1283" s="32">
        <v>0.42</v>
      </c>
      <c r="V1283" s="22">
        <v>18</v>
      </c>
      <c r="W1283" s="22">
        <v>16</v>
      </c>
      <c r="X1283" s="1">
        <v>13</v>
      </c>
      <c r="Y1283" s="1">
        <v>11</v>
      </c>
      <c r="Z1283" s="1">
        <v>10</v>
      </c>
      <c r="AA1283" s="1">
        <v>9</v>
      </c>
      <c r="AB1283" s="26">
        <v>1774.9</v>
      </c>
      <c r="AC1283" s="26">
        <v>468</v>
      </c>
      <c r="AD1283" s="26">
        <v>42</v>
      </c>
      <c r="AE1283" s="26">
        <v>11.6</v>
      </c>
      <c r="AF1283" s="26">
        <v>5.6</v>
      </c>
      <c r="AG1283" s="26">
        <v>2.7</v>
      </c>
      <c r="AH1283" s="1">
        <v>31.5</v>
      </c>
      <c r="AI1283" s="1">
        <v>75.099999999999994</v>
      </c>
    </row>
    <row r="1284" spans="1:35" x14ac:dyDescent="0.25">
      <c r="A1284" s="1">
        <v>1283</v>
      </c>
      <c r="B1284" s="22">
        <v>28</v>
      </c>
      <c r="C1284" s="22">
        <v>4.0000000000000001E-3</v>
      </c>
      <c r="D1284" s="22">
        <v>17.100000000000001</v>
      </c>
      <c r="E1284" s="22">
        <v>3.4000000000000002E-2</v>
      </c>
      <c r="F1284" s="31"/>
      <c r="G1284" s="26">
        <v>145.19999999999999</v>
      </c>
      <c r="H1284" s="26">
        <v>164.3</v>
      </c>
      <c r="I1284" s="26">
        <v>193.6</v>
      </c>
      <c r="J1284" s="26">
        <v>235.1</v>
      </c>
      <c r="K1284" s="26">
        <v>257.8</v>
      </c>
      <c r="L1284" s="26">
        <v>40</v>
      </c>
      <c r="M1284" s="26">
        <v>807.4</v>
      </c>
      <c r="N1284" s="26">
        <v>-54.9</v>
      </c>
      <c r="O1284" s="24">
        <v>3.78</v>
      </c>
      <c r="P1284" s="26">
        <v>20</v>
      </c>
      <c r="Q1284" s="32">
        <v>1.5</v>
      </c>
      <c r="R1284" s="22">
        <v>43.2</v>
      </c>
      <c r="S1284" s="21">
        <v>1</v>
      </c>
      <c r="T1284" s="22">
        <v>97</v>
      </c>
      <c r="U1284" s="32">
        <v>0.37</v>
      </c>
      <c r="V1284" s="22">
        <v>17</v>
      </c>
      <c r="W1284" s="22">
        <v>15</v>
      </c>
      <c r="X1284" s="1">
        <v>12</v>
      </c>
      <c r="Y1284" s="1">
        <v>10</v>
      </c>
      <c r="Z1284" s="1">
        <v>8</v>
      </c>
      <c r="AA1284" s="1">
        <v>7</v>
      </c>
      <c r="AB1284" s="26">
        <v>1253.8</v>
      </c>
      <c r="AC1284" s="26">
        <v>293.7</v>
      </c>
      <c r="AD1284" s="26">
        <v>21.5</v>
      </c>
      <c r="AE1284" s="26">
        <v>5.0999999999999996</v>
      </c>
      <c r="AF1284" s="26">
        <v>2.5</v>
      </c>
      <c r="AG1284" s="26">
        <v>1</v>
      </c>
      <c r="AH1284" s="1">
        <v>29.299999999999983</v>
      </c>
      <c r="AI1284" s="1">
        <v>70.799999999999983</v>
      </c>
    </row>
    <row r="1285" spans="1:35" x14ac:dyDescent="0.25">
      <c r="A1285" s="1">
        <v>1284</v>
      </c>
      <c r="B1285" s="22">
        <v>30</v>
      </c>
      <c r="C1285" s="22">
        <v>4.0000000000000001E-3</v>
      </c>
      <c r="D1285" s="22">
        <v>19.7</v>
      </c>
      <c r="E1285" s="22">
        <v>4.2999999999999997E-2</v>
      </c>
      <c r="F1285" s="31" t="s">
        <v>65</v>
      </c>
      <c r="G1285" s="26">
        <v>149</v>
      </c>
      <c r="H1285" s="26">
        <v>171.2</v>
      </c>
      <c r="I1285" s="26">
        <v>200.7</v>
      </c>
      <c r="J1285" s="26">
        <v>236.1</v>
      </c>
      <c r="K1285" s="26">
        <v>267.7</v>
      </c>
      <c r="L1285" s="26">
        <v>45.5</v>
      </c>
      <c r="M1285" s="22">
        <v>807.4</v>
      </c>
      <c r="N1285" s="22">
        <v>-51.9</v>
      </c>
      <c r="O1285" s="22">
        <v>4.0199999999999996</v>
      </c>
      <c r="P1285" s="26">
        <v>21</v>
      </c>
      <c r="Q1285" s="22">
        <v>2.1800000000000002</v>
      </c>
      <c r="R1285" s="22">
        <v>43.1</v>
      </c>
      <c r="S1285" s="21">
        <v>1</v>
      </c>
      <c r="T1285" s="22">
        <v>91</v>
      </c>
      <c r="U1285" s="22">
        <v>0.18</v>
      </c>
      <c r="V1285" s="22">
        <v>18</v>
      </c>
      <c r="W1285" s="22">
        <v>16</v>
      </c>
      <c r="X1285" s="1">
        <v>12</v>
      </c>
      <c r="Y1285" s="1">
        <v>10</v>
      </c>
      <c r="Z1285" s="1">
        <v>9</v>
      </c>
      <c r="AA1285" s="1">
        <v>8</v>
      </c>
      <c r="AB1285" s="26">
        <v>1419.6</v>
      </c>
      <c r="AC1285" s="26">
        <v>386.1</v>
      </c>
      <c r="AD1285" s="26">
        <v>33.5</v>
      </c>
      <c r="AE1285" s="26">
        <v>8.4</v>
      </c>
      <c r="AF1285" s="26">
        <v>4</v>
      </c>
      <c r="AG1285" s="26">
        <v>2</v>
      </c>
      <c r="AH1285" s="1">
        <v>29.5</v>
      </c>
      <c r="AI1285" s="1">
        <v>64.900000000000006</v>
      </c>
    </row>
    <row r="1286" spans="1:35" x14ac:dyDescent="0.25">
      <c r="A1286" s="1">
        <v>1285</v>
      </c>
      <c r="B1286" s="22">
        <v>28</v>
      </c>
      <c r="C1286" s="22">
        <v>7.0000000000000001E-3</v>
      </c>
      <c r="D1286" s="26">
        <v>18.100000000000001</v>
      </c>
      <c r="E1286" s="22">
        <v>2.4E-2</v>
      </c>
      <c r="F1286" s="31"/>
      <c r="G1286" s="26">
        <v>146.30000000000001</v>
      </c>
      <c r="H1286" s="26">
        <v>164.5</v>
      </c>
      <c r="I1286" s="26">
        <v>194</v>
      </c>
      <c r="J1286" s="26">
        <v>236.8</v>
      </c>
      <c r="K1286" s="26">
        <v>255.6</v>
      </c>
      <c r="L1286" s="26">
        <v>41</v>
      </c>
      <c r="M1286" s="26">
        <v>807.4</v>
      </c>
      <c r="N1286" s="26">
        <v>-53.4</v>
      </c>
      <c r="O1286" s="22">
        <v>3.7029999999999998</v>
      </c>
      <c r="P1286" s="26">
        <v>21</v>
      </c>
      <c r="Q1286" s="32">
        <v>1.7</v>
      </c>
      <c r="R1286" s="22">
        <v>43.2</v>
      </c>
      <c r="S1286" s="21">
        <v>1</v>
      </c>
      <c r="T1286" s="22">
        <v>97</v>
      </c>
      <c r="U1286" s="32">
        <v>0.43</v>
      </c>
      <c r="V1286" s="22">
        <v>18</v>
      </c>
      <c r="W1286" s="22">
        <v>16</v>
      </c>
      <c r="X1286" s="1">
        <v>13</v>
      </c>
      <c r="Y1286" s="1">
        <v>11</v>
      </c>
      <c r="Z1286" s="1">
        <v>9</v>
      </c>
      <c r="AA1286" s="1">
        <v>8</v>
      </c>
      <c r="AB1286" s="26">
        <v>1644.9</v>
      </c>
      <c r="AC1286" s="26">
        <v>507.6</v>
      </c>
      <c r="AD1286" s="26">
        <v>46.9</v>
      </c>
      <c r="AE1286" s="26">
        <v>10.3</v>
      </c>
      <c r="AF1286" s="26">
        <v>4.8</v>
      </c>
      <c r="AG1286" s="26">
        <v>2</v>
      </c>
      <c r="AH1286" s="1">
        <v>29.5</v>
      </c>
      <c r="AI1286" s="1">
        <v>72.300000000000011</v>
      </c>
    </row>
    <row r="1287" spans="1:35" x14ac:dyDescent="0.25">
      <c r="A1287" s="1">
        <v>1286</v>
      </c>
      <c r="B1287" s="22">
        <v>28</v>
      </c>
      <c r="C1287" s="22">
        <v>3.0000000000000001E-3</v>
      </c>
      <c r="D1287" s="26">
        <v>17.8</v>
      </c>
      <c r="E1287" s="22">
        <v>2.3E-2</v>
      </c>
      <c r="F1287" s="31"/>
      <c r="G1287" s="26">
        <v>146.69999999999999</v>
      </c>
      <c r="H1287" s="26">
        <v>163.9</v>
      </c>
      <c r="I1287" s="26">
        <v>191.8</v>
      </c>
      <c r="J1287" s="26">
        <v>234.6</v>
      </c>
      <c r="K1287" s="26">
        <v>254.8</v>
      </c>
      <c r="L1287" s="26">
        <v>39.5</v>
      </c>
      <c r="M1287" s="26">
        <v>807.4</v>
      </c>
      <c r="N1287" s="26">
        <v>-55.5</v>
      </c>
      <c r="O1287" s="24">
        <v>3.6419999999999999</v>
      </c>
      <c r="P1287" s="26">
        <v>22</v>
      </c>
      <c r="Q1287" s="26">
        <v>1.67</v>
      </c>
      <c r="R1287" s="22">
        <v>43.2</v>
      </c>
      <c r="S1287" s="21">
        <v>1</v>
      </c>
      <c r="T1287" s="22">
        <v>98</v>
      </c>
      <c r="U1287" s="24">
        <v>0.19</v>
      </c>
      <c r="V1287" s="22">
        <v>17</v>
      </c>
      <c r="W1287" s="22">
        <v>15</v>
      </c>
      <c r="X1287" s="1">
        <v>12</v>
      </c>
      <c r="Y1287" s="1">
        <v>11</v>
      </c>
      <c r="Z1287" s="1">
        <v>10</v>
      </c>
      <c r="AA1287" s="1">
        <v>9</v>
      </c>
      <c r="AB1287" s="26">
        <v>952.2</v>
      </c>
      <c r="AC1287" s="26">
        <v>289.8</v>
      </c>
      <c r="AD1287" s="26">
        <v>37.4</v>
      </c>
      <c r="AE1287" s="26">
        <v>11.4</v>
      </c>
      <c r="AF1287" s="26">
        <v>6.3</v>
      </c>
      <c r="AG1287" s="26">
        <v>3.4</v>
      </c>
      <c r="AH1287" s="1">
        <v>27.900000000000006</v>
      </c>
      <c r="AI1287" s="1">
        <v>70.699999999999989</v>
      </c>
    </row>
    <row r="1288" spans="1:35" x14ac:dyDescent="0.25">
      <c r="A1288" s="1">
        <v>1287</v>
      </c>
      <c r="B1288" s="22">
        <v>27</v>
      </c>
      <c r="C1288" s="22">
        <v>6.0000000000000001E-3</v>
      </c>
      <c r="D1288" s="22">
        <v>18.100000000000001</v>
      </c>
      <c r="E1288" s="22">
        <v>4.2000000000000003E-2</v>
      </c>
      <c r="F1288" s="31"/>
      <c r="G1288" s="22">
        <v>144.30000000000001</v>
      </c>
      <c r="H1288" s="22">
        <v>166.4</v>
      </c>
      <c r="I1288" s="22">
        <v>195.4</v>
      </c>
      <c r="J1288" s="26">
        <v>234</v>
      </c>
      <c r="K1288" s="22">
        <v>250.2</v>
      </c>
      <c r="L1288" s="26">
        <v>42</v>
      </c>
      <c r="M1288" s="26">
        <v>807.4</v>
      </c>
      <c r="N1288" s="26">
        <v>-53</v>
      </c>
      <c r="O1288" s="22">
        <v>3.7730000000000001</v>
      </c>
      <c r="P1288" s="26">
        <v>22</v>
      </c>
      <c r="Q1288" s="22">
        <v>1.91</v>
      </c>
      <c r="R1288" s="22">
        <v>43.2</v>
      </c>
      <c r="S1288" s="21">
        <v>1</v>
      </c>
      <c r="T1288" s="22">
        <v>95</v>
      </c>
      <c r="U1288" s="32">
        <v>0.4</v>
      </c>
      <c r="V1288" s="22">
        <v>18</v>
      </c>
      <c r="W1288" s="22">
        <v>16</v>
      </c>
      <c r="X1288" s="1">
        <v>13</v>
      </c>
      <c r="Y1288" s="1">
        <v>11</v>
      </c>
      <c r="Z1288" s="1">
        <v>10</v>
      </c>
      <c r="AA1288" s="1">
        <v>9</v>
      </c>
      <c r="AB1288" s="22">
        <v>2232.6</v>
      </c>
      <c r="AC1288" s="26">
        <v>570</v>
      </c>
      <c r="AD1288" s="22">
        <v>41.8</v>
      </c>
      <c r="AE1288" s="22">
        <v>10.5</v>
      </c>
      <c r="AF1288" s="22">
        <v>5.3</v>
      </c>
      <c r="AG1288" s="22">
        <v>2.7</v>
      </c>
      <c r="AH1288" s="1">
        <v>29</v>
      </c>
      <c r="AI1288" s="1">
        <v>67.599999999999994</v>
      </c>
    </row>
    <row r="1289" spans="1:35" x14ac:dyDescent="0.25">
      <c r="A1289" s="1">
        <v>1288</v>
      </c>
      <c r="B1289" s="22">
        <v>27</v>
      </c>
      <c r="C1289" s="22">
        <v>6.0000000000000001E-3</v>
      </c>
      <c r="D1289" s="22">
        <v>18.100000000000001</v>
      </c>
      <c r="E1289" s="22">
        <v>4.2000000000000003E-2</v>
      </c>
      <c r="F1289" s="31"/>
      <c r="G1289" s="22">
        <v>144.30000000000001</v>
      </c>
      <c r="H1289" s="22">
        <v>166.4</v>
      </c>
      <c r="I1289" s="22">
        <v>195.4</v>
      </c>
      <c r="J1289" s="26">
        <v>234</v>
      </c>
      <c r="K1289" s="22">
        <v>250.2</v>
      </c>
      <c r="L1289" s="26">
        <v>42</v>
      </c>
      <c r="M1289" s="26">
        <v>807.4</v>
      </c>
      <c r="N1289" s="26">
        <v>-53</v>
      </c>
      <c r="O1289" s="22">
        <v>3.7730000000000001</v>
      </c>
      <c r="P1289" s="26">
        <v>22</v>
      </c>
      <c r="Q1289" s="22">
        <v>1.91</v>
      </c>
      <c r="R1289" s="22">
        <v>43.2</v>
      </c>
      <c r="S1289" s="21">
        <v>1</v>
      </c>
      <c r="T1289" s="22">
        <v>95</v>
      </c>
      <c r="U1289" s="32">
        <v>0.4</v>
      </c>
      <c r="V1289" s="22">
        <v>18</v>
      </c>
      <c r="W1289" s="22">
        <v>16</v>
      </c>
      <c r="X1289" s="1">
        <v>13</v>
      </c>
      <c r="Y1289" s="1">
        <v>11</v>
      </c>
      <c r="Z1289" s="1">
        <v>10</v>
      </c>
      <c r="AA1289" s="1">
        <v>9</v>
      </c>
      <c r="AB1289" s="22">
        <v>2232.6</v>
      </c>
      <c r="AC1289" s="26">
        <v>570</v>
      </c>
      <c r="AD1289" s="22">
        <v>41.8</v>
      </c>
      <c r="AE1289" s="22">
        <v>10.5</v>
      </c>
      <c r="AF1289" s="22">
        <v>5.3</v>
      </c>
      <c r="AG1289" s="22">
        <v>2.7</v>
      </c>
      <c r="AH1289" s="1">
        <v>29</v>
      </c>
      <c r="AI1289" s="1">
        <v>67.599999999999994</v>
      </c>
    </row>
    <row r="1290" spans="1:35" x14ac:dyDescent="0.25">
      <c r="A1290" s="1">
        <v>1289</v>
      </c>
      <c r="B1290" s="22">
        <v>28</v>
      </c>
      <c r="C1290" s="22">
        <v>7.0000000000000001E-3</v>
      </c>
      <c r="D1290" s="26">
        <v>18.5</v>
      </c>
      <c r="E1290" s="22">
        <v>4.1000000000000002E-2</v>
      </c>
      <c r="F1290" s="31" t="s">
        <v>65</v>
      </c>
      <c r="G1290" s="26">
        <v>144.1</v>
      </c>
      <c r="H1290" s="26">
        <v>165.3</v>
      </c>
      <c r="I1290" s="26">
        <v>195.8</v>
      </c>
      <c r="J1290" s="26">
        <v>236.3</v>
      </c>
      <c r="K1290" s="26">
        <v>252.6</v>
      </c>
      <c r="L1290" s="26">
        <v>40.5</v>
      </c>
      <c r="M1290" s="22">
        <v>807.4</v>
      </c>
      <c r="N1290" s="22">
        <v>-52.4</v>
      </c>
      <c r="O1290" s="24">
        <v>3.7610000000000001</v>
      </c>
      <c r="P1290" s="26">
        <v>21</v>
      </c>
      <c r="Q1290" s="22">
        <v>1.96</v>
      </c>
      <c r="R1290" s="22">
        <v>43.2</v>
      </c>
      <c r="S1290" s="21">
        <v>1</v>
      </c>
      <c r="T1290" s="22">
        <v>92</v>
      </c>
      <c r="U1290" s="22">
        <v>0.55000000000000004</v>
      </c>
      <c r="V1290" s="22">
        <v>18</v>
      </c>
      <c r="W1290" s="22">
        <v>16</v>
      </c>
      <c r="X1290" s="1">
        <v>12</v>
      </c>
      <c r="Y1290" s="1">
        <v>10</v>
      </c>
      <c r="Z1290" s="1">
        <v>10</v>
      </c>
      <c r="AA1290" s="1">
        <v>9</v>
      </c>
      <c r="AB1290" s="26">
        <v>1812</v>
      </c>
      <c r="AC1290" s="26">
        <v>464.2</v>
      </c>
      <c r="AD1290" s="26">
        <v>34.5</v>
      </c>
      <c r="AE1290" s="26">
        <v>10</v>
      </c>
      <c r="AF1290" s="26">
        <v>5</v>
      </c>
      <c r="AG1290" s="26">
        <v>2.7</v>
      </c>
      <c r="AH1290" s="1">
        <v>30.5</v>
      </c>
      <c r="AI1290" s="1">
        <v>71</v>
      </c>
    </row>
    <row r="1291" spans="1:35" x14ac:dyDescent="0.25">
      <c r="A1291" s="1">
        <v>1290</v>
      </c>
      <c r="B1291" s="22">
        <v>30</v>
      </c>
      <c r="C1291" s="22">
        <v>5.0000000000000001E-3</v>
      </c>
      <c r="D1291" s="26">
        <v>17.8</v>
      </c>
      <c r="E1291" s="22">
        <v>3.4000000000000002E-2</v>
      </c>
      <c r="F1291" s="31" t="s">
        <v>65</v>
      </c>
      <c r="G1291" s="26">
        <v>144.69999999999999</v>
      </c>
      <c r="H1291" s="26">
        <v>166.2</v>
      </c>
      <c r="I1291" s="26">
        <v>195.1</v>
      </c>
      <c r="J1291" s="26">
        <v>238.8</v>
      </c>
      <c r="K1291" s="26">
        <v>259.2</v>
      </c>
      <c r="L1291" s="26">
        <v>41.5</v>
      </c>
      <c r="M1291" s="22">
        <v>807.4</v>
      </c>
      <c r="N1291" s="22">
        <v>-51.9</v>
      </c>
      <c r="O1291" s="24">
        <v>3.8239999999999998</v>
      </c>
      <c r="P1291" s="26">
        <v>21.5</v>
      </c>
      <c r="Q1291" s="22">
        <v>1.69</v>
      </c>
      <c r="R1291" s="22">
        <v>43.2</v>
      </c>
      <c r="S1291" s="21">
        <v>1</v>
      </c>
      <c r="T1291" s="22">
        <v>92</v>
      </c>
      <c r="U1291" s="32">
        <v>0.3</v>
      </c>
      <c r="V1291" s="22">
        <v>18</v>
      </c>
      <c r="W1291" s="22">
        <v>16</v>
      </c>
      <c r="X1291" s="1">
        <v>13</v>
      </c>
      <c r="Y1291" s="1">
        <v>11</v>
      </c>
      <c r="Z1291" s="1">
        <v>10</v>
      </c>
      <c r="AA1291" s="1">
        <v>8</v>
      </c>
      <c r="AB1291" s="26">
        <v>1879.5</v>
      </c>
      <c r="AC1291" s="26">
        <v>574.20000000000005</v>
      </c>
      <c r="AD1291" s="26">
        <v>48.7</v>
      </c>
      <c r="AE1291" s="26">
        <v>11.5</v>
      </c>
      <c r="AF1291" s="26">
        <v>5.4</v>
      </c>
      <c r="AG1291" s="26">
        <v>2.2000000000000002</v>
      </c>
      <c r="AH1291" s="1">
        <v>28.900000000000006</v>
      </c>
      <c r="AI1291" s="1">
        <v>72.600000000000023</v>
      </c>
    </row>
    <row r="1292" spans="1:35" x14ac:dyDescent="0.25">
      <c r="A1292" s="1">
        <v>1291</v>
      </c>
      <c r="B1292" s="22">
        <v>29</v>
      </c>
      <c r="C1292" s="24">
        <v>6.0000000000000001E-3</v>
      </c>
      <c r="D1292" s="22">
        <v>17.3</v>
      </c>
      <c r="E1292" s="24">
        <v>3.4000000000000002E-2</v>
      </c>
      <c r="F1292" s="31" t="s">
        <v>65</v>
      </c>
      <c r="G1292" s="22">
        <v>150.6</v>
      </c>
      <c r="H1292" s="26">
        <v>170.2</v>
      </c>
      <c r="I1292" s="26">
        <v>198.4</v>
      </c>
      <c r="J1292" s="26">
        <v>239.5</v>
      </c>
      <c r="K1292" s="26">
        <v>258</v>
      </c>
      <c r="L1292" s="22">
        <v>44.5</v>
      </c>
      <c r="M1292" s="22">
        <v>807.4</v>
      </c>
      <c r="N1292" s="26">
        <v>-48.8</v>
      </c>
      <c r="O1292" s="22">
        <v>4.0289999999999999</v>
      </c>
      <c r="P1292" s="26">
        <v>21.5</v>
      </c>
      <c r="Q1292" s="32">
        <v>1.8</v>
      </c>
      <c r="R1292" s="22">
        <v>43.2</v>
      </c>
      <c r="S1292" s="21">
        <v>1</v>
      </c>
      <c r="T1292" s="22">
        <v>91</v>
      </c>
      <c r="U1292" s="32">
        <v>0.37</v>
      </c>
      <c r="V1292" s="22">
        <v>18</v>
      </c>
      <c r="W1292" s="22">
        <v>16</v>
      </c>
      <c r="X1292" s="1">
        <v>12</v>
      </c>
      <c r="Y1292" s="1">
        <v>11</v>
      </c>
      <c r="Z1292" s="1">
        <v>10</v>
      </c>
      <c r="AA1292" s="1">
        <v>10</v>
      </c>
      <c r="AB1292" s="26">
        <v>1494</v>
      </c>
      <c r="AC1292" s="26">
        <v>420</v>
      </c>
      <c r="AD1292" s="26">
        <v>39.9</v>
      </c>
      <c r="AE1292" s="26">
        <v>12.7</v>
      </c>
      <c r="AF1292" s="26">
        <v>7.5</v>
      </c>
      <c r="AG1292" s="26">
        <v>5</v>
      </c>
      <c r="AH1292" s="1">
        <v>28.200000000000017</v>
      </c>
      <c r="AI1292" s="1">
        <v>69.300000000000011</v>
      </c>
    </row>
    <row r="1293" spans="1:35" x14ac:dyDescent="0.25">
      <c r="A1293" s="1">
        <v>1292</v>
      </c>
      <c r="B1293" s="1">
        <v>30</v>
      </c>
      <c r="C1293" s="1">
        <v>1E-3</v>
      </c>
      <c r="D1293" s="1">
        <v>19</v>
      </c>
      <c r="E1293" s="1"/>
      <c r="F1293" s="29"/>
      <c r="G1293" s="1">
        <v>147.1</v>
      </c>
      <c r="H1293" s="1">
        <v>164.2</v>
      </c>
      <c r="I1293" s="1">
        <v>192.1</v>
      </c>
      <c r="J1293" s="1">
        <v>238.4</v>
      </c>
      <c r="K1293" s="1">
        <v>268.3</v>
      </c>
      <c r="L1293" s="1">
        <v>41.5</v>
      </c>
      <c r="M1293" s="1">
        <v>807.4</v>
      </c>
      <c r="N1293" s="1">
        <v>-52.5</v>
      </c>
      <c r="O1293" s="1">
        <v>3.4809999999999999</v>
      </c>
      <c r="P1293" s="1">
        <v>19.5</v>
      </c>
      <c r="Q1293" s="1">
        <v>1.05</v>
      </c>
      <c r="R1293" s="1">
        <v>43.17</v>
      </c>
      <c r="S1293" s="21">
        <v>1</v>
      </c>
      <c r="T1293" s="1">
        <v>96</v>
      </c>
      <c r="U1293" s="1">
        <v>0.13</v>
      </c>
      <c r="V1293" s="1">
        <v>16</v>
      </c>
      <c r="W1293" s="1">
        <v>14</v>
      </c>
      <c r="X1293" s="1">
        <v>10</v>
      </c>
      <c r="Y1293" s="1">
        <v>8</v>
      </c>
      <c r="Z1293" s="1">
        <v>7</v>
      </c>
      <c r="AA1293" s="1">
        <v>7</v>
      </c>
      <c r="AB1293" s="1">
        <v>532</v>
      </c>
      <c r="AC1293" s="1">
        <v>93</v>
      </c>
      <c r="AD1293" s="1">
        <v>6</v>
      </c>
      <c r="AE1293" s="1">
        <v>1</v>
      </c>
      <c r="AF1293" s="1">
        <v>1</v>
      </c>
      <c r="AG1293" s="1" t="s">
        <v>66</v>
      </c>
      <c r="AH1293" s="1">
        <v>27.900000000000006</v>
      </c>
      <c r="AI1293" s="1">
        <v>74.200000000000017</v>
      </c>
    </row>
    <row r="1294" spans="1:35" x14ac:dyDescent="0.25">
      <c r="A1294" s="1">
        <v>1293</v>
      </c>
      <c r="B1294" s="1">
        <v>30</v>
      </c>
      <c r="C1294" s="1">
        <v>2E-3</v>
      </c>
      <c r="D1294" s="1">
        <v>18</v>
      </c>
      <c r="E1294" s="21">
        <v>0.01</v>
      </c>
      <c r="F1294" s="28"/>
      <c r="G1294" s="1">
        <v>140</v>
      </c>
      <c r="H1294" s="1">
        <v>160</v>
      </c>
      <c r="I1294" s="1">
        <v>189</v>
      </c>
      <c r="J1294" s="1">
        <v>236.1</v>
      </c>
      <c r="K1294" s="1">
        <v>265.7</v>
      </c>
      <c r="L1294" s="1">
        <v>39</v>
      </c>
      <c r="M1294" s="1">
        <v>807.4</v>
      </c>
      <c r="N1294" s="1">
        <v>-54.5</v>
      </c>
      <c r="O1294" s="1">
        <v>3.3</v>
      </c>
      <c r="P1294" s="1">
        <v>21.5</v>
      </c>
      <c r="Q1294" s="1">
        <v>1.05</v>
      </c>
      <c r="R1294" s="1">
        <v>43.17</v>
      </c>
      <c r="S1294" s="21">
        <v>1</v>
      </c>
      <c r="T1294" s="1">
        <v>97</v>
      </c>
      <c r="U1294" s="1">
        <v>0.23</v>
      </c>
      <c r="V1294" s="1">
        <v>17</v>
      </c>
      <c r="W1294" s="1">
        <v>15</v>
      </c>
      <c r="X1294" s="1">
        <v>10</v>
      </c>
      <c r="Y1294" s="1">
        <v>8</v>
      </c>
      <c r="Z1294" s="1">
        <v>7</v>
      </c>
      <c r="AA1294" s="1">
        <v>7</v>
      </c>
      <c r="AB1294" s="1">
        <v>741</v>
      </c>
      <c r="AC1294" s="1">
        <v>163</v>
      </c>
      <c r="AD1294" s="1">
        <v>8</v>
      </c>
      <c r="AE1294" s="1">
        <v>2</v>
      </c>
      <c r="AF1294" s="1">
        <v>1</v>
      </c>
      <c r="AG1294" s="1">
        <v>1</v>
      </c>
      <c r="AH1294" s="1">
        <v>29</v>
      </c>
      <c r="AI1294" s="1">
        <v>76.099999999999994</v>
      </c>
    </row>
    <row r="1295" spans="1:35" x14ac:dyDescent="0.25">
      <c r="A1295" s="1">
        <v>1294</v>
      </c>
      <c r="B1295" s="20">
        <v>30</v>
      </c>
      <c r="C1295" s="20">
        <v>2E-3</v>
      </c>
      <c r="D1295" s="20">
        <v>22.3</v>
      </c>
      <c r="E1295" s="20">
        <v>9.7000000000000003E-3</v>
      </c>
      <c r="F1295" s="28">
        <v>2.0000000000000001E-4</v>
      </c>
      <c r="G1295" s="20">
        <v>155.19999999999999</v>
      </c>
      <c r="H1295" s="20">
        <v>179.3</v>
      </c>
      <c r="I1295" s="20">
        <v>201.3</v>
      </c>
      <c r="J1295" s="20">
        <v>227.1</v>
      </c>
      <c r="K1295" s="20">
        <v>245.9</v>
      </c>
      <c r="L1295" s="20">
        <v>47.1</v>
      </c>
      <c r="M1295" s="20">
        <v>807.5</v>
      </c>
      <c r="N1295" s="20">
        <v>-50.3</v>
      </c>
      <c r="O1295" s="20">
        <v>4.0449999999999999</v>
      </c>
      <c r="P1295" s="20">
        <v>23</v>
      </c>
      <c r="Q1295" s="20">
        <v>1.9</v>
      </c>
      <c r="R1295" s="20">
        <v>43.12</v>
      </c>
      <c r="S1295" s="20">
        <v>1</v>
      </c>
      <c r="T1295" s="20">
        <v>99</v>
      </c>
      <c r="U1295" s="20">
        <v>0.17</v>
      </c>
      <c r="V1295" s="20">
        <v>12</v>
      </c>
      <c r="W1295" s="20">
        <v>11</v>
      </c>
      <c r="X1295" s="1">
        <v>8</v>
      </c>
      <c r="Y1295" s="1">
        <v>7</v>
      </c>
      <c r="Z1295" s="1">
        <v>7</v>
      </c>
      <c r="AA1295" s="1">
        <v>7</v>
      </c>
      <c r="AB1295" s="20">
        <v>36.4</v>
      </c>
      <c r="AC1295" s="20">
        <v>11.5</v>
      </c>
      <c r="AD1295" s="20">
        <v>1.4</v>
      </c>
      <c r="AE1295" s="20">
        <v>0.4</v>
      </c>
      <c r="AF1295" s="20">
        <v>0.1</v>
      </c>
      <c r="AG1295" s="20">
        <v>0.1</v>
      </c>
      <c r="AH1295" s="1">
        <v>22</v>
      </c>
      <c r="AI1295" s="1">
        <v>47.799999999999983</v>
      </c>
    </row>
    <row r="1296" spans="1:35" x14ac:dyDescent="0.25">
      <c r="A1296" s="1">
        <v>1295</v>
      </c>
      <c r="B1296" s="20">
        <v>30</v>
      </c>
      <c r="C1296" s="20">
        <v>0</v>
      </c>
      <c r="D1296" s="20">
        <v>21.9</v>
      </c>
      <c r="E1296" s="20">
        <v>6.3E-3</v>
      </c>
      <c r="F1296" s="28"/>
      <c r="G1296" s="20">
        <v>145.9</v>
      </c>
      <c r="H1296" s="20">
        <v>171.4</v>
      </c>
      <c r="I1296" s="20">
        <v>197.7</v>
      </c>
      <c r="J1296" s="20">
        <v>233.7</v>
      </c>
      <c r="K1296" s="20">
        <v>253.2</v>
      </c>
      <c r="L1296" s="20">
        <v>41.2</v>
      </c>
      <c r="M1296" s="20">
        <v>807.5</v>
      </c>
      <c r="N1296" s="20">
        <v>-53.8</v>
      </c>
      <c r="O1296" s="20">
        <v>3.7970000000000002</v>
      </c>
      <c r="P1296" s="20">
        <v>20.5</v>
      </c>
      <c r="Q1296" s="20">
        <v>1.99</v>
      </c>
      <c r="R1296" s="20">
        <v>43.12</v>
      </c>
      <c r="S1296" s="20">
        <v>1</v>
      </c>
      <c r="T1296" s="20">
        <v>95</v>
      </c>
      <c r="U1296" s="20">
        <v>0.2</v>
      </c>
      <c r="V1296" s="20">
        <v>15</v>
      </c>
      <c r="W1296" s="20">
        <v>14</v>
      </c>
      <c r="X1296" s="1">
        <v>11</v>
      </c>
      <c r="Y1296" s="1">
        <v>9</v>
      </c>
      <c r="Z1296" s="1">
        <v>8</v>
      </c>
      <c r="AA1296" s="1">
        <v>7</v>
      </c>
      <c r="AB1296" s="20">
        <v>291.7</v>
      </c>
      <c r="AC1296" s="20">
        <v>107.6</v>
      </c>
      <c r="AD1296" s="20">
        <v>12</v>
      </c>
      <c r="AE1296" s="20">
        <v>4</v>
      </c>
      <c r="AF1296" s="20">
        <v>2.1</v>
      </c>
      <c r="AG1296" s="20">
        <v>0.9</v>
      </c>
      <c r="AH1296" s="1">
        <v>26.299999999999983</v>
      </c>
      <c r="AI1296" s="1">
        <v>62.299999999999983</v>
      </c>
    </row>
    <row r="1297" spans="1:35" x14ac:dyDescent="0.25">
      <c r="A1297" s="1">
        <v>1296</v>
      </c>
      <c r="B1297" s="22">
        <v>28</v>
      </c>
      <c r="C1297" s="22">
        <v>7.0000000000000001E-3</v>
      </c>
      <c r="D1297" s="26">
        <v>17.7</v>
      </c>
      <c r="E1297" s="22">
        <v>3.4000000000000002E-2</v>
      </c>
      <c r="F1297" s="31"/>
      <c r="G1297" s="26">
        <v>145.6</v>
      </c>
      <c r="H1297" s="26">
        <v>165</v>
      </c>
      <c r="I1297" s="26">
        <v>194.2</v>
      </c>
      <c r="J1297" s="26">
        <v>237.9</v>
      </c>
      <c r="K1297" s="26">
        <v>255</v>
      </c>
      <c r="L1297" s="26">
        <v>41.5</v>
      </c>
      <c r="M1297" s="26">
        <v>807.5</v>
      </c>
      <c r="N1297" s="26">
        <v>-52.6</v>
      </c>
      <c r="O1297" s="24">
        <v>3.7490000000000001</v>
      </c>
      <c r="P1297" s="26">
        <v>22</v>
      </c>
      <c r="Q1297" s="26">
        <v>1.82</v>
      </c>
      <c r="R1297" s="22">
        <v>43.2</v>
      </c>
      <c r="S1297" s="21">
        <v>1</v>
      </c>
      <c r="T1297" s="22">
        <v>89</v>
      </c>
      <c r="U1297" s="24">
        <v>0.39</v>
      </c>
      <c r="V1297" s="22">
        <v>17</v>
      </c>
      <c r="W1297" s="22">
        <v>16</v>
      </c>
      <c r="X1297" s="1">
        <v>13</v>
      </c>
      <c r="Y1297" s="1">
        <v>11</v>
      </c>
      <c r="Z1297" s="1">
        <v>10</v>
      </c>
      <c r="AA1297" s="1">
        <v>9</v>
      </c>
      <c r="AB1297" s="26">
        <v>1182.0999999999999</v>
      </c>
      <c r="AC1297" s="26">
        <v>354.7</v>
      </c>
      <c r="AD1297" s="26">
        <v>47.5</v>
      </c>
      <c r="AE1297" s="26">
        <v>15.9</v>
      </c>
      <c r="AF1297" s="26">
        <v>8.5</v>
      </c>
      <c r="AG1297" s="26">
        <v>4.3</v>
      </c>
      <c r="AH1297" s="1">
        <v>29.199999999999989</v>
      </c>
      <c r="AI1297" s="1">
        <v>72.900000000000006</v>
      </c>
    </row>
    <row r="1298" spans="1:35" x14ac:dyDescent="0.25">
      <c r="A1298" s="1">
        <v>1297</v>
      </c>
      <c r="B1298" s="1">
        <v>30</v>
      </c>
      <c r="C1298" s="1">
        <v>1E-3</v>
      </c>
      <c r="D1298" s="1">
        <v>18.2</v>
      </c>
      <c r="E1298" s="21">
        <v>0.01</v>
      </c>
      <c r="F1298" s="28"/>
      <c r="G1298" s="1">
        <v>148.5</v>
      </c>
      <c r="H1298" s="1">
        <v>164.9</v>
      </c>
      <c r="I1298" s="1">
        <v>192.3</v>
      </c>
      <c r="J1298" s="1">
        <v>239.3</v>
      </c>
      <c r="K1298" s="1">
        <v>270.8</v>
      </c>
      <c r="L1298" s="1">
        <v>41</v>
      </c>
      <c r="M1298" s="1">
        <v>807.5</v>
      </c>
      <c r="N1298" s="1">
        <v>-52</v>
      </c>
      <c r="O1298" s="1">
        <v>3.5430000000000001</v>
      </c>
      <c r="P1298" s="1">
        <v>20.2</v>
      </c>
      <c r="Q1298" s="1">
        <v>1.1200000000000001</v>
      </c>
      <c r="R1298" s="1">
        <v>43.183</v>
      </c>
      <c r="S1298" s="21">
        <v>1</v>
      </c>
      <c r="T1298" s="1">
        <v>98</v>
      </c>
      <c r="U1298" s="1">
        <v>0.1</v>
      </c>
      <c r="V1298" s="1">
        <v>16</v>
      </c>
      <c r="W1298" s="1">
        <v>13</v>
      </c>
      <c r="X1298" s="1">
        <v>8</v>
      </c>
      <c r="Y1298" s="1">
        <v>7</v>
      </c>
      <c r="Z1298" s="1">
        <v>7</v>
      </c>
      <c r="AA1298" s="1">
        <v>7</v>
      </c>
      <c r="AB1298" s="1">
        <v>383</v>
      </c>
      <c r="AC1298" s="1">
        <v>61</v>
      </c>
      <c r="AD1298" s="1">
        <v>2</v>
      </c>
      <c r="AE1298" s="1" t="s">
        <v>66</v>
      </c>
      <c r="AF1298" s="1" t="s">
        <v>66</v>
      </c>
      <c r="AG1298" s="1" t="s">
        <v>66</v>
      </c>
      <c r="AH1298" s="1">
        <v>27.400000000000006</v>
      </c>
      <c r="AI1298" s="1">
        <v>74.400000000000006</v>
      </c>
    </row>
    <row r="1299" spans="1:35" x14ac:dyDescent="0.25">
      <c r="A1299" s="1">
        <v>1298</v>
      </c>
      <c r="B1299" s="1">
        <v>17</v>
      </c>
      <c r="C1299" s="23">
        <v>4.0000000000000001E-3</v>
      </c>
      <c r="D1299" s="1">
        <v>21.8</v>
      </c>
      <c r="E1299" s="1">
        <v>0.16600000000000001</v>
      </c>
      <c r="F1299" s="29">
        <v>1E-3</v>
      </c>
      <c r="G1299" s="1">
        <v>149.6</v>
      </c>
      <c r="H1299" s="1">
        <v>171.2</v>
      </c>
      <c r="I1299" s="1">
        <v>195.2</v>
      </c>
      <c r="J1299" s="1">
        <v>230.4</v>
      </c>
      <c r="K1299" s="1">
        <v>254.6</v>
      </c>
      <c r="L1299" s="1">
        <v>42.5</v>
      </c>
      <c r="M1299" s="1">
        <v>807.6</v>
      </c>
      <c r="N1299" s="1">
        <v>-55.1</v>
      </c>
      <c r="O1299" s="1">
        <v>3.82</v>
      </c>
      <c r="P1299" s="1">
        <v>23.5</v>
      </c>
      <c r="Q1299" s="1">
        <v>1.0900000000000001</v>
      </c>
      <c r="R1299" s="1">
        <v>43.052999999999997</v>
      </c>
      <c r="S1299" s="21">
        <v>1</v>
      </c>
      <c r="T1299" s="1">
        <v>88</v>
      </c>
      <c r="U1299" s="1"/>
      <c r="V1299" s="1"/>
      <c r="W1299" s="1"/>
      <c r="X1299" s="1"/>
      <c r="Y1299" s="1"/>
      <c r="Z1299" s="1"/>
      <c r="AA1299" s="1"/>
      <c r="AB1299" s="1"/>
      <c r="AC1299" s="1"/>
      <c r="AD1299" s="1"/>
      <c r="AE1299" s="1"/>
      <c r="AF1299" s="1"/>
      <c r="AG1299" s="1"/>
      <c r="AH1299" s="1">
        <v>24</v>
      </c>
      <c r="AI1299" s="1">
        <v>59.200000000000017</v>
      </c>
    </row>
    <row r="1300" spans="1:35" x14ac:dyDescent="0.25">
      <c r="A1300" s="1">
        <v>1299</v>
      </c>
      <c r="B1300" s="1">
        <v>30</v>
      </c>
      <c r="C1300" s="1">
        <v>1.2999999999999999E-2</v>
      </c>
      <c r="D1300" s="1">
        <v>17.7</v>
      </c>
      <c r="E1300" s="1">
        <v>0.04</v>
      </c>
      <c r="F1300" s="29">
        <v>1E-3</v>
      </c>
      <c r="G1300" s="1">
        <v>154.1</v>
      </c>
      <c r="H1300" s="1">
        <v>169.4</v>
      </c>
      <c r="I1300" s="1">
        <v>195.5</v>
      </c>
      <c r="J1300" s="1">
        <v>236.8</v>
      </c>
      <c r="K1300" s="1">
        <v>257.7</v>
      </c>
      <c r="L1300" s="1">
        <v>41.5</v>
      </c>
      <c r="M1300" s="1">
        <v>807.6</v>
      </c>
      <c r="N1300" s="1">
        <v>-57.8</v>
      </c>
      <c r="O1300" s="1">
        <v>3.8540000000000001</v>
      </c>
      <c r="P1300" s="1">
        <v>21.6</v>
      </c>
      <c r="Q1300" s="1">
        <v>1.78</v>
      </c>
      <c r="R1300" s="1">
        <v>43.168999999999997</v>
      </c>
      <c r="S1300" s="1">
        <v>1</v>
      </c>
      <c r="T1300" s="1">
        <v>98</v>
      </c>
      <c r="U1300" s="1">
        <v>0.16</v>
      </c>
      <c r="V1300" s="1">
        <v>15</v>
      </c>
      <c r="W1300" s="1">
        <v>13</v>
      </c>
      <c r="X1300" s="1">
        <v>9</v>
      </c>
      <c r="Y1300" s="1">
        <v>7</v>
      </c>
      <c r="Z1300" s="1">
        <v>7</v>
      </c>
      <c r="AA1300" s="1">
        <v>7</v>
      </c>
      <c r="AB1300" s="1"/>
      <c r="AC1300" s="1"/>
      <c r="AD1300" s="1"/>
      <c r="AE1300" s="1"/>
      <c r="AF1300" s="1"/>
      <c r="AG1300" s="1"/>
      <c r="AH1300" s="1">
        <v>26.099999999999994</v>
      </c>
      <c r="AI1300" s="1">
        <v>67.400000000000006</v>
      </c>
    </row>
    <row r="1301" spans="1:35" x14ac:dyDescent="0.25">
      <c r="A1301" s="1">
        <v>1300</v>
      </c>
      <c r="B1301" s="1">
        <v>30</v>
      </c>
      <c r="C1301" s="1">
        <v>6.0000000000000001E-3</v>
      </c>
      <c r="D1301" s="1">
        <v>18.3</v>
      </c>
      <c r="E1301" s="1">
        <v>0.03</v>
      </c>
      <c r="F1301" s="29"/>
      <c r="G1301" s="1">
        <v>147.9</v>
      </c>
      <c r="H1301" s="1">
        <v>162.69999999999999</v>
      </c>
      <c r="I1301" s="1">
        <v>189.5</v>
      </c>
      <c r="J1301" s="1">
        <v>235.6</v>
      </c>
      <c r="K1301" s="1">
        <v>257.10000000000002</v>
      </c>
      <c r="L1301" s="1">
        <v>40</v>
      </c>
      <c r="M1301" s="1">
        <v>807.6</v>
      </c>
      <c r="N1301" s="1">
        <v>-61.9</v>
      </c>
      <c r="O1301" s="1">
        <v>3.6890000000000001</v>
      </c>
      <c r="P1301" s="1">
        <v>21.4</v>
      </c>
      <c r="Q1301" s="1">
        <v>1.64</v>
      </c>
      <c r="R1301" s="1">
        <v>43.142000000000003</v>
      </c>
      <c r="S1301" s="1">
        <v>1</v>
      </c>
      <c r="T1301" s="1">
        <v>97</v>
      </c>
      <c r="U1301" s="1">
        <v>0.22</v>
      </c>
      <c r="V1301" s="1">
        <v>14</v>
      </c>
      <c r="W1301" s="1">
        <v>11</v>
      </c>
      <c r="X1301" s="1">
        <v>7</v>
      </c>
      <c r="Y1301" s="1">
        <v>7</v>
      </c>
      <c r="Z1301" s="1">
        <v>7</v>
      </c>
      <c r="AA1301" s="1">
        <v>7</v>
      </c>
      <c r="AB1301" s="1"/>
      <c r="AC1301" s="1"/>
      <c r="AD1301" s="1"/>
      <c r="AE1301" s="1"/>
      <c r="AF1301" s="1"/>
      <c r="AG1301" s="1"/>
      <c r="AH1301" s="1">
        <v>26.800000000000011</v>
      </c>
      <c r="AI1301" s="1">
        <v>72.900000000000006</v>
      </c>
    </row>
    <row r="1302" spans="1:35" x14ac:dyDescent="0.25">
      <c r="A1302" s="1">
        <v>1301</v>
      </c>
      <c r="B1302" s="20">
        <v>30</v>
      </c>
      <c r="C1302" s="20">
        <v>2E-3</v>
      </c>
      <c r="D1302" s="20">
        <v>23.2</v>
      </c>
      <c r="E1302" s="20">
        <v>1.1599999999999999E-2</v>
      </c>
      <c r="F1302" s="28">
        <v>2.0000000000000001E-4</v>
      </c>
      <c r="G1302" s="20">
        <v>140.9</v>
      </c>
      <c r="H1302" s="20">
        <v>174.7</v>
      </c>
      <c r="I1302" s="20">
        <v>199.9</v>
      </c>
      <c r="J1302" s="20">
        <v>229.8</v>
      </c>
      <c r="K1302" s="20">
        <v>249.1</v>
      </c>
      <c r="L1302" s="20">
        <v>41.9</v>
      </c>
      <c r="M1302" s="20">
        <v>807.6</v>
      </c>
      <c r="N1302" s="20">
        <v>-51</v>
      </c>
      <c r="O1302" s="20">
        <v>3.9159999999999999</v>
      </c>
      <c r="P1302" s="20">
        <v>21</v>
      </c>
      <c r="Q1302" s="20">
        <v>1.99</v>
      </c>
      <c r="R1302" s="20">
        <v>43.09</v>
      </c>
      <c r="S1302" s="20">
        <v>1</v>
      </c>
      <c r="T1302" s="20">
        <v>98</v>
      </c>
      <c r="U1302" s="20">
        <v>0.02</v>
      </c>
      <c r="V1302" s="20">
        <v>14</v>
      </c>
      <c r="W1302" s="20">
        <v>12</v>
      </c>
      <c r="X1302" s="1">
        <v>8</v>
      </c>
      <c r="Y1302" s="1">
        <v>7</v>
      </c>
      <c r="Z1302" s="1">
        <v>7</v>
      </c>
      <c r="AA1302" s="1">
        <v>7</v>
      </c>
      <c r="AB1302" s="20">
        <v>88.8</v>
      </c>
      <c r="AC1302" s="20">
        <v>28.2</v>
      </c>
      <c r="AD1302" s="20">
        <v>2.2999999999999998</v>
      </c>
      <c r="AE1302" s="20">
        <v>0.4</v>
      </c>
      <c r="AF1302" s="20">
        <v>0.2</v>
      </c>
      <c r="AG1302" s="20">
        <v>0</v>
      </c>
      <c r="AH1302" s="1">
        <v>25.200000000000017</v>
      </c>
      <c r="AI1302" s="1">
        <v>55.100000000000023</v>
      </c>
    </row>
    <row r="1303" spans="1:35" x14ac:dyDescent="0.25">
      <c r="A1303" s="1">
        <v>1302</v>
      </c>
      <c r="B1303" s="22">
        <v>30</v>
      </c>
      <c r="C1303" s="22">
        <v>3.0000000000000001E-3</v>
      </c>
      <c r="D1303" s="26">
        <v>19.2</v>
      </c>
      <c r="E1303" s="22">
        <v>3.7999999999999999E-2</v>
      </c>
      <c r="F1303" s="31"/>
      <c r="G1303" s="22">
        <v>152.19999999999999</v>
      </c>
      <c r="H1303" s="22">
        <v>172.4</v>
      </c>
      <c r="I1303" s="22">
        <v>201.3</v>
      </c>
      <c r="J1303" s="22">
        <v>235.5</v>
      </c>
      <c r="K1303" s="22">
        <v>253.7</v>
      </c>
      <c r="L1303" s="22">
        <v>46.5</v>
      </c>
      <c r="M1303" s="22">
        <v>807.6</v>
      </c>
      <c r="N1303" s="22">
        <v>-51.3</v>
      </c>
      <c r="O1303" s="24">
        <v>4.0540000000000003</v>
      </c>
      <c r="P1303" s="22">
        <v>21.5</v>
      </c>
      <c r="Q1303" s="32">
        <v>1.8</v>
      </c>
      <c r="R1303" s="22">
        <v>43.2</v>
      </c>
      <c r="S1303" s="21">
        <v>1</v>
      </c>
      <c r="T1303" s="22">
        <v>88</v>
      </c>
      <c r="U1303" s="22">
        <v>0.17</v>
      </c>
      <c r="V1303" s="22">
        <v>18</v>
      </c>
      <c r="W1303" s="22">
        <v>16</v>
      </c>
      <c r="X1303" s="1">
        <v>13</v>
      </c>
      <c r="Y1303" s="1">
        <v>11</v>
      </c>
      <c r="Z1303" s="1">
        <v>10</v>
      </c>
      <c r="AA1303" s="1">
        <v>9</v>
      </c>
      <c r="AB1303" s="22">
        <v>1312.5</v>
      </c>
      <c r="AC1303" s="22">
        <v>439.3</v>
      </c>
      <c r="AD1303" s="22">
        <v>56.7</v>
      </c>
      <c r="AE1303" s="26">
        <v>15.8</v>
      </c>
      <c r="AF1303" s="26">
        <v>8.5</v>
      </c>
      <c r="AG1303" s="26">
        <v>4</v>
      </c>
      <c r="AH1303" s="1">
        <v>28.900000000000006</v>
      </c>
      <c r="AI1303" s="1">
        <v>63.099999999999994</v>
      </c>
    </row>
    <row r="1304" spans="1:35" x14ac:dyDescent="0.25">
      <c r="A1304" s="1">
        <v>1303</v>
      </c>
      <c r="B1304" s="22">
        <v>28</v>
      </c>
      <c r="C1304" s="22">
        <v>8.0000000000000002E-3</v>
      </c>
      <c r="D1304" s="26">
        <v>17.5</v>
      </c>
      <c r="E1304" s="22">
        <v>3.4000000000000002E-2</v>
      </c>
      <c r="F1304" s="31"/>
      <c r="G1304" s="26">
        <v>143.19999999999999</v>
      </c>
      <c r="H1304" s="26">
        <v>164.4</v>
      </c>
      <c r="I1304" s="26">
        <v>194.7</v>
      </c>
      <c r="J1304" s="26">
        <v>238.1</v>
      </c>
      <c r="K1304" s="26">
        <v>255.4</v>
      </c>
      <c r="L1304" s="26">
        <v>41</v>
      </c>
      <c r="M1304" s="26">
        <v>807.6</v>
      </c>
      <c r="N1304" s="26">
        <v>-52.4</v>
      </c>
      <c r="O1304" s="22">
        <v>3.7770000000000001</v>
      </c>
      <c r="P1304" s="26">
        <v>21</v>
      </c>
      <c r="Q1304" s="32">
        <v>1.79</v>
      </c>
      <c r="R1304" s="22">
        <v>43.2</v>
      </c>
      <c r="S1304" s="21">
        <v>1</v>
      </c>
      <c r="T1304" s="22">
        <v>93</v>
      </c>
      <c r="U1304" s="32">
        <v>0.26</v>
      </c>
      <c r="V1304" s="22">
        <v>17</v>
      </c>
      <c r="W1304" s="22">
        <v>15</v>
      </c>
      <c r="X1304" s="1">
        <v>12</v>
      </c>
      <c r="Y1304" s="1">
        <v>11</v>
      </c>
      <c r="Z1304" s="1">
        <v>10</v>
      </c>
      <c r="AA1304" s="1">
        <v>9</v>
      </c>
      <c r="AB1304" s="26">
        <v>1096.9000000000001</v>
      </c>
      <c r="AC1304" s="26">
        <v>288.89999999999998</v>
      </c>
      <c r="AD1304" s="26">
        <v>29.8</v>
      </c>
      <c r="AE1304" s="26">
        <v>12.8</v>
      </c>
      <c r="AF1304" s="26">
        <v>8.6</v>
      </c>
      <c r="AG1304" s="26">
        <v>4.9000000000000004</v>
      </c>
      <c r="AH1304" s="1">
        <v>30.299999999999983</v>
      </c>
      <c r="AI1304" s="1">
        <v>73.699999999999989</v>
      </c>
    </row>
    <row r="1305" spans="1:35" x14ac:dyDescent="0.25">
      <c r="A1305" s="1">
        <v>1304</v>
      </c>
      <c r="B1305" s="1">
        <v>30</v>
      </c>
      <c r="C1305" s="1">
        <v>1E-3</v>
      </c>
      <c r="D1305" s="1">
        <v>19.399999999999999</v>
      </c>
      <c r="E1305" s="1">
        <v>0.01</v>
      </c>
      <c r="F1305" s="29"/>
      <c r="G1305" s="1">
        <v>146</v>
      </c>
      <c r="H1305" s="1">
        <v>161.80000000000001</v>
      </c>
      <c r="I1305" s="1">
        <v>191.2</v>
      </c>
      <c r="J1305" s="1">
        <v>238.7</v>
      </c>
      <c r="K1305" s="1">
        <v>268</v>
      </c>
      <c r="L1305" s="1">
        <v>40</v>
      </c>
      <c r="M1305" s="1">
        <v>807.6</v>
      </c>
      <c r="N1305" s="1">
        <v>-52</v>
      </c>
      <c r="O1305" s="1">
        <v>3.5830000000000002</v>
      </c>
      <c r="P1305" s="1">
        <v>19.2</v>
      </c>
      <c r="Q1305" s="1">
        <v>0.99</v>
      </c>
      <c r="R1305" s="1">
        <v>43.155999999999999</v>
      </c>
      <c r="S1305" s="21">
        <v>1</v>
      </c>
      <c r="T1305" s="1">
        <v>99</v>
      </c>
      <c r="U1305" s="1">
        <v>0.1</v>
      </c>
      <c r="V1305" s="1">
        <v>16</v>
      </c>
      <c r="W1305" s="1">
        <v>14</v>
      </c>
      <c r="X1305" s="1">
        <v>9</v>
      </c>
      <c r="Y1305" s="1">
        <v>8</v>
      </c>
      <c r="Z1305" s="1">
        <v>7</v>
      </c>
      <c r="AA1305" s="1">
        <v>7</v>
      </c>
      <c r="AB1305" s="1">
        <v>492</v>
      </c>
      <c r="AC1305" s="1">
        <v>111</v>
      </c>
      <c r="AD1305" s="1">
        <v>5</v>
      </c>
      <c r="AE1305" s="1">
        <v>2</v>
      </c>
      <c r="AF1305" s="1">
        <v>1</v>
      </c>
      <c r="AG1305" s="1" t="s">
        <v>66</v>
      </c>
      <c r="AH1305" s="1">
        <v>29.399999999999977</v>
      </c>
      <c r="AI1305" s="1">
        <v>76.899999999999977</v>
      </c>
    </row>
    <row r="1306" spans="1:35" x14ac:dyDescent="0.25">
      <c r="A1306" s="1">
        <v>1305</v>
      </c>
      <c r="B1306" s="1">
        <v>21</v>
      </c>
      <c r="C1306" s="23">
        <v>2E-3</v>
      </c>
      <c r="D1306" s="26">
        <v>20.6</v>
      </c>
      <c r="E1306" s="22">
        <v>0.14899999999999999</v>
      </c>
      <c r="F1306" s="31">
        <v>8.9999999999999998E-4</v>
      </c>
      <c r="G1306" s="26">
        <v>150.69999999999999</v>
      </c>
      <c r="H1306" s="26">
        <v>168.4</v>
      </c>
      <c r="I1306" s="26">
        <v>197.6</v>
      </c>
      <c r="J1306" s="26">
        <v>239.3</v>
      </c>
      <c r="K1306" s="26">
        <v>263.5</v>
      </c>
      <c r="L1306" s="26">
        <v>39.5</v>
      </c>
      <c r="M1306" s="26">
        <v>807.7</v>
      </c>
      <c r="N1306" s="26">
        <v>-51.8</v>
      </c>
      <c r="O1306" s="24">
        <v>4.0060000000000002</v>
      </c>
      <c r="P1306" s="26">
        <v>25</v>
      </c>
      <c r="Q1306" s="22"/>
      <c r="R1306" s="26">
        <v>43.091000000000001</v>
      </c>
      <c r="S1306" s="21">
        <v>1</v>
      </c>
      <c r="T1306" s="22">
        <v>71</v>
      </c>
      <c r="U1306" s="32"/>
      <c r="V1306" s="22"/>
      <c r="W1306" s="22"/>
      <c r="X1306" s="1"/>
      <c r="Y1306" s="1"/>
      <c r="Z1306" s="1"/>
      <c r="AA1306" s="1"/>
      <c r="AB1306" s="26"/>
      <c r="AC1306" s="26"/>
      <c r="AD1306" s="26"/>
      <c r="AE1306" s="26"/>
      <c r="AF1306" s="26"/>
      <c r="AG1306" s="26"/>
      <c r="AH1306" s="1">
        <v>29.199999999999989</v>
      </c>
      <c r="AI1306" s="1">
        <v>70.900000000000006</v>
      </c>
    </row>
    <row r="1307" spans="1:35" x14ac:dyDescent="0.25">
      <c r="A1307" s="1">
        <v>1306</v>
      </c>
      <c r="B1307" s="1">
        <v>30</v>
      </c>
      <c r="C1307" s="1">
        <v>5.0000000000000001E-3</v>
      </c>
      <c r="D1307" s="1">
        <v>17.7</v>
      </c>
      <c r="E1307" s="1">
        <v>0.03</v>
      </c>
      <c r="F1307" s="29"/>
      <c r="G1307" s="1">
        <v>147.4</v>
      </c>
      <c r="H1307" s="1">
        <v>162.80000000000001</v>
      </c>
      <c r="I1307" s="1">
        <v>189.9</v>
      </c>
      <c r="J1307" s="1">
        <v>236.7</v>
      </c>
      <c r="K1307" s="1">
        <v>258.89999999999998</v>
      </c>
      <c r="L1307" s="1">
        <v>40</v>
      </c>
      <c r="M1307" s="1">
        <v>807.7</v>
      </c>
      <c r="N1307" s="1">
        <v>-61.6</v>
      </c>
      <c r="O1307" s="1">
        <v>3.55</v>
      </c>
      <c r="P1307" s="1">
        <v>22</v>
      </c>
      <c r="Q1307" s="1">
        <v>2.04</v>
      </c>
      <c r="R1307" s="1">
        <v>43.152000000000001</v>
      </c>
      <c r="S1307" s="1">
        <v>1</v>
      </c>
      <c r="T1307" s="1">
        <v>96</v>
      </c>
      <c r="U1307" s="1">
        <v>0.13</v>
      </c>
      <c r="V1307" s="1">
        <v>13</v>
      </c>
      <c r="W1307" s="1">
        <v>11</v>
      </c>
      <c r="X1307" s="1">
        <v>8</v>
      </c>
      <c r="Y1307" s="1">
        <v>7</v>
      </c>
      <c r="Z1307" s="1">
        <v>7</v>
      </c>
      <c r="AA1307" s="1">
        <v>7</v>
      </c>
      <c r="AB1307" s="1"/>
      <c r="AC1307" s="1"/>
      <c r="AD1307" s="1"/>
      <c r="AE1307" s="1"/>
      <c r="AF1307" s="1"/>
      <c r="AG1307" s="1"/>
      <c r="AH1307" s="1">
        <v>27.099999999999994</v>
      </c>
      <c r="AI1307" s="1">
        <v>73.899999999999977</v>
      </c>
    </row>
    <row r="1308" spans="1:35" x14ac:dyDescent="0.25">
      <c r="A1308" s="1">
        <v>1307</v>
      </c>
      <c r="B1308" s="22">
        <v>29</v>
      </c>
      <c r="C1308" s="22">
        <v>4.0000000000000001E-3</v>
      </c>
      <c r="D1308" s="26">
        <v>17.600000000000001</v>
      </c>
      <c r="E1308" s="24">
        <v>3.4000000000000002E-2</v>
      </c>
      <c r="F1308" s="31"/>
      <c r="G1308" s="26">
        <v>141.69999999999999</v>
      </c>
      <c r="H1308" s="26">
        <v>164.2</v>
      </c>
      <c r="I1308" s="26">
        <v>194.3</v>
      </c>
      <c r="J1308" s="26">
        <v>236</v>
      </c>
      <c r="K1308" s="26">
        <v>256</v>
      </c>
      <c r="L1308" s="26">
        <v>40</v>
      </c>
      <c r="M1308" s="22">
        <v>807.7</v>
      </c>
      <c r="N1308" s="22">
        <v>-53.8</v>
      </c>
      <c r="O1308" s="24">
        <v>3.927</v>
      </c>
      <c r="P1308" s="22">
        <v>21</v>
      </c>
      <c r="Q1308" s="32">
        <v>1.62</v>
      </c>
      <c r="R1308" s="22">
        <v>43.2</v>
      </c>
      <c r="S1308" s="21">
        <v>1</v>
      </c>
      <c r="T1308" s="22">
        <v>92</v>
      </c>
      <c r="U1308" s="32">
        <v>0.67</v>
      </c>
      <c r="V1308" s="22">
        <v>19</v>
      </c>
      <c r="W1308" s="22">
        <v>17</v>
      </c>
      <c r="X1308" s="1">
        <v>13</v>
      </c>
      <c r="Y1308" s="1">
        <v>10</v>
      </c>
      <c r="Z1308" s="1">
        <v>9</v>
      </c>
      <c r="AA1308" s="1">
        <v>8</v>
      </c>
      <c r="AB1308" s="26">
        <v>3326.5</v>
      </c>
      <c r="AC1308" s="26">
        <v>840.8</v>
      </c>
      <c r="AD1308" s="26">
        <v>46.6</v>
      </c>
      <c r="AE1308" s="26">
        <v>9.1999999999999993</v>
      </c>
      <c r="AF1308" s="26">
        <v>3.6</v>
      </c>
      <c r="AG1308" s="26">
        <v>1.8</v>
      </c>
      <c r="AH1308" s="1">
        <v>30.100000000000023</v>
      </c>
      <c r="AI1308" s="1">
        <v>71.800000000000011</v>
      </c>
    </row>
    <row r="1309" spans="1:35" x14ac:dyDescent="0.25">
      <c r="A1309" s="1">
        <v>1308</v>
      </c>
      <c r="B1309" s="22">
        <v>28</v>
      </c>
      <c r="C1309" s="22">
        <v>4.0000000000000001E-3</v>
      </c>
      <c r="D1309" s="22">
        <v>16.600000000000001</v>
      </c>
      <c r="E1309" s="22">
        <v>4.8000000000000001E-2</v>
      </c>
      <c r="F1309" s="31"/>
      <c r="G1309" s="26">
        <v>152.9</v>
      </c>
      <c r="H1309" s="26">
        <v>173</v>
      </c>
      <c r="I1309" s="26">
        <v>200.5</v>
      </c>
      <c r="J1309" s="26">
        <v>240.2</v>
      </c>
      <c r="K1309" s="26">
        <v>258.2</v>
      </c>
      <c r="L1309" s="26">
        <v>45.5</v>
      </c>
      <c r="M1309" s="22">
        <v>807.7</v>
      </c>
      <c r="N1309" s="26">
        <v>-50.2</v>
      </c>
      <c r="O1309" s="22">
        <v>4.1340000000000003</v>
      </c>
      <c r="P1309" s="26">
        <v>21</v>
      </c>
      <c r="Q1309" s="22">
        <v>1.96</v>
      </c>
      <c r="R1309" s="22">
        <v>43.2</v>
      </c>
      <c r="S1309" s="21">
        <v>1</v>
      </c>
      <c r="T1309" s="22">
        <v>96</v>
      </c>
      <c r="U1309" s="32">
        <v>0.39</v>
      </c>
      <c r="V1309" s="22">
        <v>18</v>
      </c>
      <c r="W1309" s="22">
        <v>16</v>
      </c>
      <c r="X1309" s="1">
        <v>12</v>
      </c>
      <c r="Y1309" s="1">
        <v>10</v>
      </c>
      <c r="Z1309" s="1">
        <v>9</v>
      </c>
      <c r="AA1309" s="1">
        <v>8</v>
      </c>
      <c r="AB1309" s="26">
        <v>1309.4000000000001</v>
      </c>
      <c r="AC1309" s="26">
        <v>324.10000000000002</v>
      </c>
      <c r="AD1309" s="26">
        <v>23.1</v>
      </c>
      <c r="AE1309" s="26">
        <v>5.6</v>
      </c>
      <c r="AF1309" s="26">
        <v>3.4</v>
      </c>
      <c r="AG1309" s="26">
        <v>1.7</v>
      </c>
      <c r="AH1309" s="1">
        <v>27.5</v>
      </c>
      <c r="AI1309" s="1">
        <v>67.199999999999989</v>
      </c>
    </row>
    <row r="1310" spans="1:35" x14ac:dyDescent="0.25">
      <c r="A1310" s="1">
        <v>1309</v>
      </c>
      <c r="B1310" s="22">
        <v>26</v>
      </c>
      <c r="C1310" s="22">
        <v>6.0000000000000001E-3</v>
      </c>
      <c r="D1310" s="26">
        <v>16.8</v>
      </c>
      <c r="E1310" s="22">
        <v>3.4000000000000002E-2</v>
      </c>
      <c r="F1310" s="31"/>
      <c r="G1310" s="26">
        <v>146.6</v>
      </c>
      <c r="H1310" s="26">
        <v>163.19999999999999</v>
      </c>
      <c r="I1310" s="26">
        <v>192.9</v>
      </c>
      <c r="J1310" s="26">
        <v>237.3</v>
      </c>
      <c r="K1310" s="26">
        <v>257.3</v>
      </c>
      <c r="L1310" s="26">
        <v>41</v>
      </c>
      <c r="M1310" s="22">
        <v>807.7</v>
      </c>
      <c r="N1310" s="26">
        <v>-54.2</v>
      </c>
      <c r="O1310" s="22">
        <v>3.702</v>
      </c>
      <c r="P1310" s="26">
        <v>21</v>
      </c>
      <c r="Q1310" s="22">
        <v>1.51</v>
      </c>
      <c r="R1310" s="22">
        <v>43.2</v>
      </c>
      <c r="S1310" s="21">
        <v>1</v>
      </c>
      <c r="T1310" s="22">
        <v>97</v>
      </c>
      <c r="U1310" s="32">
        <v>0.34</v>
      </c>
      <c r="V1310" s="22">
        <v>18</v>
      </c>
      <c r="W1310" s="22">
        <v>16</v>
      </c>
      <c r="X1310" s="1">
        <v>12</v>
      </c>
      <c r="Y1310" s="1">
        <v>10</v>
      </c>
      <c r="Z1310" s="1">
        <v>9</v>
      </c>
      <c r="AA1310" s="1">
        <v>8</v>
      </c>
      <c r="AB1310" s="26">
        <v>1617</v>
      </c>
      <c r="AC1310" s="26">
        <v>434.3</v>
      </c>
      <c r="AD1310" s="26">
        <v>35.9</v>
      </c>
      <c r="AE1310" s="26">
        <v>8.6999999999999993</v>
      </c>
      <c r="AF1310" s="26">
        <v>4.4000000000000004</v>
      </c>
      <c r="AG1310" s="26">
        <v>1.9</v>
      </c>
      <c r="AH1310" s="1">
        <v>29.700000000000017</v>
      </c>
      <c r="AI1310" s="1">
        <v>74.100000000000023</v>
      </c>
    </row>
    <row r="1311" spans="1:35" x14ac:dyDescent="0.25">
      <c r="A1311" s="1">
        <v>1310</v>
      </c>
      <c r="B1311" s="1">
        <v>30</v>
      </c>
      <c r="C1311" s="1">
        <v>7.0000000000000001E-3</v>
      </c>
      <c r="D1311" s="1">
        <v>19.100000000000001</v>
      </c>
      <c r="E1311" s="1">
        <v>0.03</v>
      </c>
      <c r="F1311" s="29"/>
      <c r="G1311" s="1">
        <v>149.19999999999999</v>
      </c>
      <c r="H1311" s="1">
        <v>161.5</v>
      </c>
      <c r="I1311" s="1">
        <v>187.4</v>
      </c>
      <c r="J1311" s="1">
        <v>234.4</v>
      </c>
      <c r="K1311" s="1">
        <v>254.3</v>
      </c>
      <c r="L1311" s="1">
        <v>38.5</v>
      </c>
      <c r="M1311" s="1">
        <v>807.8</v>
      </c>
      <c r="N1311" s="1">
        <v>-61.6</v>
      </c>
      <c r="O1311" s="1">
        <v>3.423</v>
      </c>
      <c r="P1311" s="1">
        <v>21.6</v>
      </c>
      <c r="Q1311" s="1">
        <v>1.79</v>
      </c>
      <c r="R1311" s="1">
        <v>43.116</v>
      </c>
      <c r="S1311" s="1">
        <v>1</v>
      </c>
      <c r="T1311" s="1">
        <v>97</v>
      </c>
      <c r="U1311" s="1">
        <v>0.24</v>
      </c>
      <c r="V1311" s="1">
        <v>13</v>
      </c>
      <c r="W1311" s="1">
        <v>12</v>
      </c>
      <c r="X1311" s="1">
        <v>9</v>
      </c>
      <c r="Y1311" s="1">
        <v>8</v>
      </c>
      <c r="Z1311" s="1">
        <v>7</v>
      </c>
      <c r="AA1311" s="1">
        <v>7</v>
      </c>
      <c r="AB1311" s="1"/>
      <c r="AC1311" s="1"/>
      <c r="AD1311" s="1"/>
      <c r="AE1311" s="1"/>
      <c r="AF1311" s="1"/>
      <c r="AG1311" s="1"/>
      <c r="AH1311" s="1">
        <v>25.900000000000006</v>
      </c>
      <c r="AI1311" s="1">
        <v>72.900000000000006</v>
      </c>
    </row>
    <row r="1312" spans="1:35" x14ac:dyDescent="0.25">
      <c r="A1312" s="1">
        <v>1311</v>
      </c>
      <c r="B1312" s="1">
        <v>30</v>
      </c>
      <c r="C1312" s="1">
        <v>7.0000000000000001E-3</v>
      </c>
      <c r="D1312" s="1">
        <v>18.3</v>
      </c>
      <c r="E1312" s="1">
        <v>0.03</v>
      </c>
      <c r="F1312" s="29"/>
      <c r="G1312" s="1">
        <v>151.1</v>
      </c>
      <c r="H1312" s="1">
        <v>162.6</v>
      </c>
      <c r="I1312" s="1">
        <v>187</v>
      </c>
      <c r="J1312" s="1">
        <v>230.6</v>
      </c>
      <c r="K1312" s="1">
        <v>250.6</v>
      </c>
      <c r="L1312" s="1">
        <v>40</v>
      </c>
      <c r="M1312" s="1">
        <v>807.8</v>
      </c>
      <c r="N1312" s="1">
        <v>-65.8</v>
      </c>
      <c r="O1312" s="1">
        <v>3.3889999999999998</v>
      </c>
      <c r="P1312" s="1">
        <v>21.4</v>
      </c>
      <c r="Q1312" s="1">
        <v>1.51</v>
      </c>
      <c r="R1312" s="1">
        <v>43.127000000000002</v>
      </c>
      <c r="S1312" s="1">
        <v>1</v>
      </c>
      <c r="T1312" s="1">
        <v>96</v>
      </c>
      <c r="U1312" s="1">
        <v>0.02</v>
      </c>
      <c r="V1312" s="1">
        <v>13</v>
      </c>
      <c r="W1312" s="1">
        <v>12</v>
      </c>
      <c r="X1312" s="1">
        <v>10</v>
      </c>
      <c r="Y1312" s="1">
        <v>8</v>
      </c>
      <c r="Z1312" s="1">
        <v>7</v>
      </c>
      <c r="AA1312" s="1">
        <v>7</v>
      </c>
      <c r="AB1312" s="1"/>
      <c r="AC1312" s="1"/>
      <c r="AD1312" s="1"/>
      <c r="AE1312" s="1"/>
      <c r="AF1312" s="1"/>
      <c r="AG1312" s="1"/>
      <c r="AH1312" s="1">
        <v>24.400000000000006</v>
      </c>
      <c r="AI1312" s="1">
        <v>68</v>
      </c>
    </row>
    <row r="1313" spans="1:35" x14ac:dyDescent="0.25">
      <c r="A1313" s="1">
        <v>1312</v>
      </c>
      <c r="B1313" s="22">
        <v>28</v>
      </c>
      <c r="C1313" s="22">
        <v>3.0000000000000001E-3</v>
      </c>
      <c r="D1313" s="22">
        <v>19.2</v>
      </c>
      <c r="E1313" s="22">
        <v>3.3000000000000002E-2</v>
      </c>
      <c r="F1313" s="31"/>
      <c r="G1313" s="26">
        <v>153.19999999999999</v>
      </c>
      <c r="H1313" s="26">
        <v>170.7</v>
      </c>
      <c r="I1313" s="26">
        <v>197.7</v>
      </c>
      <c r="J1313" s="26">
        <v>236.3</v>
      </c>
      <c r="K1313" s="26">
        <v>255.6</v>
      </c>
      <c r="L1313" s="26">
        <v>44.5</v>
      </c>
      <c r="M1313" s="22">
        <v>807.8</v>
      </c>
      <c r="N1313" s="26">
        <v>-51.9</v>
      </c>
      <c r="O1313" s="22">
        <v>3.859</v>
      </c>
      <c r="P1313" s="26">
        <v>20</v>
      </c>
      <c r="Q1313" s="22">
        <v>1.96</v>
      </c>
      <c r="R1313" s="22">
        <v>43.1</v>
      </c>
      <c r="S1313" s="21">
        <v>1</v>
      </c>
      <c r="T1313" s="22">
        <v>93</v>
      </c>
      <c r="U1313" s="32">
        <v>0.17</v>
      </c>
      <c r="V1313" s="22">
        <v>17</v>
      </c>
      <c r="W1313" s="22">
        <v>15</v>
      </c>
      <c r="X1313" s="1">
        <v>12</v>
      </c>
      <c r="Y1313" s="1">
        <v>10</v>
      </c>
      <c r="Z1313" s="1">
        <v>9</v>
      </c>
      <c r="AA1313" s="1">
        <v>8</v>
      </c>
      <c r="AB1313" s="26">
        <v>980.1</v>
      </c>
      <c r="AC1313" s="26">
        <v>271.39999999999998</v>
      </c>
      <c r="AD1313" s="26">
        <v>23.5</v>
      </c>
      <c r="AE1313" s="26">
        <v>6.9</v>
      </c>
      <c r="AF1313" s="26">
        <v>3.5</v>
      </c>
      <c r="AG1313" s="26">
        <v>1.9</v>
      </c>
      <c r="AH1313" s="1">
        <v>27</v>
      </c>
      <c r="AI1313" s="1">
        <v>65.600000000000023</v>
      </c>
    </row>
    <row r="1314" spans="1:35" x14ac:dyDescent="0.25">
      <c r="A1314" s="1">
        <v>1313</v>
      </c>
      <c r="B1314" s="22">
        <v>24</v>
      </c>
      <c r="C1314" s="22">
        <v>2E-3</v>
      </c>
      <c r="D1314" s="26">
        <v>17.7</v>
      </c>
      <c r="E1314" s="22">
        <v>2.3E-2</v>
      </c>
      <c r="F1314" s="31"/>
      <c r="G1314" s="26">
        <v>144.6</v>
      </c>
      <c r="H1314" s="26">
        <v>164.6</v>
      </c>
      <c r="I1314" s="26">
        <v>192</v>
      </c>
      <c r="J1314" s="26">
        <v>234.4</v>
      </c>
      <c r="K1314" s="26">
        <v>253.6</v>
      </c>
      <c r="L1314" s="26">
        <v>41</v>
      </c>
      <c r="M1314" s="26">
        <v>807.8</v>
      </c>
      <c r="N1314" s="26">
        <v>-56.2</v>
      </c>
      <c r="O1314" s="24">
        <v>3.6520000000000001</v>
      </c>
      <c r="P1314" s="26">
        <v>22.5</v>
      </c>
      <c r="Q1314" s="32">
        <v>1.61</v>
      </c>
      <c r="R1314" s="22">
        <v>43.2</v>
      </c>
      <c r="S1314" s="21">
        <v>1</v>
      </c>
      <c r="T1314" s="22">
        <v>98</v>
      </c>
      <c r="U1314" s="32">
        <v>0.22</v>
      </c>
      <c r="V1314" s="22">
        <v>17</v>
      </c>
      <c r="W1314" s="22">
        <v>16</v>
      </c>
      <c r="X1314" s="1">
        <v>12</v>
      </c>
      <c r="Y1314" s="1">
        <v>11</v>
      </c>
      <c r="Z1314" s="1">
        <v>10</v>
      </c>
      <c r="AA1314" s="1">
        <v>9</v>
      </c>
      <c r="AB1314" s="26">
        <v>1238.4000000000001</v>
      </c>
      <c r="AC1314" s="26">
        <v>335.5</v>
      </c>
      <c r="AD1314" s="26">
        <v>36.5</v>
      </c>
      <c r="AE1314" s="26">
        <v>11.4</v>
      </c>
      <c r="AF1314" s="26">
        <v>6.6</v>
      </c>
      <c r="AG1314" s="26">
        <v>3.5</v>
      </c>
      <c r="AH1314" s="1">
        <v>27.400000000000006</v>
      </c>
      <c r="AI1314" s="1">
        <v>69.800000000000011</v>
      </c>
    </row>
    <row r="1315" spans="1:35" x14ac:dyDescent="0.25">
      <c r="A1315" s="1">
        <v>1314</v>
      </c>
      <c r="B1315" s="22">
        <v>28</v>
      </c>
      <c r="C1315" s="22">
        <v>6.0000000000000001E-3</v>
      </c>
      <c r="D1315" s="22">
        <v>17.5</v>
      </c>
      <c r="E1315" s="22">
        <v>4.4999999999999998E-2</v>
      </c>
      <c r="F1315" s="31"/>
      <c r="G1315" s="22">
        <v>144.4</v>
      </c>
      <c r="H1315" s="22">
        <v>166.4</v>
      </c>
      <c r="I1315" s="22">
        <v>195.9</v>
      </c>
      <c r="J1315" s="22">
        <v>234.5</v>
      </c>
      <c r="K1315" s="22">
        <v>251.1</v>
      </c>
      <c r="L1315" s="26">
        <v>42</v>
      </c>
      <c r="M1315" s="26">
        <v>807.8</v>
      </c>
      <c r="N1315" s="22">
        <v>-53.2</v>
      </c>
      <c r="O1315" s="22">
        <v>3.806</v>
      </c>
      <c r="P1315" s="26">
        <v>21.5</v>
      </c>
      <c r="Q1315" s="22">
        <v>1.89</v>
      </c>
      <c r="R1315" s="22">
        <v>43.2</v>
      </c>
      <c r="S1315" s="21">
        <v>1</v>
      </c>
      <c r="T1315" s="22">
        <v>93</v>
      </c>
      <c r="U1315" s="22">
        <v>0.63</v>
      </c>
      <c r="V1315" s="22">
        <v>19</v>
      </c>
      <c r="W1315" s="22">
        <v>16</v>
      </c>
      <c r="X1315" s="1">
        <v>13</v>
      </c>
      <c r="Y1315" s="1">
        <v>11</v>
      </c>
      <c r="Z1315" s="1">
        <v>10</v>
      </c>
      <c r="AA1315" s="1">
        <v>9</v>
      </c>
      <c r="AB1315" s="22">
        <v>2509.6999999999998</v>
      </c>
      <c r="AC1315" s="22">
        <v>622.20000000000005</v>
      </c>
      <c r="AD1315" s="26">
        <v>47</v>
      </c>
      <c r="AE1315" s="22">
        <v>13.4</v>
      </c>
      <c r="AF1315" s="22">
        <v>7.3</v>
      </c>
      <c r="AG1315" s="22">
        <v>3.2</v>
      </c>
      <c r="AH1315" s="1">
        <v>29.5</v>
      </c>
      <c r="AI1315" s="1">
        <v>68.099999999999994</v>
      </c>
    </row>
    <row r="1316" spans="1:35" x14ac:dyDescent="0.25">
      <c r="A1316" s="1">
        <v>1315</v>
      </c>
      <c r="B1316" s="22">
        <v>28</v>
      </c>
      <c r="C1316" s="22">
        <v>6.0000000000000001E-3</v>
      </c>
      <c r="D1316" s="22">
        <v>17.600000000000001</v>
      </c>
      <c r="E1316" s="22">
        <v>4.1000000000000002E-2</v>
      </c>
      <c r="F1316" s="31"/>
      <c r="G1316" s="22">
        <v>145.9</v>
      </c>
      <c r="H1316" s="22">
        <v>167.2</v>
      </c>
      <c r="I1316" s="22">
        <v>197.1</v>
      </c>
      <c r="J1316" s="26">
        <v>235</v>
      </c>
      <c r="K1316" s="22">
        <v>251.9</v>
      </c>
      <c r="L1316" s="26">
        <v>41.5</v>
      </c>
      <c r="M1316" s="26">
        <v>807.8</v>
      </c>
      <c r="N1316" s="22">
        <v>-52.8</v>
      </c>
      <c r="O1316" s="22">
        <v>3.8460000000000001</v>
      </c>
      <c r="P1316" s="26">
        <v>22</v>
      </c>
      <c r="Q1316" s="22">
        <v>1.88</v>
      </c>
      <c r="R1316" s="22">
        <v>43.2</v>
      </c>
      <c r="S1316" s="21">
        <v>1</v>
      </c>
      <c r="T1316" s="22">
        <v>84</v>
      </c>
      <c r="U1316" s="22">
        <v>0.53</v>
      </c>
      <c r="V1316" s="22">
        <v>18</v>
      </c>
      <c r="W1316" s="22">
        <v>17</v>
      </c>
      <c r="X1316" s="1">
        <v>13</v>
      </c>
      <c r="Y1316" s="1">
        <v>11</v>
      </c>
      <c r="Z1316" s="1">
        <v>10</v>
      </c>
      <c r="AA1316" s="1">
        <v>9</v>
      </c>
      <c r="AB1316" s="22">
        <v>2293.1999999999998</v>
      </c>
      <c r="AC1316" s="22">
        <v>644.20000000000005</v>
      </c>
      <c r="AD1316" s="22">
        <v>52.2</v>
      </c>
      <c r="AE1316" s="22">
        <v>13.6</v>
      </c>
      <c r="AF1316" s="22">
        <v>6.5</v>
      </c>
      <c r="AG1316" s="22">
        <v>3.2</v>
      </c>
      <c r="AH1316" s="1">
        <v>29.900000000000006</v>
      </c>
      <c r="AI1316" s="1">
        <v>67.800000000000011</v>
      </c>
    </row>
    <row r="1317" spans="1:35" x14ac:dyDescent="0.25">
      <c r="A1317" s="1">
        <v>1316</v>
      </c>
      <c r="B1317" s="22">
        <v>28</v>
      </c>
      <c r="C1317" s="22">
        <v>6.0000000000000001E-3</v>
      </c>
      <c r="D1317" s="22">
        <v>17.5</v>
      </c>
      <c r="E1317" s="22">
        <v>4.4999999999999998E-2</v>
      </c>
      <c r="F1317" s="31"/>
      <c r="G1317" s="22">
        <v>144.4</v>
      </c>
      <c r="H1317" s="22">
        <v>166.4</v>
      </c>
      <c r="I1317" s="22">
        <v>195.9</v>
      </c>
      <c r="J1317" s="22">
        <v>234.5</v>
      </c>
      <c r="K1317" s="22">
        <v>251.1</v>
      </c>
      <c r="L1317" s="26">
        <v>42</v>
      </c>
      <c r="M1317" s="26">
        <v>807.8</v>
      </c>
      <c r="N1317" s="22">
        <v>-53.2</v>
      </c>
      <c r="O1317" s="22">
        <v>3.806</v>
      </c>
      <c r="P1317" s="26">
        <v>21.5</v>
      </c>
      <c r="Q1317" s="22">
        <v>1.89</v>
      </c>
      <c r="R1317" s="22">
        <v>43.2</v>
      </c>
      <c r="S1317" s="21">
        <v>1</v>
      </c>
      <c r="T1317" s="22">
        <v>93</v>
      </c>
      <c r="U1317" s="22">
        <v>0.63</v>
      </c>
      <c r="V1317" s="22">
        <v>19</v>
      </c>
      <c r="W1317" s="22">
        <v>16</v>
      </c>
      <c r="X1317" s="1">
        <v>13</v>
      </c>
      <c r="Y1317" s="1">
        <v>11</v>
      </c>
      <c r="Z1317" s="1">
        <v>10</v>
      </c>
      <c r="AA1317" s="1">
        <v>9</v>
      </c>
      <c r="AB1317" s="22">
        <v>2509.6999999999998</v>
      </c>
      <c r="AC1317" s="22">
        <v>622.20000000000005</v>
      </c>
      <c r="AD1317" s="26">
        <v>47</v>
      </c>
      <c r="AE1317" s="22">
        <v>13.4</v>
      </c>
      <c r="AF1317" s="22">
        <v>7.3</v>
      </c>
      <c r="AG1317" s="22">
        <v>3.2</v>
      </c>
      <c r="AH1317" s="1">
        <v>29.5</v>
      </c>
      <c r="AI1317" s="1">
        <v>68.099999999999994</v>
      </c>
    </row>
    <row r="1318" spans="1:35" x14ac:dyDescent="0.25">
      <c r="A1318" s="1">
        <v>1317</v>
      </c>
      <c r="B1318" s="22">
        <v>28</v>
      </c>
      <c r="C1318" s="22">
        <v>6.0000000000000001E-3</v>
      </c>
      <c r="D1318" s="22">
        <v>17.600000000000001</v>
      </c>
      <c r="E1318" s="22">
        <v>4.1000000000000002E-2</v>
      </c>
      <c r="F1318" s="31"/>
      <c r="G1318" s="22">
        <v>145.9</v>
      </c>
      <c r="H1318" s="22">
        <v>167.2</v>
      </c>
      <c r="I1318" s="22">
        <v>197.1</v>
      </c>
      <c r="J1318" s="26">
        <v>235</v>
      </c>
      <c r="K1318" s="22">
        <v>251.9</v>
      </c>
      <c r="L1318" s="26">
        <v>41.5</v>
      </c>
      <c r="M1318" s="26">
        <v>807.8</v>
      </c>
      <c r="N1318" s="22">
        <v>-52.8</v>
      </c>
      <c r="O1318" s="22">
        <v>3.8460000000000001</v>
      </c>
      <c r="P1318" s="26">
        <v>22</v>
      </c>
      <c r="Q1318" s="22">
        <v>1.88</v>
      </c>
      <c r="R1318" s="22">
        <v>43.2</v>
      </c>
      <c r="S1318" s="21">
        <v>1</v>
      </c>
      <c r="T1318" s="22">
        <v>84</v>
      </c>
      <c r="U1318" s="22">
        <v>0.53</v>
      </c>
      <c r="V1318" s="22">
        <v>18</v>
      </c>
      <c r="W1318" s="22">
        <v>17</v>
      </c>
      <c r="X1318" s="1">
        <v>13</v>
      </c>
      <c r="Y1318" s="1">
        <v>11</v>
      </c>
      <c r="Z1318" s="1">
        <v>10</v>
      </c>
      <c r="AA1318" s="1">
        <v>9</v>
      </c>
      <c r="AB1318" s="22">
        <v>2293.1999999999998</v>
      </c>
      <c r="AC1318" s="22">
        <v>644.20000000000005</v>
      </c>
      <c r="AD1318" s="22">
        <v>52.2</v>
      </c>
      <c r="AE1318" s="22">
        <v>13.6</v>
      </c>
      <c r="AF1318" s="22">
        <v>6.5</v>
      </c>
      <c r="AG1318" s="22">
        <v>3.2</v>
      </c>
      <c r="AH1318" s="1">
        <v>29.900000000000006</v>
      </c>
      <c r="AI1318" s="1">
        <v>67.800000000000011</v>
      </c>
    </row>
    <row r="1319" spans="1:35" x14ac:dyDescent="0.25">
      <c r="A1319" s="1">
        <v>1318</v>
      </c>
      <c r="B1319" s="1">
        <v>30</v>
      </c>
      <c r="C1319" s="1">
        <v>2E-3</v>
      </c>
      <c r="D1319" s="1">
        <v>18.8</v>
      </c>
      <c r="E1319" s="1">
        <v>0.01</v>
      </c>
      <c r="F1319" s="28"/>
      <c r="G1319" s="1">
        <v>146.19999999999999</v>
      </c>
      <c r="H1319" s="1">
        <v>161.6</v>
      </c>
      <c r="I1319" s="1">
        <v>189.6</v>
      </c>
      <c r="J1319" s="1">
        <v>236.4</v>
      </c>
      <c r="K1319" s="1">
        <v>266.60000000000002</v>
      </c>
      <c r="L1319" s="1">
        <v>39</v>
      </c>
      <c r="M1319" s="1">
        <v>807.8</v>
      </c>
      <c r="N1319" s="1">
        <v>-54.5</v>
      </c>
      <c r="O1319" s="1">
        <v>3.4</v>
      </c>
      <c r="P1319" s="1">
        <v>19.3</v>
      </c>
      <c r="Q1319" s="1">
        <v>1.07</v>
      </c>
      <c r="R1319" s="1">
        <v>43.156999999999996</v>
      </c>
      <c r="S1319" s="21">
        <v>1</v>
      </c>
      <c r="T1319" s="1">
        <v>99</v>
      </c>
      <c r="U1319" s="1">
        <v>0.33</v>
      </c>
      <c r="V1319" s="1">
        <v>16</v>
      </c>
      <c r="W1319" s="1">
        <v>14</v>
      </c>
      <c r="X1319" s="1">
        <v>8</v>
      </c>
      <c r="Y1319" s="1">
        <v>7</v>
      </c>
      <c r="Z1319" s="1">
        <v>7</v>
      </c>
      <c r="AA1319" s="1">
        <v>7</v>
      </c>
      <c r="AB1319" s="1">
        <v>478</v>
      </c>
      <c r="AC1319" s="1">
        <v>80</v>
      </c>
      <c r="AD1319" s="1">
        <v>2</v>
      </c>
      <c r="AE1319" s="1">
        <v>0</v>
      </c>
      <c r="AF1319" s="1">
        <v>0</v>
      </c>
      <c r="AG1319" s="1">
        <v>0</v>
      </c>
      <c r="AH1319" s="1">
        <v>28</v>
      </c>
      <c r="AI1319" s="1">
        <v>74.800000000000011</v>
      </c>
    </row>
    <row r="1320" spans="1:35" x14ac:dyDescent="0.25">
      <c r="A1320" s="1">
        <v>1319</v>
      </c>
      <c r="B1320" s="1">
        <v>30</v>
      </c>
      <c r="C1320" s="1">
        <v>2E-3</v>
      </c>
      <c r="D1320" s="1">
        <v>18</v>
      </c>
      <c r="E1320" s="21">
        <v>0.01</v>
      </c>
      <c r="F1320" s="28"/>
      <c r="G1320" s="1">
        <v>147</v>
      </c>
      <c r="H1320" s="1">
        <v>162.30000000000001</v>
      </c>
      <c r="I1320" s="1">
        <v>187.9</v>
      </c>
      <c r="J1320" s="1">
        <v>232</v>
      </c>
      <c r="K1320" s="1">
        <v>263.10000000000002</v>
      </c>
      <c r="L1320" s="1">
        <v>41</v>
      </c>
      <c r="M1320" s="1">
        <v>807.8</v>
      </c>
      <c r="N1320" s="1">
        <v>-57.5</v>
      </c>
      <c r="O1320" s="1">
        <v>3.2890000000000001</v>
      </c>
      <c r="P1320" s="1">
        <v>19.600000000000001</v>
      </c>
      <c r="Q1320" s="1">
        <v>0.83</v>
      </c>
      <c r="R1320" s="1">
        <v>43.161000000000001</v>
      </c>
      <c r="S1320" s="21">
        <v>1</v>
      </c>
      <c r="T1320" s="1">
        <v>98</v>
      </c>
      <c r="U1320" s="1">
        <v>0.15</v>
      </c>
      <c r="V1320" s="1">
        <v>16</v>
      </c>
      <c r="W1320" s="1">
        <v>15</v>
      </c>
      <c r="X1320" s="1">
        <v>10</v>
      </c>
      <c r="Y1320" s="1">
        <v>9</v>
      </c>
      <c r="Z1320" s="1">
        <v>8</v>
      </c>
      <c r="AA1320" s="1">
        <v>7</v>
      </c>
      <c r="AB1320" s="1">
        <v>1826</v>
      </c>
      <c r="AC1320" s="1">
        <v>378</v>
      </c>
      <c r="AD1320" s="1">
        <v>24</v>
      </c>
      <c r="AE1320" s="1">
        <v>5</v>
      </c>
      <c r="AF1320" s="1">
        <v>2</v>
      </c>
      <c r="AG1320" s="1">
        <v>1</v>
      </c>
      <c r="AH1320" s="1">
        <v>25.599999999999994</v>
      </c>
      <c r="AI1320" s="1">
        <v>69.699999999999989</v>
      </c>
    </row>
    <row r="1321" spans="1:35" x14ac:dyDescent="0.25">
      <c r="A1321" s="1">
        <v>1320</v>
      </c>
      <c r="B1321" s="1">
        <v>22</v>
      </c>
      <c r="C1321" s="23">
        <v>4.0000000000000001E-3</v>
      </c>
      <c r="D1321" s="1">
        <v>22</v>
      </c>
      <c r="E1321" s="1">
        <v>0.16600000000000001</v>
      </c>
      <c r="F1321" s="29">
        <v>1.1000000000000001E-3</v>
      </c>
      <c r="G1321" s="1">
        <v>151.1</v>
      </c>
      <c r="H1321" s="1">
        <v>171.5</v>
      </c>
      <c r="I1321" s="1">
        <v>195.6</v>
      </c>
      <c r="J1321" s="1">
        <v>231</v>
      </c>
      <c r="K1321" s="1">
        <v>255.1</v>
      </c>
      <c r="L1321" s="1">
        <v>42</v>
      </c>
      <c r="M1321" s="1">
        <v>807.9</v>
      </c>
      <c r="N1321" s="1">
        <v>-55.1</v>
      </c>
      <c r="O1321" s="1">
        <v>3.6219999999999999</v>
      </c>
      <c r="P1321" s="1">
        <v>25</v>
      </c>
      <c r="Q1321" s="1"/>
      <c r="R1321" s="1">
        <v>43.048999999999999</v>
      </c>
      <c r="S1321" s="21">
        <v>1</v>
      </c>
      <c r="T1321" s="1">
        <v>80</v>
      </c>
      <c r="U1321" s="1"/>
      <c r="V1321" s="1"/>
      <c r="W1321" s="1"/>
      <c r="X1321" s="1"/>
      <c r="Y1321" s="1"/>
      <c r="Z1321" s="1"/>
      <c r="AA1321" s="1"/>
      <c r="AB1321" s="1"/>
      <c r="AC1321" s="1"/>
      <c r="AD1321" s="1"/>
      <c r="AE1321" s="1"/>
      <c r="AF1321" s="1"/>
      <c r="AG1321" s="1"/>
      <c r="AH1321" s="1">
        <v>24.099999999999994</v>
      </c>
      <c r="AI1321" s="1">
        <v>59.5</v>
      </c>
    </row>
    <row r="1322" spans="1:35" x14ac:dyDescent="0.25">
      <c r="A1322" s="1">
        <v>1321</v>
      </c>
      <c r="B1322" s="20">
        <v>26</v>
      </c>
      <c r="C1322" s="20">
        <v>2E-3</v>
      </c>
      <c r="D1322" s="20">
        <v>22</v>
      </c>
      <c r="E1322" s="20">
        <v>3.9699999999999999E-2</v>
      </c>
      <c r="F1322" s="28">
        <v>2.0000000000000001E-4</v>
      </c>
      <c r="G1322" s="20">
        <v>139.80000000000001</v>
      </c>
      <c r="H1322" s="20">
        <v>172.3</v>
      </c>
      <c r="I1322" s="20">
        <v>200.1</v>
      </c>
      <c r="J1322" s="20">
        <v>235</v>
      </c>
      <c r="K1322" s="20">
        <v>254.6</v>
      </c>
      <c r="L1322" s="20">
        <v>43</v>
      </c>
      <c r="M1322" s="20">
        <v>807.9</v>
      </c>
      <c r="N1322" s="20">
        <v>-51.6</v>
      </c>
      <c r="O1322" s="20">
        <v>3.9820000000000002</v>
      </c>
      <c r="P1322" s="20">
        <v>20.5</v>
      </c>
      <c r="Q1322" s="20">
        <v>2.06</v>
      </c>
      <c r="R1322" s="20">
        <v>43.11</v>
      </c>
      <c r="S1322" s="20">
        <v>1</v>
      </c>
      <c r="T1322" s="20">
        <v>100</v>
      </c>
      <c r="U1322" s="20">
        <v>0.21</v>
      </c>
      <c r="V1322" s="20">
        <v>15</v>
      </c>
      <c r="W1322" s="20">
        <v>13</v>
      </c>
      <c r="X1322" s="1">
        <v>7</v>
      </c>
      <c r="Y1322" s="1">
        <v>7</v>
      </c>
      <c r="Z1322" s="1">
        <v>7</v>
      </c>
      <c r="AA1322" s="1">
        <v>7</v>
      </c>
      <c r="AB1322" s="20">
        <v>216.6</v>
      </c>
      <c r="AC1322" s="20">
        <v>46.7</v>
      </c>
      <c r="AD1322" s="20">
        <v>1.3</v>
      </c>
      <c r="AE1322" s="20">
        <v>0.3</v>
      </c>
      <c r="AF1322" s="20">
        <v>0.1</v>
      </c>
      <c r="AG1322" s="20">
        <v>0</v>
      </c>
      <c r="AH1322" s="1">
        <v>27.799999999999983</v>
      </c>
      <c r="AI1322" s="1">
        <v>62.699999999999989</v>
      </c>
    </row>
    <row r="1323" spans="1:35" x14ac:dyDescent="0.25">
      <c r="A1323" s="1">
        <v>1322</v>
      </c>
      <c r="B1323" s="20">
        <v>30</v>
      </c>
      <c r="C1323" s="20">
        <v>1E-3</v>
      </c>
      <c r="D1323" s="20">
        <v>22.4</v>
      </c>
      <c r="E1323" s="20">
        <v>1.0200000000000001E-2</v>
      </c>
      <c r="F1323" s="28">
        <v>2.0000000000000001E-4</v>
      </c>
      <c r="G1323" s="20">
        <v>145.80000000000001</v>
      </c>
      <c r="H1323" s="20">
        <v>171.6</v>
      </c>
      <c r="I1323" s="20">
        <v>199.6</v>
      </c>
      <c r="J1323" s="20">
        <v>235.9</v>
      </c>
      <c r="K1323" s="20">
        <v>253.3</v>
      </c>
      <c r="L1323" s="20">
        <v>41.6</v>
      </c>
      <c r="M1323" s="20">
        <v>807.9</v>
      </c>
      <c r="N1323" s="20">
        <v>-52.2</v>
      </c>
      <c r="O1323" s="20">
        <v>3.923</v>
      </c>
      <c r="P1323" s="20">
        <v>21</v>
      </c>
      <c r="Q1323" s="1"/>
      <c r="R1323" s="20">
        <v>43.11</v>
      </c>
      <c r="S1323" s="20">
        <v>1</v>
      </c>
      <c r="T1323" s="20">
        <v>99</v>
      </c>
      <c r="U1323" s="20">
        <v>0.4</v>
      </c>
      <c r="V1323" s="20">
        <v>13</v>
      </c>
      <c r="W1323" s="20">
        <v>11</v>
      </c>
      <c r="X1323" s="1">
        <v>7</v>
      </c>
      <c r="Y1323" s="1">
        <v>7</v>
      </c>
      <c r="Z1323" s="1">
        <v>7</v>
      </c>
      <c r="AA1323" s="1">
        <v>7</v>
      </c>
      <c r="AB1323" s="20">
        <v>56.9</v>
      </c>
      <c r="AC1323" s="20">
        <v>18</v>
      </c>
      <c r="AD1323" s="20">
        <v>0.9</v>
      </c>
      <c r="AE1323" s="20">
        <v>0.2</v>
      </c>
      <c r="AF1323" s="20">
        <v>0.1</v>
      </c>
      <c r="AG1323" s="20">
        <v>0</v>
      </c>
      <c r="AH1323" s="1">
        <v>28</v>
      </c>
      <c r="AI1323" s="1">
        <v>64.300000000000011</v>
      </c>
    </row>
    <row r="1324" spans="1:35" x14ac:dyDescent="0.25">
      <c r="A1324" s="1">
        <v>1323</v>
      </c>
      <c r="B1324" s="22">
        <v>27</v>
      </c>
      <c r="C1324" s="22">
        <v>4.0000000000000001E-3</v>
      </c>
      <c r="D1324" s="22">
        <v>20.5</v>
      </c>
      <c r="E1324" s="22">
        <v>3.5000000000000003E-2</v>
      </c>
      <c r="F1324" s="31" t="s">
        <v>65</v>
      </c>
      <c r="G1324" s="26">
        <v>150.9</v>
      </c>
      <c r="H1324" s="26">
        <v>171.3</v>
      </c>
      <c r="I1324" s="26">
        <v>201</v>
      </c>
      <c r="J1324" s="26">
        <v>238.3</v>
      </c>
      <c r="K1324" s="26">
        <v>257.7</v>
      </c>
      <c r="L1324" s="26">
        <v>45</v>
      </c>
      <c r="M1324" s="22">
        <v>807.9</v>
      </c>
      <c r="N1324" s="26">
        <v>-50</v>
      </c>
      <c r="O1324" s="22">
        <v>3.9750000000000001</v>
      </c>
      <c r="P1324" s="26">
        <v>20.5</v>
      </c>
      <c r="Q1324" s="22">
        <v>2.34</v>
      </c>
      <c r="R1324" s="22">
        <v>43.1</v>
      </c>
      <c r="S1324" s="21">
        <v>1</v>
      </c>
      <c r="T1324" s="22">
        <v>93</v>
      </c>
      <c r="U1324" s="22">
        <v>0.37</v>
      </c>
      <c r="V1324" s="22">
        <v>18</v>
      </c>
      <c r="W1324" s="22">
        <v>16</v>
      </c>
      <c r="X1324" s="1">
        <v>13</v>
      </c>
      <c r="Y1324" s="1">
        <v>10</v>
      </c>
      <c r="Z1324" s="1">
        <v>9</v>
      </c>
      <c r="AA1324" s="1">
        <v>8</v>
      </c>
      <c r="AB1324" s="26">
        <v>1666</v>
      </c>
      <c r="AC1324" s="26">
        <v>520.5</v>
      </c>
      <c r="AD1324" s="26">
        <v>40.6</v>
      </c>
      <c r="AE1324" s="26">
        <v>9.8000000000000007</v>
      </c>
      <c r="AF1324" s="26">
        <v>4.5</v>
      </c>
      <c r="AG1324" s="26">
        <v>1.9</v>
      </c>
      <c r="AH1324" s="1">
        <v>29.699999999999989</v>
      </c>
      <c r="AI1324" s="1">
        <v>67</v>
      </c>
    </row>
    <row r="1325" spans="1:35" x14ac:dyDescent="0.25">
      <c r="A1325" s="1">
        <v>1324</v>
      </c>
      <c r="B1325" s="22">
        <v>27</v>
      </c>
      <c r="C1325" s="22">
        <v>6.0000000000000001E-3</v>
      </c>
      <c r="D1325" s="22">
        <v>16.2</v>
      </c>
      <c r="E1325" s="22">
        <v>3.5000000000000003E-2</v>
      </c>
      <c r="F1325" s="31"/>
      <c r="G1325" s="26">
        <v>140.5</v>
      </c>
      <c r="H1325" s="26">
        <v>165.2</v>
      </c>
      <c r="I1325" s="26">
        <v>194.8</v>
      </c>
      <c r="J1325" s="26">
        <v>237.2</v>
      </c>
      <c r="K1325" s="26">
        <v>258.5</v>
      </c>
      <c r="L1325" s="26">
        <v>41</v>
      </c>
      <c r="M1325" s="26">
        <v>808</v>
      </c>
      <c r="N1325" s="26">
        <v>-53</v>
      </c>
      <c r="O1325" s="22">
        <v>3.8210000000000002</v>
      </c>
      <c r="P1325" s="26">
        <v>21</v>
      </c>
      <c r="Q1325" s="22">
        <v>1.54</v>
      </c>
      <c r="R1325" s="22">
        <v>43.2</v>
      </c>
      <c r="S1325" s="21">
        <v>1</v>
      </c>
      <c r="T1325" s="22">
        <v>91</v>
      </c>
      <c r="U1325" s="32">
        <v>0.3</v>
      </c>
      <c r="V1325" s="22">
        <v>17</v>
      </c>
      <c r="W1325" s="22">
        <v>15</v>
      </c>
      <c r="X1325" s="1">
        <v>12</v>
      </c>
      <c r="Y1325" s="1">
        <v>9</v>
      </c>
      <c r="Z1325" s="1">
        <v>8</v>
      </c>
      <c r="AA1325" s="1">
        <v>7</v>
      </c>
      <c r="AB1325" s="26">
        <v>1015.7</v>
      </c>
      <c r="AC1325" s="26">
        <v>247.8</v>
      </c>
      <c r="AD1325" s="26">
        <v>20.6</v>
      </c>
      <c r="AE1325" s="26">
        <v>4.3</v>
      </c>
      <c r="AF1325" s="26">
        <v>2.2000000000000002</v>
      </c>
      <c r="AG1325" s="26">
        <v>1</v>
      </c>
      <c r="AH1325" s="1">
        <v>29.600000000000023</v>
      </c>
      <c r="AI1325" s="1">
        <v>72</v>
      </c>
    </row>
    <row r="1326" spans="1:35" x14ac:dyDescent="0.25">
      <c r="A1326" s="1">
        <v>1325</v>
      </c>
      <c r="B1326" s="22">
        <v>29</v>
      </c>
      <c r="C1326" s="22">
        <v>6.0000000000000001E-3</v>
      </c>
      <c r="D1326" s="26">
        <v>17.600000000000001</v>
      </c>
      <c r="E1326" s="22">
        <v>3.5000000000000003E-2</v>
      </c>
      <c r="F1326" s="31" t="s">
        <v>65</v>
      </c>
      <c r="G1326" s="26">
        <v>147.9</v>
      </c>
      <c r="H1326" s="26">
        <v>169.2</v>
      </c>
      <c r="I1326" s="26">
        <v>198.5</v>
      </c>
      <c r="J1326" s="26">
        <v>240.3</v>
      </c>
      <c r="K1326" s="26">
        <v>259.2</v>
      </c>
      <c r="L1326" s="26">
        <v>44</v>
      </c>
      <c r="M1326" s="26">
        <v>808</v>
      </c>
      <c r="N1326" s="22">
        <v>-49.4</v>
      </c>
      <c r="O1326" s="24">
        <v>4.0369999999999999</v>
      </c>
      <c r="P1326" s="26">
        <v>21.5</v>
      </c>
      <c r="Q1326" s="22">
        <v>1.93</v>
      </c>
      <c r="R1326" s="22">
        <v>43.2</v>
      </c>
      <c r="S1326" s="21">
        <v>1</v>
      </c>
      <c r="T1326" s="22">
        <v>84</v>
      </c>
      <c r="U1326" s="22">
        <v>0.34</v>
      </c>
      <c r="V1326" s="22">
        <v>18</v>
      </c>
      <c r="W1326" s="22">
        <v>17</v>
      </c>
      <c r="X1326" s="1">
        <v>13</v>
      </c>
      <c r="Y1326" s="1">
        <v>11</v>
      </c>
      <c r="Z1326" s="1">
        <v>10</v>
      </c>
      <c r="AA1326" s="1">
        <v>9</v>
      </c>
      <c r="AB1326" s="26">
        <v>2315.9</v>
      </c>
      <c r="AC1326" s="26">
        <v>645.4</v>
      </c>
      <c r="AD1326" s="26">
        <v>49.9</v>
      </c>
      <c r="AE1326" s="26">
        <v>12.5</v>
      </c>
      <c r="AF1326" s="26">
        <v>6</v>
      </c>
      <c r="AG1326" s="26">
        <v>3.6</v>
      </c>
      <c r="AH1326" s="1">
        <v>29.300000000000011</v>
      </c>
      <c r="AI1326" s="1">
        <v>71.100000000000023</v>
      </c>
    </row>
    <row r="1327" spans="1:35" x14ac:dyDescent="0.25">
      <c r="A1327" s="1">
        <v>1326</v>
      </c>
      <c r="B1327" s="1">
        <v>30</v>
      </c>
      <c r="C1327" s="1">
        <v>4.0000000000000001E-3</v>
      </c>
      <c r="D1327" s="1">
        <v>20.5</v>
      </c>
      <c r="E1327" s="1">
        <v>0.01</v>
      </c>
      <c r="F1327" s="28"/>
      <c r="G1327" s="1">
        <v>146.6</v>
      </c>
      <c r="H1327" s="1">
        <v>162.5</v>
      </c>
      <c r="I1327" s="1">
        <v>189.2</v>
      </c>
      <c r="J1327" s="1">
        <v>234</v>
      </c>
      <c r="K1327" s="1">
        <v>264.2</v>
      </c>
      <c r="L1327" s="1">
        <v>40</v>
      </c>
      <c r="M1327" s="1">
        <v>808</v>
      </c>
      <c r="N1327" s="1">
        <v>-55.4</v>
      </c>
      <c r="O1327" s="1">
        <v>3.4359999999999999</v>
      </c>
      <c r="P1327" s="1">
        <v>19.5</v>
      </c>
      <c r="Q1327" s="1">
        <v>0.88</v>
      </c>
      <c r="R1327" s="1">
        <v>43.125</v>
      </c>
      <c r="S1327" s="21">
        <v>1</v>
      </c>
      <c r="T1327" s="1">
        <v>98</v>
      </c>
      <c r="U1327" s="1">
        <v>0.4</v>
      </c>
      <c r="V1327" s="1">
        <v>16</v>
      </c>
      <c r="W1327" s="1">
        <v>14</v>
      </c>
      <c r="X1327" s="1">
        <v>9</v>
      </c>
      <c r="Y1327" s="1">
        <v>7</v>
      </c>
      <c r="Z1327" s="1">
        <v>7</v>
      </c>
      <c r="AA1327" s="1">
        <v>7</v>
      </c>
      <c r="AB1327" s="1">
        <v>614</v>
      </c>
      <c r="AC1327" s="1">
        <v>128</v>
      </c>
      <c r="AD1327" s="1">
        <v>4</v>
      </c>
      <c r="AE1327" s="1">
        <v>1</v>
      </c>
      <c r="AF1327" s="1" t="s">
        <v>66</v>
      </c>
      <c r="AG1327" s="1" t="s">
        <v>66</v>
      </c>
      <c r="AH1327" s="1">
        <v>26.699999999999989</v>
      </c>
      <c r="AI1327" s="1">
        <v>71.5</v>
      </c>
    </row>
    <row r="1328" spans="1:35" x14ac:dyDescent="0.25">
      <c r="A1328" s="1">
        <v>1327</v>
      </c>
      <c r="B1328" s="1">
        <v>30</v>
      </c>
      <c r="C1328" s="1">
        <v>1E-3</v>
      </c>
      <c r="D1328" s="1">
        <v>20.7</v>
      </c>
      <c r="E1328" s="1">
        <v>0.01</v>
      </c>
      <c r="F1328" s="28"/>
      <c r="G1328" s="1">
        <v>144.6</v>
      </c>
      <c r="H1328" s="1">
        <v>162</v>
      </c>
      <c r="I1328" s="1">
        <v>190</v>
      </c>
      <c r="J1328" s="1">
        <v>237.2</v>
      </c>
      <c r="K1328" s="1">
        <v>266.7</v>
      </c>
      <c r="L1328" s="1">
        <v>39</v>
      </c>
      <c r="M1328" s="1">
        <v>808</v>
      </c>
      <c r="N1328" s="1">
        <v>-54</v>
      </c>
      <c r="O1328" s="1">
        <v>3.363</v>
      </c>
      <c r="P1328" s="1">
        <v>19.3</v>
      </c>
      <c r="Q1328" s="1">
        <v>0.99</v>
      </c>
      <c r="R1328" s="1">
        <v>43.127000000000002</v>
      </c>
      <c r="S1328" s="21">
        <v>1</v>
      </c>
      <c r="T1328" s="1">
        <v>98</v>
      </c>
      <c r="U1328" s="1">
        <v>0.3</v>
      </c>
      <c r="V1328" s="1">
        <v>18</v>
      </c>
      <c r="W1328" s="1">
        <v>17</v>
      </c>
      <c r="X1328" s="1">
        <v>13</v>
      </c>
      <c r="Y1328" s="1">
        <v>11</v>
      </c>
      <c r="Z1328" s="1">
        <v>11</v>
      </c>
      <c r="AA1328" s="1">
        <v>9</v>
      </c>
      <c r="AB1328" s="1">
        <v>1954</v>
      </c>
      <c r="AC1328" s="1">
        <v>667</v>
      </c>
      <c r="AD1328" s="1">
        <v>58</v>
      </c>
      <c r="AE1328" s="1">
        <v>19</v>
      </c>
      <c r="AF1328" s="1">
        <v>10</v>
      </c>
      <c r="AG1328" s="1">
        <v>4</v>
      </c>
      <c r="AH1328" s="1">
        <v>28</v>
      </c>
      <c r="AI1328" s="1">
        <v>75.199999999999989</v>
      </c>
    </row>
    <row r="1329" spans="1:35" x14ac:dyDescent="0.25">
      <c r="A1329" s="1">
        <v>1328</v>
      </c>
      <c r="B1329" s="1">
        <v>30</v>
      </c>
      <c r="C1329" s="1">
        <v>6.0000000000000001E-3</v>
      </c>
      <c r="D1329" s="1">
        <v>19.2</v>
      </c>
      <c r="E1329" s="21">
        <v>0.01</v>
      </c>
      <c r="F1329" s="28"/>
      <c r="G1329" s="1">
        <v>147.9</v>
      </c>
      <c r="H1329" s="1">
        <v>163.1</v>
      </c>
      <c r="I1329" s="1">
        <v>193.3</v>
      </c>
      <c r="J1329" s="1">
        <v>241.3</v>
      </c>
      <c r="K1329" s="1">
        <v>274.60000000000002</v>
      </c>
      <c r="L1329" s="1">
        <v>40.5</v>
      </c>
      <c r="M1329" s="1">
        <v>808</v>
      </c>
      <c r="N1329" s="1">
        <v>-50.4</v>
      </c>
      <c r="O1329" s="1">
        <v>3.5379999999999998</v>
      </c>
      <c r="P1329" s="1">
        <v>19.5</v>
      </c>
      <c r="Q1329" s="1">
        <v>0.55000000000000004</v>
      </c>
      <c r="R1329" s="1">
        <v>43.164999999999999</v>
      </c>
      <c r="S1329" s="21">
        <v>1</v>
      </c>
      <c r="T1329" s="1">
        <v>98</v>
      </c>
      <c r="U1329" s="1">
        <v>0.37</v>
      </c>
      <c r="V1329" s="1">
        <v>16</v>
      </c>
      <c r="W1329" s="1">
        <v>14</v>
      </c>
      <c r="X1329" s="1">
        <v>9</v>
      </c>
      <c r="Y1329" s="1">
        <v>7</v>
      </c>
      <c r="Z1329" s="1">
        <v>7</v>
      </c>
      <c r="AA1329" s="1">
        <v>7</v>
      </c>
      <c r="AB1329" s="1">
        <v>481</v>
      </c>
      <c r="AC1329" s="1">
        <v>86</v>
      </c>
      <c r="AD1329" s="1">
        <v>3</v>
      </c>
      <c r="AE1329" s="1">
        <v>1</v>
      </c>
      <c r="AF1329" s="1" t="s">
        <v>66</v>
      </c>
      <c r="AG1329" s="1" t="s">
        <v>66</v>
      </c>
      <c r="AH1329" s="1">
        <v>30.200000000000017</v>
      </c>
      <c r="AI1329" s="1">
        <v>78.200000000000017</v>
      </c>
    </row>
    <row r="1330" spans="1:35" x14ac:dyDescent="0.25">
      <c r="A1330" s="1">
        <v>1329</v>
      </c>
      <c r="B1330" s="1">
        <v>26</v>
      </c>
      <c r="C1330" s="1">
        <v>7.0000000000000001E-3</v>
      </c>
      <c r="D1330" s="1">
        <v>18.2</v>
      </c>
      <c r="E1330" s="1">
        <v>0.03</v>
      </c>
      <c r="F1330" s="29"/>
      <c r="G1330" s="1">
        <v>149.19999999999999</v>
      </c>
      <c r="H1330" s="1">
        <v>165</v>
      </c>
      <c r="I1330" s="1">
        <v>194.8</v>
      </c>
      <c r="J1330" s="1">
        <v>236.5</v>
      </c>
      <c r="K1330" s="1">
        <v>257.3</v>
      </c>
      <c r="L1330" s="1">
        <v>39</v>
      </c>
      <c r="M1330" s="1">
        <v>808.1</v>
      </c>
      <c r="N1330" s="1">
        <v>-55.9</v>
      </c>
      <c r="O1330" s="1">
        <v>3.726</v>
      </c>
      <c r="P1330" s="1">
        <v>21.7</v>
      </c>
      <c r="Q1330" s="1">
        <v>1.54</v>
      </c>
      <c r="R1330" s="1">
        <v>43.226999999999997</v>
      </c>
      <c r="S1330" s="1">
        <v>1</v>
      </c>
      <c r="T1330" s="1">
        <v>89</v>
      </c>
      <c r="U1330" s="1">
        <v>0.13</v>
      </c>
      <c r="V1330" s="1">
        <v>16</v>
      </c>
      <c r="W1330" s="1">
        <v>14</v>
      </c>
      <c r="X1330" s="1">
        <v>9</v>
      </c>
      <c r="Y1330" s="1">
        <v>7</v>
      </c>
      <c r="Z1330" s="1">
        <v>7</v>
      </c>
      <c r="AA1330" s="1">
        <v>7</v>
      </c>
      <c r="AB1330" s="1"/>
      <c r="AC1330" s="1"/>
      <c r="AD1330" s="1"/>
      <c r="AE1330" s="1"/>
      <c r="AF1330" s="1"/>
      <c r="AG1330" s="1"/>
      <c r="AH1330" s="1">
        <v>29.800000000000011</v>
      </c>
      <c r="AI1330" s="1">
        <v>71.5</v>
      </c>
    </row>
    <row r="1331" spans="1:35" x14ac:dyDescent="0.25">
      <c r="A1331" s="1">
        <v>1330</v>
      </c>
      <c r="B1331" s="22">
        <v>28</v>
      </c>
      <c r="C1331" s="22">
        <v>2E-3</v>
      </c>
      <c r="D1331" s="26">
        <v>16.2</v>
      </c>
      <c r="E1331" s="22">
        <v>2.1000000000000001E-2</v>
      </c>
      <c r="F1331" s="31"/>
      <c r="G1331" s="26">
        <v>147.5</v>
      </c>
      <c r="H1331" s="26">
        <v>167.5</v>
      </c>
      <c r="I1331" s="26">
        <v>194.4</v>
      </c>
      <c r="J1331" s="26">
        <v>236.5</v>
      </c>
      <c r="K1331" s="26">
        <v>260.2</v>
      </c>
      <c r="L1331" s="26">
        <v>43</v>
      </c>
      <c r="M1331" s="22">
        <v>808.1</v>
      </c>
      <c r="N1331" s="26">
        <v>-56.4</v>
      </c>
      <c r="O1331" s="22">
        <v>3.8340000000000001</v>
      </c>
      <c r="P1331" s="26">
        <v>22</v>
      </c>
      <c r="Q1331" s="22">
        <v>1.48</v>
      </c>
      <c r="R1331" s="22">
        <v>43.2</v>
      </c>
      <c r="S1331" s="21">
        <v>1</v>
      </c>
      <c r="T1331" s="22">
        <v>98</v>
      </c>
      <c r="U1331" s="32">
        <v>0.1</v>
      </c>
      <c r="V1331" s="22">
        <v>17</v>
      </c>
      <c r="W1331" s="22">
        <v>16</v>
      </c>
      <c r="X1331" s="1">
        <v>13</v>
      </c>
      <c r="Y1331" s="1">
        <v>11</v>
      </c>
      <c r="Z1331" s="1">
        <v>10</v>
      </c>
      <c r="AA1331" s="1">
        <v>9</v>
      </c>
      <c r="AB1331" s="26">
        <v>1264.5</v>
      </c>
      <c r="AC1331" s="26">
        <v>410.3</v>
      </c>
      <c r="AD1331" s="26">
        <v>50.7</v>
      </c>
      <c r="AE1331" s="26">
        <v>15</v>
      </c>
      <c r="AF1331" s="26">
        <v>7.9</v>
      </c>
      <c r="AG1331" s="26">
        <v>4</v>
      </c>
      <c r="AH1331" s="1">
        <v>26.900000000000006</v>
      </c>
      <c r="AI1331" s="1">
        <v>69</v>
      </c>
    </row>
    <row r="1332" spans="1:35" x14ac:dyDescent="0.25">
      <c r="A1332" s="1">
        <v>1331</v>
      </c>
      <c r="B1332" s="22">
        <v>28</v>
      </c>
      <c r="C1332" s="22">
        <v>4.0000000000000001E-3</v>
      </c>
      <c r="D1332" s="26">
        <v>15.9</v>
      </c>
      <c r="E1332" s="22">
        <v>2.1999999999999999E-2</v>
      </c>
      <c r="F1332" s="31"/>
      <c r="G1332" s="26">
        <v>145.4</v>
      </c>
      <c r="H1332" s="26">
        <v>163.80000000000001</v>
      </c>
      <c r="I1332" s="26">
        <v>193.8</v>
      </c>
      <c r="J1332" s="26">
        <v>238.1</v>
      </c>
      <c r="K1332" s="26">
        <v>258.10000000000002</v>
      </c>
      <c r="L1332" s="26">
        <v>40</v>
      </c>
      <c r="M1332" s="26">
        <v>808.1</v>
      </c>
      <c r="N1332" s="26">
        <v>-53.7</v>
      </c>
      <c r="O1332" s="22">
        <v>3.7829999999999999</v>
      </c>
      <c r="P1332" s="26">
        <v>22</v>
      </c>
      <c r="Q1332" s="32">
        <v>1.74</v>
      </c>
      <c r="R1332" s="22">
        <v>43.2</v>
      </c>
      <c r="S1332" s="21">
        <v>1</v>
      </c>
      <c r="T1332" s="22">
        <v>95</v>
      </c>
      <c r="U1332" s="32">
        <v>0.23</v>
      </c>
      <c r="V1332" s="22">
        <v>17</v>
      </c>
      <c r="W1332" s="22">
        <v>15</v>
      </c>
      <c r="X1332" s="1">
        <v>12</v>
      </c>
      <c r="Y1332" s="1">
        <v>10</v>
      </c>
      <c r="Z1332" s="1">
        <v>9</v>
      </c>
      <c r="AA1332" s="1">
        <v>8</v>
      </c>
      <c r="AB1332" s="26">
        <v>799</v>
      </c>
      <c r="AC1332" s="26">
        <v>221.9</v>
      </c>
      <c r="AD1332" s="26">
        <v>23.9</v>
      </c>
      <c r="AE1332" s="26">
        <v>8</v>
      </c>
      <c r="AF1332" s="26">
        <v>4.5</v>
      </c>
      <c r="AG1332" s="26">
        <v>2.5</v>
      </c>
      <c r="AH1332" s="1">
        <v>30</v>
      </c>
      <c r="AI1332" s="1">
        <v>74.299999999999983</v>
      </c>
    </row>
    <row r="1333" spans="1:35" x14ac:dyDescent="0.25">
      <c r="A1333" s="1">
        <v>1332</v>
      </c>
      <c r="B1333" s="22">
        <v>28</v>
      </c>
      <c r="C1333" s="22">
        <v>8.9999999999999993E-3</v>
      </c>
      <c r="D1333" s="26">
        <v>17.600000000000001</v>
      </c>
      <c r="E1333" s="22">
        <v>3.2000000000000001E-2</v>
      </c>
      <c r="F1333" s="31"/>
      <c r="G1333" s="26">
        <v>146.69999999999999</v>
      </c>
      <c r="H1333" s="26">
        <v>164.6</v>
      </c>
      <c r="I1333" s="26">
        <v>193</v>
      </c>
      <c r="J1333" s="26">
        <v>234.8</v>
      </c>
      <c r="K1333" s="26">
        <v>254.5</v>
      </c>
      <c r="L1333" s="26">
        <v>41</v>
      </c>
      <c r="M1333" s="26">
        <v>808.1</v>
      </c>
      <c r="N1333" s="26">
        <v>-54.5</v>
      </c>
      <c r="O1333" s="24">
        <v>3.677</v>
      </c>
      <c r="P1333" s="26">
        <v>21</v>
      </c>
      <c r="Q1333" s="26">
        <v>1.95</v>
      </c>
      <c r="R1333" s="22">
        <v>43.2</v>
      </c>
      <c r="S1333" s="21">
        <v>1</v>
      </c>
      <c r="T1333" s="22">
        <v>89</v>
      </c>
      <c r="U1333" s="24">
        <v>0.17</v>
      </c>
      <c r="V1333" s="22">
        <v>17</v>
      </c>
      <c r="W1333" s="22">
        <v>16</v>
      </c>
      <c r="X1333" s="1">
        <v>12</v>
      </c>
      <c r="Y1333" s="1">
        <v>11</v>
      </c>
      <c r="Z1333" s="1">
        <v>10</v>
      </c>
      <c r="AA1333" s="1">
        <v>9</v>
      </c>
      <c r="AB1333" s="26">
        <v>1232</v>
      </c>
      <c r="AC1333" s="26">
        <v>335.5</v>
      </c>
      <c r="AD1333" s="26">
        <v>38</v>
      </c>
      <c r="AE1333" s="26">
        <v>10.3</v>
      </c>
      <c r="AF1333" s="26">
        <v>6</v>
      </c>
      <c r="AG1333" s="26">
        <v>2.8</v>
      </c>
      <c r="AH1333" s="1">
        <v>28.400000000000006</v>
      </c>
      <c r="AI1333" s="1">
        <v>70.200000000000017</v>
      </c>
    </row>
    <row r="1334" spans="1:35" x14ac:dyDescent="0.25">
      <c r="A1334" s="1">
        <v>1333</v>
      </c>
      <c r="B1334" s="22">
        <v>28</v>
      </c>
      <c r="C1334" s="22">
        <v>6.0000000000000001E-3</v>
      </c>
      <c r="D1334" s="22">
        <v>18.399999999999999</v>
      </c>
      <c r="E1334" s="22">
        <v>4.2000000000000003E-2</v>
      </c>
      <c r="F1334" s="31"/>
      <c r="G1334" s="22">
        <v>139.80000000000001</v>
      </c>
      <c r="H1334" s="22">
        <v>163.6</v>
      </c>
      <c r="I1334" s="22">
        <v>194.8</v>
      </c>
      <c r="J1334" s="22">
        <v>235.7</v>
      </c>
      <c r="K1334" s="22">
        <v>253.8</v>
      </c>
      <c r="L1334" s="22">
        <v>40.5</v>
      </c>
      <c r="M1334" s="22">
        <v>808.1</v>
      </c>
      <c r="N1334" s="22">
        <v>-52.9</v>
      </c>
      <c r="O1334" s="22">
        <v>3.694</v>
      </c>
      <c r="P1334" s="22">
        <v>22</v>
      </c>
      <c r="Q1334" s="22">
        <v>1.81</v>
      </c>
      <c r="R1334" s="22">
        <v>43.1</v>
      </c>
      <c r="S1334" s="21">
        <v>1</v>
      </c>
      <c r="T1334" s="22">
        <v>78</v>
      </c>
      <c r="U1334" s="22">
        <v>0.65</v>
      </c>
      <c r="V1334" s="22">
        <v>18</v>
      </c>
      <c r="W1334" s="22">
        <v>16</v>
      </c>
      <c r="X1334" s="1">
        <v>13</v>
      </c>
      <c r="Y1334" s="1">
        <v>11</v>
      </c>
      <c r="Z1334" s="1">
        <v>10</v>
      </c>
      <c r="AA1334" s="1">
        <v>9</v>
      </c>
      <c r="AB1334" s="22">
        <v>2205.1</v>
      </c>
      <c r="AC1334" s="22">
        <v>487.8</v>
      </c>
      <c r="AD1334" s="22">
        <v>45.2</v>
      </c>
      <c r="AE1334" s="22">
        <v>15.3</v>
      </c>
      <c r="AF1334" s="22">
        <v>7.9</v>
      </c>
      <c r="AG1334" s="22">
        <v>3.8</v>
      </c>
      <c r="AH1334" s="1">
        <v>31.200000000000017</v>
      </c>
      <c r="AI1334" s="1">
        <v>72.099999999999994</v>
      </c>
    </row>
    <row r="1335" spans="1:35" x14ac:dyDescent="0.25">
      <c r="A1335" s="1">
        <v>1334</v>
      </c>
      <c r="B1335" s="22">
        <v>28</v>
      </c>
      <c r="C1335" s="22">
        <v>8.0000000000000002E-3</v>
      </c>
      <c r="D1335" s="26">
        <v>17.7</v>
      </c>
      <c r="E1335" s="22">
        <v>4.2000000000000003E-2</v>
      </c>
      <c r="F1335" s="31" t="s">
        <v>65</v>
      </c>
      <c r="G1335" s="26">
        <v>141.30000000000001</v>
      </c>
      <c r="H1335" s="26">
        <v>163.9</v>
      </c>
      <c r="I1335" s="26">
        <v>194.9</v>
      </c>
      <c r="J1335" s="26">
        <v>235.1</v>
      </c>
      <c r="K1335" s="26">
        <v>251.9</v>
      </c>
      <c r="L1335" s="26">
        <v>39.5</v>
      </c>
      <c r="M1335" s="22">
        <v>808.1</v>
      </c>
      <c r="N1335" s="22">
        <v>-53.4</v>
      </c>
      <c r="O1335" s="24">
        <v>3.7040000000000002</v>
      </c>
      <c r="P1335" s="26">
        <v>21</v>
      </c>
      <c r="Q1335" s="32">
        <v>1.8</v>
      </c>
      <c r="R1335" s="22">
        <v>43.2</v>
      </c>
      <c r="S1335" s="21">
        <v>1</v>
      </c>
      <c r="T1335" s="22">
        <v>84</v>
      </c>
      <c r="U1335" s="32">
        <v>0.7</v>
      </c>
      <c r="V1335" s="22">
        <v>18</v>
      </c>
      <c r="W1335" s="22">
        <v>16</v>
      </c>
      <c r="X1335" s="1">
        <v>13</v>
      </c>
      <c r="Y1335" s="1">
        <v>11</v>
      </c>
      <c r="Z1335" s="1">
        <v>10</v>
      </c>
      <c r="AA1335" s="1">
        <v>9</v>
      </c>
      <c r="AB1335" s="26">
        <v>1997.8</v>
      </c>
      <c r="AC1335" s="26">
        <v>588.5</v>
      </c>
      <c r="AD1335" s="26">
        <v>55.1</v>
      </c>
      <c r="AE1335" s="26">
        <v>15.1</v>
      </c>
      <c r="AF1335" s="26">
        <v>8.4</v>
      </c>
      <c r="AG1335" s="26">
        <v>4.2</v>
      </c>
      <c r="AH1335" s="1">
        <v>31</v>
      </c>
      <c r="AI1335" s="1">
        <v>71.199999999999989</v>
      </c>
    </row>
    <row r="1336" spans="1:35" x14ac:dyDescent="0.25">
      <c r="A1336" s="1">
        <v>1335</v>
      </c>
      <c r="B1336" s="22">
        <v>29</v>
      </c>
      <c r="C1336" s="22">
        <v>6.0000000000000001E-3</v>
      </c>
      <c r="D1336" s="26">
        <v>17.899999999999999</v>
      </c>
      <c r="E1336" s="22">
        <v>3.9E-2</v>
      </c>
      <c r="F1336" s="31">
        <v>6.9999999999999999E-4</v>
      </c>
      <c r="G1336" s="26">
        <v>141</v>
      </c>
      <c r="H1336" s="26">
        <v>164.3</v>
      </c>
      <c r="I1336" s="26">
        <v>196.4</v>
      </c>
      <c r="J1336" s="26">
        <v>236.3</v>
      </c>
      <c r="K1336" s="26">
        <v>254.8</v>
      </c>
      <c r="L1336" s="26">
        <v>39.5</v>
      </c>
      <c r="M1336" s="22">
        <v>808.1</v>
      </c>
      <c r="N1336" s="22">
        <v>-52.7</v>
      </c>
      <c r="O1336" s="24">
        <v>3.8149999999999999</v>
      </c>
      <c r="P1336" s="26">
        <v>21.5</v>
      </c>
      <c r="Q1336" s="22">
        <v>1.82</v>
      </c>
      <c r="R1336" s="22">
        <v>43.2</v>
      </c>
      <c r="S1336" s="21">
        <v>1</v>
      </c>
      <c r="T1336" s="22">
        <v>91</v>
      </c>
      <c r="U1336" s="22">
        <v>0.31</v>
      </c>
      <c r="V1336" s="22">
        <v>18</v>
      </c>
      <c r="W1336" s="22">
        <v>16</v>
      </c>
      <c r="X1336" s="1">
        <v>12</v>
      </c>
      <c r="Y1336" s="1">
        <v>10</v>
      </c>
      <c r="Z1336" s="1">
        <v>9</v>
      </c>
      <c r="AA1336" s="1">
        <v>8</v>
      </c>
      <c r="AB1336" s="26">
        <v>1302.9000000000001</v>
      </c>
      <c r="AC1336" s="26">
        <v>357.4</v>
      </c>
      <c r="AD1336" s="26">
        <v>30.2</v>
      </c>
      <c r="AE1336" s="26">
        <v>8</v>
      </c>
      <c r="AF1336" s="26">
        <v>3.4</v>
      </c>
      <c r="AG1336" s="26">
        <v>1.5</v>
      </c>
      <c r="AH1336" s="1">
        <v>32.099999999999994</v>
      </c>
      <c r="AI1336" s="1">
        <v>72</v>
      </c>
    </row>
    <row r="1337" spans="1:35" x14ac:dyDescent="0.25">
      <c r="A1337" s="1">
        <v>1336</v>
      </c>
      <c r="B1337" s="22">
        <v>28</v>
      </c>
      <c r="C1337" s="24">
        <v>8.9999999999999993E-3</v>
      </c>
      <c r="D1337" s="22">
        <v>17.2</v>
      </c>
      <c r="E1337" s="24">
        <v>0.03</v>
      </c>
      <c r="F1337" s="31" t="s">
        <v>65</v>
      </c>
      <c r="G1337" s="22">
        <v>140.5</v>
      </c>
      <c r="H1337" s="26">
        <v>164</v>
      </c>
      <c r="I1337" s="26">
        <v>194.5</v>
      </c>
      <c r="J1337" s="26">
        <v>238.6</v>
      </c>
      <c r="K1337" s="26">
        <v>258</v>
      </c>
      <c r="L1337" s="22">
        <v>40.5</v>
      </c>
      <c r="M1337" s="22">
        <v>808.1</v>
      </c>
      <c r="N1337" s="26">
        <v>-52.4</v>
      </c>
      <c r="O1337" s="22">
        <v>3.774</v>
      </c>
      <c r="P1337" s="26">
        <v>22</v>
      </c>
      <c r="Q1337" s="32">
        <v>1.75</v>
      </c>
      <c r="R1337" s="22">
        <v>43.2</v>
      </c>
      <c r="S1337" s="21">
        <v>1</v>
      </c>
      <c r="T1337" s="22">
        <v>97</v>
      </c>
      <c r="U1337" s="32">
        <v>0.43</v>
      </c>
      <c r="V1337" s="22">
        <v>18</v>
      </c>
      <c r="W1337" s="22">
        <v>16</v>
      </c>
      <c r="X1337" s="1">
        <v>13</v>
      </c>
      <c r="Y1337" s="1">
        <v>11</v>
      </c>
      <c r="Z1337" s="1">
        <v>10</v>
      </c>
      <c r="AA1337" s="1">
        <v>9</v>
      </c>
      <c r="AB1337" s="26">
        <v>2003.5</v>
      </c>
      <c r="AC1337" s="26">
        <v>554.1</v>
      </c>
      <c r="AD1337" s="26">
        <v>43.6</v>
      </c>
      <c r="AE1337" s="26">
        <v>13.3</v>
      </c>
      <c r="AF1337" s="26">
        <v>7.3</v>
      </c>
      <c r="AG1337" s="26">
        <v>3.5</v>
      </c>
      <c r="AH1337" s="1">
        <v>30.5</v>
      </c>
      <c r="AI1337" s="1">
        <v>74.599999999999994</v>
      </c>
    </row>
    <row r="1338" spans="1:35" x14ac:dyDescent="0.25">
      <c r="A1338" s="1">
        <v>1337</v>
      </c>
      <c r="B1338" s="22">
        <v>28</v>
      </c>
      <c r="C1338" s="24">
        <v>7.0000000000000001E-3</v>
      </c>
      <c r="D1338" s="22">
        <v>18.100000000000001</v>
      </c>
      <c r="E1338" s="24">
        <v>4.3999999999999997E-2</v>
      </c>
      <c r="F1338" s="31" t="s">
        <v>65</v>
      </c>
      <c r="G1338" s="22">
        <v>145.80000000000001</v>
      </c>
      <c r="H1338" s="26">
        <v>165.8</v>
      </c>
      <c r="I1338" s="26">
        <v>195.7</v>
      </c>
      <c r="J1338" s="26">
        <v>235.3</v>
      </c>
      <c r="K1338" s="26">
        <v>250.8</v>
      </c>
      <c r="L1338" s="22">
        <v>41.5</v>
      </c>
      <c r="M1338" s="22">
        <v>808.1</v>
      </c>
      <c r="N1338" s="26">
        <v>-52.6</v>
      </c>
      <c r="O1338" s="22">
        <v>3.8029999999999999</v>
      </c>
      <c r="P1338" s="26">
        <v>21</v>
      </c>
      <c r="Q1338" s="32">
        <v>1.88</v>
      </c>
      <c r="R1338" s="22">
        <v>43.1</v>
      </c>
      <c r="S1338" s="21">
        <v>1</v>
      </c>
      <c r="T1338" s="22">
        <v>88</v>
      </c>
      <c r="U1338" s="32">
        <v>0.5</v>
      </c>
      <c r="V1338" s="22">
        <v>18</v>
      </c>
      <c r="W1338" s="22">
        <v>16</v>
      </c>
      <c r="X1338" s="1">
        <v>13</v>
      </c>
      <c r="Y1338" s="1">
        <v>11</v>
      </c>
      <c r="Z1338" s="1">
        <v>11</v>
      </c>
      <c r="AA1338" s="1">
        <v>10</v>
      </c>
      <c r="AB1338" s="26">
        <v>1337.3</v>
      </c>
      <c r="AC1338" s="26">
        <v>381.7</v>
      </c>
      <c r="AD1338" s="26">
        <v>53.7</v>
      </c>
      <c r="AE1338" s="26">
        <v>18.899999999999999</v>
      </c>
      <c r="AF1338" s="26">
        <v>10.8</v>
      </c>
      <c r="AG1338" s="26">
        <v>5.4</v>
      </c>
      <c r="AH1338" s="1">
        <v>29.899999999999977</v>
      </c>
      <c r="AI1338" s="1">
        <v>69.5</v>
      </c>
    </row>
    <row r="1339" spans="1:35" x14ac:dyDescent="0.25">
      <c r="A1339" s="1">
        <v>1338</v>
      </c>
      <c r="B1339" s="22">
        <v>28</v>
      </c>
      <c r="C1339" s="22">
        <v>5.0000000000000001E-3</v>
      </c>
      <c r="D1339" s="26">
        <v>17</v>
      </c>
      <c r="E1339" s="24">
        <v>3.2000000000000001E-2</v>
      </c>
      <c r="F1339" s="31"/>
      <c r="G1339" s="26">
        <v>147.30000000000001</v>
      </c>
      <c r="H1339" s="26">
        <v>166.4</v>
      </c>
      <c r="I1339" s="26">
        <v>194.6</v>
      </c>
      <c r="J1339" s="26">
        <v>237.6</v>
      </c>
      <c r="K1339" s="26">
        <v>257.8</v>
      </c>
      <c r="L1339" s="26">
        <v>42</v>
      </c>
      <c r="M1339" s="22">
        <v>808.2</v>
      </c>
      <c r="N1339" s="26">
        <v>-52.3</v>
      </c>
      <c r="O1339" s="24">
        <v>3.78</v>
      </c>
      <c r="P1339" s="26">
        <v>21.5</v>
      </c>
      <c r="Q1339" s="22">
        <v>1.67</v>
      </c>
      <c r="R1339" s="22">
        <v>43.2</v>
      </c>
      <c r="S1339" s="21">
        <v>1</v>
      </c>
      <c r="T1339" s="22">
        <v>99</v>
      </c>
      <c r="U1339" s="32">
        <v>0.26</v>
      </c>
      <c r="V1339" s="22">
        <v>18</v>
      </c>
      <c r="W1339" s="22">
        <v>16</v>
      </c>
      <c r="X1339" s="1">
        <v>13</v>
      </c>
      <c r="Y1339" s="1">
        <v>11</v>
      </c>
      <c r="Z1339" s="1">
        <v>9</v>
      </c>
      <c r="AA1339" s="1">
        <v>9</v>
      </c>
      <c r="AB1339" s="26">
        <v>1777.1</v>
      </c>
      <c r="AC1339" s="26">
        <v>495.4</v>
      </c>
      <c r="AD1339" s="26">
        <v>44.9</v>
      </c>
      <c r="AE1339" s="26">
        <v>10.3</v>
      </c>
      <c r="AF1339" s="26">
        <v>4.7</v>
      </c>
      <c r="AG1339" s="26">
        <v>2.7</v>
      </c>
      <c r="AH1339" s="1">
        <v>28.199999999999989</v>
      </c>
      <c r="AI1339" s="1">
        <v>71.199999999999989</v>
      </c>
    </row>
    <row r="1340" spans="1:35" x14ac:dyDescent="0.25">
      <c r="A1340" s="1">
        <v>1339</v>
      </c>
      <c r="B1340" s="22">
        <v>28</v>
      </c>
      <c r="C1340" s="22">
        <v>8.0000000000000002E-3</v>
      </c>
      <c r="D1340" s="26">
        <v>17.600000000000001</v>
      </c>
      <c r="E1340" s="22">
        <v>3.5999999999999997E-2</v>
      </c>
      <c r="F1340" s="31"/>
      <c r="G1340" s="26">
        <v>145.80000000000001</v>
      </c>
      <c r="H1340" s="26">
        <v>165.3</v>
      </c>
      <c r="I1340" s="26">
        <v>195.5</v>
      </c>
      <c r="J1340" s="26">
        <v>239</v>
      </c>
      <c r="K1340" s="26">
        <v>256</v>
      </c>
      <c r="L1340" s="26">
        <v>41</v>
      </c>
      <c r="M1340" s="22">
        <v>808.2</v>
      </c>
      <c r="N1340" s="26">
        <v>-51.9</v>
      </c>
      <c r="O1340" s="22">
        <v>3.8170000000000002</v>
      </c>
      <c r="P1340" s="26">
        <v>21.5</v>
      </c>
      <c r="Q1340" s="22">
        <v>1.91</v>
      </c>
      <c r="R1340" s="22">
        <v>43.2</v>
      </c>
      <c r="S1340" s="21">
        <v>1</v>
      </c>
      <c r="T1340" s="22">
        <v>97</v>
      </c>
      <c r="U1340" s="32">
        <v>0.7</v>
      </c>
      <c r="V1340" s="22">
        <v>18</v>
      </c>
      <c r="W1340" s="22">
        <v>16</v>
      </c>
      <c r="X1340" s="1">
        <v>13</v>
      </c>
      <c r="Y1340" s="1">
        <v>11</v>
      </c>
      <c r="Z1340" s="1">
        <v>11</v>
      </c>
      <c r="AA1340" s="1">
        <v>10</v>
      </c>
      <c r="AB1340" s="26">
        <v>1546.9</v>
      </c>
      <c r="AC1340" s="26">
        <v>444.6</v>
      </c>
      <c r="AD1340" s="26">
        <v>49.1</v>
      </c>
      <c r="AE1340" s="26">
        <v>18.399999999999999</v>
      </c>
      <c r="AF1340" s="26">
        <v>10.9</v>
      </c>
      <c r="AG1340" s="26">
        <v>6.2</v>
      </c>
      <c r="AH1340" s="1">
        <v>30.199999999999989</v>
      </c>
      <c r="AI1340" s="1">
        <v>73.699999999999989</v>
      </c>
    </row>
    <row r="1341" spans="1:35" x14ac:dyDescent="0.25">
      <c r="A1341" s="1">
        <v>1340</v>
      </c>
      <c r="B1341" s="22">
        <v>28</v>
      </c>
      <c r="C1341" s="22">
        <v>3.0000000000000001E-3</v>
      </c>
      <c r="D1341" s="26">
        <v>18</v>
      </c>
      <c r="E1341" s="24">
        <v>0.04</v>
      </c>
      <c r="F1341" s="31" t="s">
        <v>65</v>
      </c>
      <c r="G1341" s="26">
        <v>143.30000000000001</v>
      </c>
      <c r="H1341" s="26">
        <v>166.1</v>
      </c>
      <c r="I1341" s="26">
        <v>194.9</v>
      </c>
      <c r="J1341" s="26">
        <v>232.7</v>
      </c>
      <c r="K1341" s="26">
        <v>250</v>
      </c>
      <c r="L1341" s="26">
        <v>41</v>
      </c>
      <c r="M1341" s="22">
        <v>808.2</v>
      </c>
      <c r="N1341" s="22">
        <v>-54.7</v>
      </c>
      <c r="O1341" s="24">
        <v>3.7749999999999999</v>
      </c>
      <c r="P1341" s="26">
        <v>21.5</v>
      </c>
      <c r="Q1341" s="22">
        <v>1.73</v>
      </c>
      <c r="R1341" s="22">
        <v>43.1</v>
      </c>
      <c r="S1341" s="21">
        <v>1</v>
      </c>
      <c r="T1341" s="22">
        <v>96</v>
      </c>
      <c r="U1341" s="22">
        <v>0.37</v>
      </c>
      <c r="V1341" s="22">
        <v>18</v>
      </c>
      <c r="W1341" s="22">
        <v>16</v>
      </c>
      <c r="X1341" s="1">
        <v>13</v>
      </c>
      <c r="Y1341" s="1">
        <v>11</v>
      </c>
      <c r="Z1341" s="1">
        <v>10</v>
      </c>
      <c r="AA1341" s="1">
        <v>9</v>
      </c>
      <c r="AB1341" s="26">
        <v>1568.5</v>
      </c>
      <c r="AC1341" s="26">
        <v>405.2</v>
      </c>
      <c r="AD1341" s="26">
        <v>41</v>
      </c>
      <c r="AE1341" s="26">
        <v>13.6</v>
      </c>
      <c r="AF1341" s="26">
        <v>7.9</v>
      </c>
      <c r="AG1341" s="26">
        <v>4.3</v>
      </c>
      <c r="AH1341" s="1">
        <v>28.800000000000011</v>
      </c>
      <c r="AI1341" s="1">
        <v>66.599999999999994</v>
      </c>
    </row>
    <row r="1342" spans="1:35" x14ac:dyDescent="0.25">
      <c r="A1342" s="1">
        <v>1341</v>
      </c>
      <c r="B1342" s="22">
        <v>29</v>
      </c>
      <c r="C1342" s="24">
        <v>5.0000000000000001E-3</v>
      </c>
      <c r="D1342" s="22">
        <v>17.7</v>
      </c>
      <c r="E1342" s="24">
        <v>3.7999999999999999E-2</v>
      </c>
      <c r="F1342" s="31"/>
      <c r="G1342" s="22">
        <v>142.30000000000001</v>
      </c>
      <c r="H1342" s="26">
        <v>167.4</v>
      </c>
      <c r="I1342" s="26">
        <v>197.1</v>
      </c>
      <c r="J1342" s="26">
        <v>236.6</v>
      </c>
      <c r="K1342" s="26">
        <v>255.4</v>
      </c>
      <c r="L1342" s="26">
        <v>41.5</v>
      </c>
      <c r="M1342" s="22">
        <v>808.2</v>
      </c>
      <c r="N1342" s="26">
        <v>-52.8</v>
      </c>
      <c r="O1342" s="22">
        <v>3.9140000000000001</v>
      </c>
      <c r="P1342" s="26">
        <v>21.5</v>
      </c>
      <c r="Q1342" s="32">
        <v>1.62</v>
      </c>
      <c r="R1342" s="22">
        <v>43.2</v>
      </c>
      <c r="S1342" s="21">
        <v>1</v>
      </c>
      <c r="T1342" s="22">
        <v>92</v>
      </c>
      <c r="U1342" s="32">
        <v>0.1</v>
      </c>
      <c r="V1342" s="22">
        <v>18</v>
      </c>
      <c r="W1342" s="22">
        <v>16</v>
      </c>
      <c r="X1342" s="1">
        <v>13</v>
      </c>
      <c r="Y1342" s="1">
        <v>11</v>
      </c>
      <c r="Z1342" s="1">
        <v>10</v>
      </c>
      <c r="AA1342" s="1">
        <v>9</v>
      </c>
      <c r="AB1342" s="26">
        <v>1762.2</v>
      </c>
      <c r="AC1342" s="26">
        <v>476.7</v>
      </c>
      <c r="AD1342" s="26">
        <v>43.1</v>
      </c>
      <c r="AE1342" s="26">
        <v>12.5</v>
      </c>
      <c r="AF1342" s="26">
        <v>6.7</v>
      </c>
      <c r="AG1342" s="26">
        <v>3.1</v>
      </c>
      <c r="AH1342" s="1">
        <v>29.699999999999989</v>
      </c>
      <c r="AI1342" s="1">
        <v>69.199999999999989</v>
      </c>
    </row>
    <row r="1343" spans="1:35" x14ac:dyDescent="0.25">
      <c r="A1343" s="1">
        <v>1342</v>
      </c>
      <c r="B1343" s="1">
        <v>30</v>
      </c>
      <c r="C1343" s="1">
        <v>2E-3</v>
      </c>
      <c r="D1343" s="1">
        <v>19.600000000000001</v>
      </c>
      <c r="E1343" s="21">
        <v>0.01</v>
      </c>
      <c r="F1343" s="28"/>
      <c r="G1343" s="1">
        <v>150.4</v>
      </c>
      <c r="H1343" s="1">
        <v>162.30000000000001</v>
      </c>
      <c r="I1343" s="1">
        <v>188.8</v>
      </c>
      <c r="J1343" s="1">
        <v>236.1</v>
      </c>
      <c r="K1343" s="1">
        <v>266.3</v>
      </c>
      <c r="L1343" s="1">
        <v>40.5</v>
      </c>
      <c r="M1343" s="1">
        <v>808.2</v>
      </c>
      <c r="N1343" s="1">
        <v>-55.5</v>
      </c>
      <c r="O1343" s="1">
        <v>3.3559999999999999</v>
      </c>
      <c r="P1343" s="1">
        <v>19.7</v>
      </c>
      <c r="Q1343" s="1">
        <v>0.82</v>
      </c>
      <c r="R1343" s="1">
        <v>43.139000000000003</v>
      </c>
      <c r="S1343" s="21">
        <v>1</v>
      </c>
      <c r="T1343" s="1">
        <v>99</v>
      </c>
      <c r="U1343" s="1">
        <v>0.13</v>
      </c>
      <c r="V1343" s="1">
        <v>17</v>
      </c>
      <c r="W1343" s="1">
        <v>15</v>
      </c>
      <c r="X1343" s="1">
        <v>11</v>
      </c>
      <c r="Y1343" s="1">
        <v>9</v>
      </c>
      <c r="Z1343" s="1">
        <v>8</v>
      </c>
      <c r="AA1343" s="1">
        <v>8</v>
      </c>
      <c r="AB1343" s="1">
        <v>1286</v>
      </c>
      <c r="AC1343" s="1">
        <v>173</v>
      </c>
      <c r="AD1343" s="1">
        <v>13</v>
      </c>
      <c r="AE1343" s="1">
        <v>4</v>
      </c>
      <c r="AF1343" s="1">
        <v>2</v>
      </c>
      <c r="AG1343" s="1">
        <v>1</v>
      </c>
      <c r="AH1343" s="1">
        <v>26.5</v>
      </c>
      <c r="AI1343" s="1">
        <v>73.799999999999983</v>
      </c>
    </row>
    <row r="1344" spans="1:35" x14ac:dyDescent="0.25">
      <c r="A1344" s="1">
        <v>1343</v>
      </c>
      <c r="B1344" s="1">
        <v>30</v>
      </c>
      <c r="C1344" s="1">
        <v>2E-3</v>
      </c>
      <c r="D1344" s="1">
        <v>19.399999999999999</v>
      </c>
      <c r="E1344" s="21">
        <v>0.01</v>
      </c>
      <c r="F1344" s="28"/>
      <c r="G1344" s="1">
        <v>148.80000000000001</v>
      </c>
      <c r="H1344" s="1">
        <v>162.6</v>
      </c>
      <c r="I1344" s="1">
        <v>189.1</v>
      </c>
      <c r="J1344" s="1">
        <v>237.2</v>
      </c>
      <c r="K1344" s="1">
        <v>268.7</v>
      </c>
      <c r="L1344" s="1">
        <v>40</v>
      </c>
      <c r="M1344" s="1">
        <v>808.2</v>
      </c>
      <c r="N1344" s="1">
        <v>-56</v>
      </c>
      <c r="O1344" s="1">
        <v>3.3530000000000002</v>
      </c>
      <c r="P1344" s="1">
        <v>19.7</v>
      </c>
      <c r="Q1344" s="1">
        <v>1.02</v>
      </c>
      <c r="R1344" s="1">
        <v>43.145000000000003</v>
      </c>
      <c r="S1344" s="21">
        <v>1</v>
      </c>
      <c r="T1344" s="1">
        <v>97</v>
      </c>
      <c r="U1344" s="1">
        <v>0.17</v>
      </c>
      <c r="V1344" s="1">
        <v>16</v>
      </c>
      <c r="W1344" s="1">
        <v>15</v>
      </c>
      <c r="X1344" s="1">
        <v>10</v>
      </c>
      <c r="Y1344" s="1">
        <v>8</v>
      </c>
      <c r="Z1344" s="1">
        <v>7</v>
      </c>
      <c r="AA1344" s="1">
        <v>7</v>
      </c>
      <c r="AB1344" s="1">
        <v>636</v>
      </c>
      <c r="AC1344" s="1">
        <v>163</v>
      </c>
      <c r="AD1344" s="1">
        <v>7</v>
      </c>
      <c r="AE1344" s="1">
        <v>1</v>
      </c>
      <c r="AF1344" s="1">
        <v>1</v>
      </c>
      <c r="AG1344" s="1">
        <v>0</v>
      </c>
      <c r="AH1344" s="1">
        <v>26.5</v>
      </c>
      <c r="AI1344" s="1">
        <v>74.599999999999994</v>
      </c>
    </row>
    <row r="1345" spans="1:35" x14ac:dyDescent="0.25">
      <c r="A1345" s="1">
        <v>1344</v>
      </c>
      <c r="B1345" s="1">
        <v>21</v>
      </c>
      <c r="C1345" s="23">
        <v>5.0000000000000001E-3</v>
      </c>
      <c r="D1345" s="1">
        <v>22.3</v>
      </c>
      <c r="E1345" s="1">
        <v>0.16800000000000001</v>
      </c>
      <c r="F1345" s="29">
        <v>1.1000000000000001E-3</v>
      </c>
      <c r="G1345" s="1">
        <v>150.5</v>
      </c>
      <c r="H1345" s="1">
        <v>171.1</v>
      </c>
      <c r="I1345" s="1">
        <v>195.1</v>
      </c>
      <c r="J1345" s="1">
        <v>229.2</v>
      </c>
      <c r="K1345" s="1">
        <v>251.6</v>
      </c>
      <c r="L1345" s="1">
        <v>41.5</v>
      </c>
      <c r="M1345" s="1">
        <v>808.3</v>
      </c>
      <c r="N1345" s="1">
        <v>-55.5</v>
      </c>
      <c r="O1345" s="1">
        <v>3.508</v>
      </c>
      <c r="P1345" s="1">
        <v>25</v>
      </c>
      <c r="Q1345" s="1"/>
      <c r="R1345" s="1">
        <v>43.033999999999999</v>
      </c>
      <c r="S1345" s="21">
        <v>1</v>
      </c>
      <c r="T1345" s="1">
        <v>74</v>
      </c>
      <c r="U1345" s="1"/>
      <c r="V1345" s="1"/>
      <c r="W1345" s="1"/>
      <c r="X1345" s="1"/>
      <c r="Y1345" s="1"/>
      <c r="Z1345" s="1"/>
      <c r="AA1345" s="1"/>
      <c r="AB1345" s="1"/>
      <c r="AC1345" s="1"/>
      <c r="AD1345" s="1"/>
      <c r="AE1345" s="1"/>
      <c r="AF1345" s="1"/>
      <c r="AG1345" s="1"/>
      <c r="AH1345" s="1">
        <v>24</v>
      </c>
      <c r="AI1345" s="1">
        <v>58.099999999999994</v>
      </c>
    </row>
    <row r="1346" spans="1:35" x14ac:dyDescent="0.25">
      <c r="A1346" s="1">
        <v>1345</v>
      </c>
      <c r="B1346" s="22">
        <v>29</v>
      </c>
      <c r="C1346" s="22">
        <v>4.0000000000000001E-3</v>
      </c>
      <c r="D1346" s="22">
        <v>17.399999999999999</v>
      </c>
      <c r="E1346" s="24">
        <v>3.2000000000000001E-2</v>
      </c>
      <c r="F1346" s="31"/>
      <c r="G1346" s="26">
        <v>143.80000000000001</v>
      </c>
      <c r="H1346" s="26">
        <v>163.1</v>
      </c>
      <c r="I1346" s="26">
        <v>193.7</v>
      </c>
      <c r="J1346" s="26">
        <v>237.4</v>
      </c>
      <c r="K1346" s="26">
        <v>255.3</v>
      </c>
      <c r="L1346" s="26">
        <v>40</v>
      </c>
      <c r="M1346" s="22">
        <v>808.3</v>
      </c>
      <c r="N1346" s="26">
        <v>-55.8</v>
      </c>
      <c r="O1346" s="22">
        <v>3.6949999999999998</v>
      </c>
      <c r="P1346" s="26">
        <v>21</v>
      </c>
      <c r="Q1346" s="22">
        <v>1.52</v>
      </c>
      <c r="R1346" s="22">
        <v>43.2</v>
      </c>
      <c r="S1346" s="21">
        <v>1</v>
      </c>
      <c r="T1346" s="22">
        <v>95</v>
      </c>
      <c r="U1346" s="32">
        <v>0.31</v>
      </c>
      <c r="V1346" s="22">
        <v>19</v>
      </c>
      <c r="W1346" s="22">
        <v>17</v>
      </c>
      <c r="X1346" s="1">
        <v>13</v>
      </c>
      <c r="Y1346" s="1">
        <v>11</v>
      </c>
      <c r="Z1346" s="1">
        <v>10</v>
      </c>
      <c r="AA1346" s="1">
        <v>9</v>
      </c>
      <c r="AB1346" s="26">
        <v>2579.5</v>
      </c>
      <c r="AC1346" s="26">
        <v>728.1</v>
      </c>
      <c r="AD1346" s="26">
        <v>50.4</v>
      </c>
      <c r="AE1346" s="26">
        <v>12.1</v>
      </c>
      <c r="AF1346" s="26">
        <v>6.2</v>
      </c>
      <c r="AG1346" s="26">
        <v>2.8</v>
      </c>
      <c r="AH1346" s="1">
        <v>30.599999999999994</v>
      </c>
      <c r="AI1346" s="1">
        <v>74.300000000000011</v>
      </c>
    </row>
    <row r="1347" spans="1:35" x14ac:dyDescent="0.25">
      <c r="A1347" s="1">
        <v>1346</v>
      </c>
      <c r="B1347" s="22">
        <v>26</v>
      </c>
      <c r="C1347" s="22">
        <v>4.0000000000000001E-3</v>
      </c>
      <c r="D1347" s="22">
        <v>18.100000000000001</v>
      </c>
      <c r="E1347" s="22">
        <v>3.9E-2</v>
      </c>
      <c r="F1347" s="31" t="s">
        <v>65</v>
      </c>
      <c r="G1347" s="26">
        <v>153.6</v>
      </c>
      <c r="H1347" s="26">
        <v>175.5</v>
      </c>
      <c r="I1347" s="26">
        <v>200.5</v>
      </c>
      <c r="J1347" s="26">
        <v>236.4</v>
      </c>
      <c r="K1347" s="26">
        <v>254.1</v>
      </c>
      <c r="L1347" s="26">
        <v>47.5</v>
      </c>
      <c r="M1347" s="22">
        <v>808.3</v>
      </c>
      <c r="N1347" s="22">
        <v>-51.7</v>
      </c>
      <c r="O1347" s="22">
        <v>4.1920000000000002</v>
      </c>
      <c r="P1347" s="26">
        <v>21</v>
      </c>
      <c r="Q1347" s="22">
        <v>2.09</v>
      </c>
      <c r="R1347" s="22">
        <v>43.2</v>
      </c>
      <c r="S1347" s="21">
        <v>1</v>
      </c>
      <c r="T1347" s="22">
        <v>95</v>
      </c>
      <c r="U1347" s="22">
        <v>0.37</v>
      </c>
      <c r="V1347" s="22">
        <v>19</v>
      </c>
      <c r="W1347" s="22">
        <v>17</v>
      </c>
      <c r="X1347" s="1">
        <v>13</v>
      </c>
      <c r="Y1347" s="1">
        <v>11</v>
      </c>
      <c r="Z1347" s="1">
        <v>10</v>
      </c>
      <c r="AA1347" s="1">
        <v>9</v>
      </c>
      <c r="AB1347" s="26">
        <v>2880.1</v>
      </c>
      <c r="AC1347" s="26">
        <v>899.8</v>
      </c>
      <c r="AD1347" s="26">
        <v>73.400000000000006</v>
      </c>
      <c r="AE1347" s="26">
        <v>14.8</v>
      </c>
      <c r="AF1347" s="26">
        <v>6.3</v>
      </c>
      <c r="AG1347" s="26">
        <v>2.9</v>
      </c>
      <c r="AH1347" s="1">
        <v>25</v>
      </c>
      <c r="AI1347" s="1">
        <v>60.900000000000006</v>
      </c>
    </row>
    <row r="1348" spans="1:35" x14ac:dyDescent="0.25">
      <c r="A1348" s="1">
        <v>1347</v>
      </c>
      <c r="B1348" s="22">
        <v>29</v>
      </c>
      <c r="C1348" s="22">
        <v>6.0000000000000001E-3</v>
      </c>
      <c r="D1348" s="22">
        <v>16.8</v>
      </c>
      <c r="E1348" s="22">
        <v>3.5999999999999997E-2</v>
      </c>
      <c r="F1348" s="31" t="s">
        <v>65</v>
      </c>
      <c r="G1348" s="26">
        <v>147.30000000000001</v>
      </c>
      <c r="H1348" s="26">
        <v>165.6</v>
      </c>
      <c r="I1348" s="26">
        <v>196.5</v>
      </c>
      <c r="J1348" s="26">
        <v>241</v>
      </c>
      <c r="K1348" s="26">
        <v>264.10000000000002</v>
      </c>
      <c r="L1348" s="26">
        <v>42</v>
      </c>
      <c r="M1348" s="22">
        <v>808.3</v>
      </c>
      <c r="N1348" s="22">
        <v>-52.7</v>
      </c>
      <c r="O1348" s="22">
        <v>3.9630000000000001</v>
      </c>
      <c r="P1348" s="26">
        <v>22</v>
      </c>
      <c r="Q1348" s="32">
        <v>1.6</v>
      </c>
      <c r="R1348" s="22">
        <v>43.2</v>
      </c>
      <c r="S1348" s="21">
        <v>1</v>
      </c>
      <c r="T1348" s="22">
        <v>90</v>
      </c>
      <c r="U1348" s="22">
        <v>0.37</v>
      </c>
      <c r="V1348" s="22">
        <v>18</v>
      </c>
      <c r="W1348" s="22">
        <v>16</v>
      </c>
      <c r="X1348" s="1">
        <v>12</v>
      </c>
      <c r="Y1348" s="1">
        <v>10</v>
      </c>
      <c r="Z1348" s="1">
        <v>9</v>
      </c>
      <c r="AA1348" s="1">
        <v>8</v>
      </c>
      <c r="AB1348" s="26">
        <v>1797.1</v>
      </c>
      <c r="AC1348" s="26">
        <v>533.1</v>
      </c>
      <c r="AD1348" s="26">
        <v>37.299999999999997</v>
      </c>
      <c r="AE1348" s="26">
        <v>7.6</v>
      </c>
      <c r="AF1348" s="26">
        <v>3.4</v>
      </c>
      <c r="AG1348" s="26">
        <v>1.6</v>
      </c>
      <c r="AH1348" s="1">
        <v>30.900000000000006</v>
      </c>
      <c r="AI1348" s="1">
        <v>75.400000000000006</v>
      </c>
    </row>
    <row r="1349" spans="1:35" x14ac:dyDescent="0.25">
      <c r="A1349" s="1">
        <v>1348</v>
      </c>
      <c r="B1349" s="22">
        <v>29</v>
      </c>
      <c r="C1349" s="22">
        <v>6.0000000000000001E-3</v>
      </c>
      <c r="D1349" s="26">
        <v>17.399999999999999</v>
      </c>
      <c r="E1349" s="22">
        <v>2.5000000000000001E-2</v>
      </c>
      <c r="F1349" s="31"/>
      <c r="G1349" s="26">
        <v>144.30000000000001</v>
      </c>
      <c r="H1349" s="26">
        <v>163.6</v>
      </c>
      <c r="I1349" s="26">
        <v>194.6</v>
      </c>
      <c r="J1349" s="26">
        <v>237</v>
      </c>
      <c r="K1349" s="26">
        <v>256.2</v>
      </c>
      <c r="L1349" s="26">
        <v>40</v>
      </c>
      <c r="M1349" s="22">
        <v>808.3</v>
      </c>
      <c r="N1349" s="26">
        <v>-54.2</v>
      </c>
      <c r="O1349" s="22">
        <v>3.7210000000000001</v>
      </c>
      <c r="P1349" s="26">
        <v>22</v>
      </c>
      <c r="Q1349" s="22">
        <v>1.67</v>
      </c>
      <c r="R1349" s="22">
        <v>43.2</v>
      </c>
      <c r="S1349" s="21">
        <v>1</v>
      </c>
      <c r="T1349" s="22">
        <v>94</v>
      </c>
      <c r="U1349" s="32">
        <v>0.44</v>
      </c>
      <c r="V1349" s="22">
        <v>18</v>
      </c>
      <c r="W1349" s="22">
        <v>16</v>
      </c>
      <c r="X1349" s="1">
        <v>13</v>
      </c>
      <c r="Y1349" s="1">
        <v>11</v>
      </c>
      <c r="Z1349" s="1">
        <v>10</v>
      </c>
      <c r="AA1349" s="1">
        <v>9</v>
      </c>
      <c r="AB1349" s="26">
        <v>2337.6999999999998</v>
      </c>
      <c r="AC1349" s="26">
        <v>605.20000000000005</v>
      </c>
      <c r="AD1349" s="26">
        <v>50.5</v>
      </c>
      <c r="AE1349" s="26">
        <v>12.9</v>
      </c>
      <c r="AF1349" s="26">
        <v>6.9</v>
      </c>
      <c r="AG1349" s="26">
        <v>3.3</v>
      </c>
      <c r="AH1349" s="1">
        <v>31</v>
      </c>
      <c r="AI1349" s="1">
        <v>73.400000000000006</v>
      </c>
    </row>
    <row r="1350" spans="1:35" x14ac:dyDescent="0.25">
      <c r="A1350" s="1">
        <v>1349</v>
      </c>
      <c r="B1350" s="22">
        <v>29</v>
      </c>
      <c r="C1350" s="22">
        <v>5.0000000000000001E-3</v>
      </c>
      <c r="D1350" s="22">
        <v>18.2</v>
      </c>
      <c r="E1350" s="24">
        <v>0.04</v>
      </c>
      <c r="F1350" s="31">
        <v>8.9999999999999998E-4</v>
      </c>
      <c r="G1350" s="22">
        <v>140.30000000000001</v>
      </c>
      <c r="H1350" s="22">
        <v>164.5</v>
      </c>
      <c r="I1350" s="22">
        <v>196.2</v>
      </c>
      <c r="J1350" s="26">
        <v>237</v>
      </c>
      <c r="K1350" s="22">
        <v>255.4</v>
      </c>
      <c r="L1350" s="26">
        <v>38.5</v>
      </c>
      <c r="M1350" s="26">
        <v>808.3</v>
      </c>
      <c r="N1350" s="22">
        <v>-53.3</v>
      </c>
      <c r="O1350" s="22">
        <v>3.8130000000000002</v>
      </c>
      <c r="P1350" s="26">
        <v>22</v>
      </c>
      <c r="Q1350" s="22">
        <v>1.83</v>
      </c>
      <c r="R1350" s="22">
        <v>43.1</v>
      </c>
      <c r="S1350" s="21">
        <v>1</v>
      </c>
      <c r="T1350" s="22">
        <v>93</v>
      </c>
      <c r="U1350" s="22">
        <v>0.23</v>
      </c>
      <c r="V1350" s="22">
        <v>18</v>
      </c>
      <c r="W1350" s="22">
        <v>16</v>
      </c>
      <c r="X1350" s="1">
        <v>12</v>
      </c>
      <c r="Y1350" s="1">
        <v>11</v>
      </c>
      <c r="Z1350" s="1">
        <v>9</v>
      </c>
      <c r="AA1350" s="1">
        <v>8</v>
      </c>
      <c r="AB1350" s="22">
        <v>1844.9</v>
      </c>
      <c r="AC1350" s="22">
        <v>499.9</v>
      </c>
      <c r="AD1350" s="22">
        <v>39.4</v>
      </c>
      <c r="AE1350" s="22">
        <v>10.1</v>
      </c>
      <c r="AF1350" s="22">
        <v>4.5999999999999996</v>
      </c>
      <c r="AG1350" s="26">
        <v>2</v>
      </c>
      <c r="AH1350" s="1">
        <v>31.699999999999989</v>
      </c>
      <c r="AI1350" s="1">
        <v>72.5</v>
      </c>
    </row>
    <row r="1351" spans="1:35" x14ac:dyDescent="0.25">
      <c r="A1351" s="1">
        <v>1350</v>
      </c>
      <c r="B1351" s="22">
        <v>29</v>
      </c>
      <c r="C1351" s="22">
        <v>5.0000000000000001E-3</v>
      </c>
      <c r="D1351" s="22">
        <v>18.2</v>
      </c>
      <c r="E1351" s="24">
        <v>0.04</v>
      </c>
      <c r="F1351" s="31">
        <v>8.9999999999999998E-4</v>
      </c>
      <c r="G1351" s="22">
        <v>140.30000000000001</v>
      </c>
      <c r="H1351" s="22">
        <v>164.5</v>
      </c>
      <c r="I1351" s="22">
        <v>196.2</v>
      </c>
      <c r="J1351" s="26">
        <v>237</v>
      </c>
      <c r="K1351" s="22">
        <v>255.4</v>
      </c>
      <c r="L1351" s="26">
        <v>38.5</v>
      </c>
      <c r="M1351" s="26">
        <v>808.3</v>
      </c>
      <c r="N1351" s="22">
        <v>-53.3</v>
      </c>
      <c r="O1351" s="22">
        <v>3.8130000000000002</v>
      </c>
      <c r="P1351" s="26">
        <v>22</v>
      </c>
      <c r="Q1351" s="22">
        <v>1.83</v>
      </c>
      <c r="R1351" s="22">
        <v>43.1</v>
      </c>
      <c r="S1351" s="21">
        <v>1</v>
      </c>
      <c r="T1351" s="22">
        <v>93</v>
      </c>
      <c r="U1351" s="22">
        <v>0.23</v>
      </c>
      <c r="V1351" s="22">
        <v>18</v>
      </c>
      <c r="W1351" s="22">
        <v>16</v>
      </c>
      <c r="X1351" s="1">
        <v>12</v>
      </c>
      <c r="Y1351" s="1">
        <v>11</v>
      </c>
      <c r="Z1351" s="1">
        <v>9</v>
      </c>
      <c r="AA1351" s="1">
        <v>8</v>
      </c>
      <c r="AB1351" s="22">
        <v>1844.9</v>
      </c>
      <c r="AC1351" s="22">
        <v>499.9</v>
      </c>
      <c r="AD1351" s="22">
        <v>39.4</v>
      </c>
      <c r="AE1351" s="22">
        <v>10.1</v>
      </c>
      <c r="AF1351" s="22">
        <v>4.5999999999999996</v>
      </c>
      <c r="AG1351" s="26">
        <v>2</v>
      </c>
      <c r="AH1351" s="1">
        <v>31.699999999999989</v>
      </c>
      <c r="AI1351" s="1">
        <v>72.5</v>
      </c>
    </row>
    <row r="1352" spans="1:35" x14ac:dyDescent="0.25">
      <c r="A1352" s="1">
        <v>1351</v>
      </c>
      <c r="B1352" s="1">
        <v>30</v>
      </c>
      <c r="C1352" s="1">
        <v>1E-3</v>
      </c>
      <c r="D1352" s="1">
        <v>20.5</v>
      </c>
      <c r="E1352" s="1">
        <v>0.01</v>
      </c>
      <c r="F1352" s="28"/>
      <c r="G1352" s="1">
        <v>144.9</v>
      </c>
      <c r="H1352" s="1">
        <v>162.30000000000001</v>
      </c>
      <c r="I1352" s="1">
        <v>190.1</v>
      </c>
      <c r="J1352" s="1">
        <v>237.4</v>
      </c>
      <c r="K1352" s="1">
        <v>266.7</v>
      </c>
      <c r="L1352" s="1">
        <v>39</v>
      </c>
      <c r="M1352" s="1">
        <v>808.30000000000007</v>
      </c>
      <c r="N1352" s="1">
        <v>-54</v>
      </c>
      <c r="O1352" s="1">
        <v>3.367</v>
      </c>
      <c r="P1352" s="1">
        <v>19.399999999999999</v>
      </c>
      <c r="Q1352" s="1">
        <v>1.01</v>
      </c>
      <c r="R1352" s="1">
        <v>43.128</v>
      </c>
      <c r="S1352" s="1">
        <v>4</v>
      </c>
      <c r="T1352" s="1">
        <v>97</v>
      </c>
      <c r="U1352" s="1">
        <v>0.15</v>
      </c>
      <c r="V1352" s="1">
        <v>17</v>
      </c>
      <c r="W1352" s="1">
        <v>16</v>
      </c>
      <c r="X1352" s="1">
        <v>12</v>
      </c>
      <c r="Y1352" s="1">
        <v>10</v>
      </c>
      <c r="Z1352" s="1">
        <v>9</v>
      </c>
      <c r="AA1352" s="1">
        <v>7</v>
      </c>
      <c r="AB1352" s="1">
        <v>1259</v>
      </c>
      <c r="AC1352" s="1">
        <v>369</v>
      </c>
      <c r="AD1352" s="1">
        <v>22</v>
      </c>
      <c r="AE1352" s="1">
        <v>6</v>
      </c>
      <c r="AF1352" s="1">
        <v>3</v>
      </c>
      <c r="AG1352" s="1">
        <v>1</v>
      </c>
      <c r="AH1352" s="1">
        <v>27.799999999999983</v>
      </c>
      <c r="AI1352" s="1">
        <v>75.099999999999994</v>
      </c>
    </row>
    <row r="1353" spans="1:35" x14ac:dyDescent="0.25">
      <c r="A1353" s="1">
        <v>1352</v>
      </c>
      <c r="B1353" s="1">
        <v>30</v>
      </c>
      <c r="C1353" s="21">
        <v>1E-3</v>
      </c>
      <c r="D1353" s="1">
        <v>17.100000000000001</v>
      </c>
      <c r="E1353" s="21">
        <v>0.01</v>
      </c>
      <c r="F1353" s="29"/>
      <c r="G1353" s="1">
        <v>149.69999999999999</v>
      </c>
      <c r="H1353" s="1">
        <v>165.7</v>
      </c>
      <c r="I1353" s="1">
        <v>184.3</v>
      </c>
      <c r="J1353" s="1">
        <v>213.1</v>
      </c>
      <c r="K1353" s="1">
        <v>236.6</v>
      </c>
      <c r="L1353" s="1">
        <v>42</v>
      </c>
      <c r="M1353" s="1">
        <v>808.30000000000007</v>
      </c>
      <c r="N1353" s="1">
        <v>-69</v>
      </c>
      <c r="O1353" s="1">
        <v>3.24</v>
      </c>
      <c r="P1353" s="1">
        <v>21</v>
      </c>
      <c r="Q1353" s="1">
        <v>0.13</v>
      </c>
      <c r="R1353" s="1">
        <v>43.1</v>
      </c>
      <c r="S1353" s="21">
        <v>1</v>
      </c>
      <c r="T1353" s="1">
        <v>99</v>
      </c>
      <c r="U1353" s="1">
        <v>0.13</v>
      </c>
      <c r="V1353" s="1">
        <v>15</v>
      </c>
      <c r="W1353" s="1">
        <v>14</v>
      </c>
      <c r="X1353" s="1">
        <v>12</v>
      </c>
      <c r="Y1353" s="1">
        <v>11</v>
      </c>
      <c r="Z1353" s="1">
        <v>10</v>
      </c>
      <c r="AA1353" s="1">
        <v>10</v>
      </c>
      <c r="AB1353" s="1">
        <v>260.10000000000002</v>
      </c>
      <c r="AC1353" s="1">
        <v>104.4</v>
      </c>
      <c r="AD1353" s="1">
        <v>32.1</v>
      </c>
      <c r="AE1353" s="1">
        <v>15.5</v>
      </c>
      <c r="AF1353" s="1">
        <v>9.5</v>
      </c>
      <c r="AG1353" s="1">
        <v>5.9</v>
      </c>
      <c r="AH1353" s="1">
        <v>18.600000000000023</v>
      </c>
      <c r="AI1353" s="1">
        <v>47.400000000000006</v>
      </c>
    </row>
    <row r="1354" spans="1:35" x14ac:dyDescent="0.25">
      <c r="A1354" s="1">
        <v>1353</v>
      </c>
      <c r="B1354" s="1">
        <v>30</v>
      </c>
      <c r="C1354" s="1">
        <v>2.3999999999999998E-3</v>
      </c>
      <c r="D1354" s="1">
        <v>18.899999999999999</v>
      </c>
      <c r="E1354" s="21">
        <v>0.01</v>
      </c>
      <c r="F1354" s="29"/>
      <c r="G1354" s="1">
        <v>154.6</v>
      </c>
      <c r="H1354" s="1">
        <v>165.9</v>
      </c>
      <c r="I1354" s="1">
        <v>181.9</v>
      </c>
      <c r="J1354" s="1">
        <v>212.8</v>
      </c>
      <c r="K1354" s="1">
        <v>239</v>
      </c>
      <c r="L1354" s="1">
        <v>41.5</v>
      </c>
      <c r="M1354" s="1">
        <v>808.30000000000007</v>
      </c>
      <c r="N1354" s="1">
        <v>-71.8</v>
      </c>
      <c r="O1354" s="1">
        <v>3.19</v>
      </c>
      <c r="P1354" s="1">
        <v>21</v>
      </c>
      <c r="Q1354" s="1">
        <v>0.17</v>
      </c>
      <c r="R1354" s="1">
        <v>43.1</v>
      </c>
      <c r="S1354" s="1">
        <v>2</v>
      </c>
      <c r="T1354" s="1">
        <v>99</v>
      </c>
      <c r="U1354" s="1">
        <v>0.05</v>
      </c>
      <c r="V1354" s="1">
        <v>17</v>
      </c>
      <c r="W1354" s="1">
        <v>16</v>
      </c>
      <c r="X1354" s="1">
        <v>13</v>
      </c>
      <c r="Y1354" s="1">
        <v>11</v>
      </c>
      <c r="Z1354" s="1">
        <v>10</v>
      </c>
      <c r="AA1354" s="1">
        <v>9</v>
      </c>
      <c r="AB1354" s="1">
        <v>1207.7</v>
      </c>
      <c r="AC1354" s="1">
        <v>377.2</v>
      </c>
      <c r="AD1354" s="1">
        <v>50.7</v>
      </c>
      <c r="AE1354" s="1">
        <v>14.1</v>
      </c>
      <c r="AF1354" s="1">
        <v>7.3</v>
      </c>
      <c r="AG1354" s="1">
        <v>3.6</v>
      </c>
      <c r="AH1354" s="1">
        <v>16</v>
      </c>
      <c r="AI1354" s="1">
        <v>46.900000000000006</v>
      </c>
    </row>
    <row r="1355" spans="1:35" x14ac:dyDescent="0.25">
      <c r="A1355" s="1">
        <v>1354</v>
      </c>
      <c r="B1355" s="1">
        <v>30</v>
      </c>
      <c r="C1355" s="21">
        <v>1E-3</v>
      </c>
      <c r="D1355" s="1">
        <v>17.7</v>
      </c>
      <c r="E1355" s="21">
        <v>0.01</v>
      </c>
      <c r="F1355" s="29"/>
      <c r="G1355" s="1">
        <v>154.30000000000001</v>
      </c>
      <c r="H1355" s="1">
        <v>168.9</v>
      </c>
      <c r="I1355" s="1">
        <v>186.5</v>
      </c>
      <c r="J1355" s="1">
        <v>214.7</v>
      </c>
      <c r="K1355" s="1">
        <v>239.2</v>
      </c>
      <c r="L1355" s="1">
        <v>43</v>
      </c>
      <c r="M1355" s="1">
        <v>808.30000000000007</v>
      </c>
      <c r="N1355" s="1">
        <v>-75.8</v>
      </c>
      <c r="O1355" s="1">
        <v>3.27</v>
      </c>
      <c r="P1355" s="1">
        <v>21.5</v>
      </c>
      <c r="Q1355" s="1">
        <v>0.14000000000000001</v>
      </c>
      <c r="R1355" s="1">
        <v>43.1</v>
      </c>
      <c r="S1355" s="1">
        <v>2</v>
      </c>
      <c r="T1355" s="1">
        <v>99</v>
      </c>
      <c r="U1355" s="1">
        <v>0.26</v>
      </c>
      <c r="V1355" s="1">
        <v>16</v>
      </c>
      <c r="W1355" s="1">
        <v>15</v>
      </c>
      <c r="X1355" s="1">
        <v>15</v>
      </c>
      <c r="Y1355" s="1">
        <v>10</v>
      </c>
      <c r="Z1355" s="1">
        <v>9</v>
      </c>
      <c r="AA1355" s="1">
        <v>8</v>
      </c>
      <c r="AB1355" s="1">
        <v>581.20000000000005</v>
      </c>
      <c r="AC1355" s="1">
        <v>174.3</v>
      </c>
      <c r="AD1355" s="1">
        <v>214.3</v>
      </c>
      <c r="AE1355" s="1">
        <v>7.8</v>
      </c>
      <c r="AF1355" s="1">
        <v>3.8</v>
      </c>
      <c r="AG1355" s="1">
        <v>2</v>
      </c>
      <c r="AH1355" s="1">
        <v>17.599999999999994</v>
      </c>
      <c r="AI1355" s="1">
        <v>45.799999999999983</v>
      </c>
    </row>
    <row r="1356" spans="1:35" x14ac:dyDescent="0.25">
      <c r="A1356" s="1">
        <v>1355</v>
      </c>
      <c r="B1356" s="20">
        <v>30</v>
      </c>
      <c r="C1356" s="20">
        <v>1E-3</v>
      </c>
      <c r="D1356" s="20">
        <v>22.1</v>
      </c>
      <c r="E1356" s="20">
        <v>1.11E-2</v>
      </c>
      <c r="F1356" s="28">
        <v>2.0000000000000001E-4</v>
      </c>
      <c r="G1356" s="20">
        <v>156</v>
      </c>
      <c r="H1356" s="20">
        <v>179</v>
      </c>
      <c r="I1356" s="20">
        <v>200.8</v>
      </c>
      <c r="J1356" s="20">
        <v>226.3</v>
      </c>
      <c r="K1356" s="20">
        <v>243.3</v>
      </c>
      <c r="L1356" s="20">
        <v>46.8</v>
      </c>
      <c r="M1356" s="20">
        <v>808.4</v>
      </c>
      <c r="N1356" s="20">
        <v>-51.5</v>
      </c>
      <c r="O1356" s="20">
        <v>3.976</v>
      </c>
      <c r="P1356" s="20">
        <v>22</v>
      </c>
      <c r="Q1356" s="20">
        <v>1.91</v>
      </c>
      <c r="R1356" s="20">
        <v>43.1</v>
      </c>
      <c r="S1356" s="20">
        <v>1</v>
      </c>
      <c r="T1356" s="20">
        <v>99</v>
      </c>
      <c r="U1356" s="20">
        <v>0.13</v>
      </c>
      <c r="V1356" s="20">
        <v>16</v>
      </c>
      <c r="W1356" s="20">
        <v>15</v>
      </c>
      <c r="X1356" s="1">
        <v>11</v>
      </c>
      <c r="Y1356" s="1">
        <v>9</v>
      </c>
      <c r="Z1356" s="1">
        <v>7</v>
      </c>
      <c r="AA1356" s="1">
        <v>7</v>
      </c>
      <c r="AB1356" s="20">
        <v>385.2</v>
      </c>
      <c r="AC1356" s="20">
        <v>164.7</v>
      </c>
      <c r="AD1356" s="20">
        <v>17.600000000000001</v>
      </c>
      <c r="AE1356" s="20">
        <v>3.4</v>
      </c>
      <c r="AF1356" s="20">
        <v>1.2</v>
      </c>
      <c r="AG1356" s="20">
        <v>0.3</v>
      </c>
      <c r="AH1356" s="1">
        <v>21.800000000000011</v>
      </c>
      <c r="AI1356" s="1">
        <v>47.300000000000011</v>
      </c>
    </row>
    <row r="1357" spans="1:35" x14ac:dyDescent="0.25">
      <c r="A1357" s="1">
        <v>1356</v>
      </c>
      <c r="B1357" s="22">
        <v>29</v>
      </c>
      <c r="C1357" s="22">
        <v>7.0000000000000001E-3</v>
      </c>
      <c r="D1357" s="26">
        <v>17.5</v>
      </c>
      <c r="E1357" s="24">
        <v>0.03</v>
      </c>
      <c r="F1357" s="31"/>
      <c r="G1357" s="26">
        <v>144.30000000000001</v>
      </c>
      <c r="H1357" s="26">
        <v>164.6</v>
      </c>
      <c r="I1357" s="26">
        <v>193.6</v>
      </c>
      <c r="J1357" s="26">
        <v>234.6</v>
      </c>
      <c r="K1357" s="26">
        <v>253.6</v>
      </c>
      <c r="L1357" s="26">
        <v>41.5</v>
      </c>
      <c r="M1357" s="26">
        <v>808.4</v>
      </c>
      <c r="N1357" s="26">
        <v>-54.3</v>
      </c>
      <c r="O1357" s="22">
        <v>3.7610000000000001</v>
      </c>
      <c r="P1357" s="26">
        <v>21</v>
      </c>
      <c r="Q1357" s="32">
        <v>1.58</v>
      </c>
      <c r="R1357" s="22">
        <v>43.2</v>
      </c>
      <c r="S1357" s="21">
        <v>1</v>
      </c>
      <c r="T1357" s="22">
        <v>92</v>
      </c>
      <c r="U1357" s="32">
        <v>0.1</v>
      </c>
      <c r="V1357" s="22">
        <v>18</v>
      </c>
      <c r="W1357" s="22">
        <v>16</v>
      </c>
      <c r="X1357" s="1">
        <v>13</v>
      </c>
      <c r="Y1357" s="1">
        <v>11</v>
      </c>
      <c r="Z1357" s="1">
        <v>10</v>
      </c>
      <c r="AA1357" s="1">
        <v>9</v>
      </c>
      <c r="AB1357" s="26">
        <v>1341.3</v>
      </c>
      <c r="AC1357" s="26">
        <v>418.3</v>
      </c>
      <c r="AD1357" s="26">
        <v>46.4</v>
      </c>
      <c r="AE1357" s="26">
        <v>12</v>
      </c>
      <c r="AF1357" s="26">
        <v>6.1</v>
      </c>
      <c r="AG1357" s="26">
        <v>3</v>
      </c>
      <c r="AH1357" s="1">
        <v>29</v>
      </c>
      <c r="AI1357" s="1">
        <v>70</v>
      </c>
    </row>
    <row r="1358" spans="1:35" x14ac:dyDescent="0.25">
      <c r="A1358" s="1">
        <v>1357</v>
      </c>
      <c r="B1358" s="22">
        <v>29</v>
      </c>
      <c r="C1358" s="22">
        <v>7.0000000000000001E-3</v>
      </c>
      <c r="D1358" s="22">
        <v>19.100000000000001</v>
      </c>
      <c r="E1358" s="22">
        <v>3.3000000000000002E-2</v>
      </c>
      <c r="F1358" s="31">
        <v>5.0000000000000001E-4</v>
      </c>
      <c r="G1358" s="22">
        <v>145.80000000000001</v>
      </c>
      <c r="H1358" s="22">
        <v>166.7</v>
      </c>
      <c r="I1358" s="22">
        <v>196.8</v>
      </c>
      <c r="J1358" s="22">
        <v>239.6</v>
      </c>
      <c r="K1358" s="22">
        <v>259.2</v>
      </c>
      <c r="L1358" s="26">
        <v>41</v>
      </c>
      <c r="M1358" s="26">
        <v>808.4</v>
      </c>
      <c r="N1358" s="26">
        <v>-51</v>
      </c>
      <c r="O1358" s="22">
        <v>3.895</v>
      </c>
      <c r="P1358" s="26">
        <v>21.5</v>
      </c>
      <c r="Q1358" s="22">
        <v>1.92</v>
      </c>
      <c r="R1358" s="22">
        <v>43.1</v>
      </c>
      <c r="S1358" s="21">
        <v>1</v>
      </c>
      <c r="T1358" s="22">
        <v>79</v>
      </c>
      <c r="U1358" s="22">
        <v>0.23</v>
      </c>
      <c r="V1358" s="22">
        <v>18</v>
      </c>
      <c r="W1358" s="22">
        <v>16</v>
      </c>
      <c r="X1358" s="1">
        <v>13</v>
      </c>
      <c r="Y1358" s="1">
        <v>11</v>
      </c>
      <c r="Z1358" s="1">
        <v>9</v>
      </c>
      <c r="AA1358" s="1">
        <v>8</v>
      </c>
      <c r="AB1358" s="22">
        <v>1812.1</v>
      </c>
      <c r="AC1358" s="22">
        <v>562.5</v>
      </c>
      <c r="AD1358" s="22">
        <v>45.5</v>
      </c>
      <c r="AE1358" s="22">
        <v>10.1</v>
      </c>
      <c r="AF1358" s="22">
        <v>4.5999999999999996</v>
      </c>
      <c r="AG1358" s="26">
        <v>2</v>
      </c>
      <c r="AH1358" s="1">
        <v>30.100000000000023</v>
      </c>
      <c r="AI1358" s="1">
        <v>72.900000000000006</v>
      </c>
    </row>
    <row r="1359" spans="1:35" x14ac:dyDescent="0.25">
      <c r="A1359" s="1">
        <v>1358</v>
      </c>
      <c r="B1359" s="22">
        <v>29</v>
      </c>
      <c r="C1359" s="22">
        <v>7.0000000000000001E-3</v>
      </c>
      <c r="D1359" s="22">
        <v>19.100000000000001</v>
      </c>
      <c r="E1359" s="22">
        <v>3.3000000000000002E-2</v>
      </c>
      <c r="F1359" s="31">
        <v>5.0000000000000001E-4</v>
      </c>
      <c r="G1359" s="22">
        <v>145.80000000000001</v>
      </c>
      <c r="H1359" s="22">
        <v>166.7</v>
      </c>
      <c r="I1359" s="22">
        <v>196.8</v>
      </c>
      <c r="J1359" s="22">
        <v>239.6</v>
      </c>
      <c r="K1359" s="22">
        <v>259.2</v>
      </c>
      <c r="L1359" s="26">
        <v>41</v>
      </c>
      <c r="M1359" s="26">
        <v>808.4</v>
      </c>
      <c r="N1359" s="26">
        <v>-51</v>
      </c>
      <c r="O1359" s="22">
        <v>3.895</v>
      </c>
      <c r="P1359" s="26">
        <v>21.5</v>
      </c>
      <c r="Q1359" s="22">
        <v>1.92</v>
      </c>
      <c r="R1359" s="22">
        <v>43.1</v>
      </c>
      <c r="S1359" s="21">
        <v>1</v>
      </c>
      <c r="T1359" s="22">
        <v>79</v>
      </c>
      <c r="U1359" s="22">
        <v>0.23</v>
      </c>
      <c r="V1359" s="22">
        <v>18</v>
      </c>
      <c r="W1359" s="22">
        <v>16</v>
      </c>
      <c r="X1359" s="1">
        <v>13</v>
      </c>
      <c r="Y1359" s="1">
        <v>11</v>
      </c>
      <c r="Z1359" s="1">
        <v>9</v>
      </c>
      <c r="AA1359" s="1">
        <v>8</v>
      </c>
      <c r="AB1359" s="22">
        <v>1812.1</v>
      </c>
      <c r="AC1359" s="22">
        <v>562.5</v>
      </c>
      <c r="AD1359" s="22">
        <v>45.5</v>
      </c>
      <c r="AE1359" s="22">
        <v>10.1</v>
      </c>
      <c r="AF1359" s="22">
        <v>4.5999999999999996</v>
      </c>
      <c r="AG1359" s="26">
        <v>2</v>
      </c>
      <c r="AH1359" s="1">
        <v>30.100000000000023</v>
      </c>
      <c r="AI1359" s="1">
        <v>72.900000000000006</v>
      </c>
    </row>
    <row r="1360" spans="1:35" x14ac:dyDescent="0.25">
      <c r="A1360" s="1">
        <v>1359</v>
      </c>
      <c r="B1360" s="22">
        <v>28</v>
      </c>
      <c r="C1360" s="24">
        <v>8.0000000000000002E-3</v>
      </c>
      <c r="D1360" s="22">
        <v>18.399999999999999</v>
      </c>
      <c r="E1360" s="24">
        <v>3.6999999999999998E-2</v>
      </c>
      <c r="F1360" s="31" t="s">
        <v>65</v>
      </c>
      <c r="G1360" s="22">
        <v>139.69999999999999</v>
      </c>
      <c r="H1360" s="26">
        <v>166.3</v>
      </c>
      <c r="I1360" s="26">
        <v>197.8</v>
      </c>
      <c r="J1360" s="26">
        <v>240.9</v>
      </c>
      <c r="K1360" s="26">
        <v>259.60000000000002</v>
      </c>
      <c r="L1360" s="22">
        <v>41.5</v>
      </c>
      <c r="M1360" s="22">
        <v>808.4</v>
      </c>
      <c r="N1360" s="26">
        <v>-49.8</v>
      </c>
      <c r="O1360" s="22">
        <v>3.948</v>
      </c>
      <c r="P1360" s="26">
        <v>22.5</v>
      </c>
      <c r="Q1360" s="32">
        <v>2.0699999999999998</v>
      </c>
      <c r="R1360" s="22">
        <v>43.2</v>
      </c>
      <c r="S1360" s="21">
        <v>1</v>
      </c>
      <c r="T1360" s="22">
        <v>94</v>
      </c>
      <c r="U1360" s="32">
        <v>0.55000000000000004</v>
      </c>
      <c r="V1360" s="22">
        <v>17</v>
      </c>
      <c r="W1360" s="22">
        <v>15</v>
      </c>
      <c r="X1360" s="1">
        <v>13</v>
      </c>
      <c r="Y1360" s="1">
        <v>11</v>
      </c>
      <c r="Z1360" s="1">
        <v>10</v>
      </c>
      <c r="AA1360" s="1">
        <v>9</v>
      </c>
      <c r="AB1360" s="26">
        <v>843.8</v>
      </c>
      <c r="AC1360" s="26">
        <v>281.60000000000002</v>
      </c>
      <c r="AD1360" s="26">
        <v>45.5</v>
      </c>
      <c r="AE1360" s="26">
        <v>16.7</v>
      </c>
      <c r="AF1360" s="26">
        <v>9</v>
      </c>
      <c r="AG1360" s="26">
        <v>4.5</v>
      </c>
      <c r="AH1360" s="1">
        <v>31.5</v>
      </c>
      <c r="AI1360" s="1">
        <v>74.599999999999994</v>
      </c>
    </row>
    <row r="1361" spans="1:35" x14ac:dyDescent="0.25">
      <c r="A1361" s="1">
        <v>1360</v>
      </c>
      <c r="B1361" s="21">
        <v>19</v>
      </c>
      <c r="C1361" s="21">
        <v>1E-3</v>
      </c>
      <c r="D1361" s="25">
        <v>16.415699850299401</v>
      </c>
      <c r="E1361" s="21">
        <v>0.05</v>
      </c>
      <c r="F1361" s="30">
        <v>1.2999999999999999E-3</v>
      </c>
      <c r="G1361" s="21">
        <v>154.9</v>
      </c>
      <c r="H1361" s="21">
        <v>174.7</v>
      </c>
      <c r="I1361" s="21">
        <v>197.7</v>
      </c>
      <c r="J1361" s="21">
        <v>228.9</v>
      </c>
      <c r="K1361" s="21">
        <v>246.2</v>
      </c>
      <c r="L1361" s="21">
        <v>44</v>
      </c>
      <c r="M1361" s="1">
        <v>808.4</v>
      </c>
      <c r="N1361" s="21">
        <v>-53.5</v>
      </c>
      <c r="O1361" s="21">
        <v>4.0999999999999996</v>
      </c>
      <c r="P1361" s="21">
        <v>25</v>
      </c>
      <c r="Q1361" s="21"/>
      <c r="R1361" s="21">
        <v>43.17</v>
      </c>
      <c r="S1361" s="21">
        <v>1</v>
      </c>
      <c r="T1361" s="21">
        <v>92</v>
      </c>
      <c r="U1361" s="21">
        <v>0.04</v>
      </c>
      <c r="V1361" s="21">
        <v>15</v>
      </c>
      <c r="W1361" s="21">
        <v>14</v>
      </c>
      <c r="X1361" s="1">
        <v>12</v>
      </c>
      <c r="Y1361" s="1">
        <v>10</v>
      </c>
      <c r="Z1361" s="1">
        <v>10</v>
      </c>
      <c r="AA1361" s="1">
        <v>9</v>
      </c>
      <c r="AB1361" s="21">
        <v>170.1</v>
      </c>
      <c r="AC1361" s="21">
        <v>71</v>
      </c>
      <c r="AD1361" s="21">
        <v>20.2</v>
      </c>
      <c r="AE1361" s="21">
        <v>7.3</v>
      </c>
      <c r="AF1361" s="21">
        <v>4.5</v>
      </c>
      <c r="AG1361" s="21">
        <v>2.1</v>
      </c>
      <c r="AH1361" s="1">
        <v>23</v>
      </c>
      <c r="AI1361" s="1">
        <v>54.200000000000017</v>
      </c>
    </row>
    <row r="1362" spans="1:35" x14ac:dyDescent="0.25">
      <c r="A1362" s="1">
        <v>1361</v>
      </c>
      <c r="B1362" s="1">
        <v>30</v>
      </c>
      <c r="C1362" s="1">
        <v>8.9999999999999993E-3</v>
      </c>
      <c r="D1362" s="1">
        <v>20.100000000000001</v>
      </c>
      <c r="E1362" s="1">
        <v>3.5999999999999997E-2</v>
      </c>
      <c r="F1362" s="29"/>
      <c r="G1362" s="1">
        <v>152.30000000000001</v>
      </c>
      <c r="H1362" s="1">
        <v>165.2</v>
      </c>
      <c r="I1362" s="1">
        <v>190.8</v>
      </c>
      <c r="J1362" s="1">
        <v>236.3</v>
      </c>
      <c r="K1362" s="1">
        <v>253.7</v>
      </c>
      <c r="L1362" s="1">
        <v>40.5</v>
      </c>
      <c r="M1362" s="1">
        <v>808.5</v>
      </c>
      <c r="N1362" s="1">
        <v>-61</v>
      </c>
      <c r="O1362" s="1">
        <v>3.5779999999999998</v>
      </c>
      <c r="P1362" s="1">
        <v>21.5</v>
      </c>
      <c r="Q1362" s="1">
        <v>2.2999999999999998</v>
      </c>
      <c r="R1362" s="1">
        <v>43.103999999999999</v>
      </c>
      <c r="S1362" s="1">
        <v>1</v>
      </c>
      <c r="T1362" s="1">
        <v>92</v>
      </c>
      <c r="U1362" s="1">
        <v>0.24</v>
      </c>
      <c r="V1362" s="1">
        <v>14</v>
      </c>
      <c r="W1362" s="1">
        <v>12</v>
      </c>
      <c r="X1362" s="1">
        <v>9</v>
      </c>
      <c r="Y1362" s="1">
        <v>7</v>
      </c>
      <c r="Z1362" s="1">
        <v>7</v>
      </c>
      <c r="AA1362" s="1">
        <v>7</v>
      </c>
      <c r="AB1362" s="20"/>
      <c r="AC1362" s="20"/>
      <c r="AD1362" s="20"/>
      <c r="AE1362" s="20"/>
      <c r="AF1362" s="20"/>
      <c r="AG1362" s="20"/>
      <c r="AH1362" s="1">
        <v>25.600000000000023</v>
      </c>
      <c r="AI1362" s="1">
        <v>71.100000000000023</v>
      </c>
    </row>
    <row r="1363" spans="1:35" x14ac:dyDescent="0.25">
      <c r="A1363" s="1">
        <v>1362</v>
      </c>
      <c r="B1363" s="22">
        <v>26</v>
      </c>
      <c r="C1363" s="22">
        <v>5.0000000000000001E-3</v>
      </c>
      <c r="D1363" s="22">
        <v>15.7</v>
      </c>
      <c r="E1363" s="24">
        <v>2.7E-2</v>
      </c>
      <c r="F1363" s="31"/>
      <c r="G1363" s="26">
        <v>147.69999999999999</v>
      </c>
      <c r="H1363" s="26">
        <v>164.7</v>
      </c>
      <c r="I1363" s="26">
        <v>194.2</v>
      </c>
      <c r="J1363" s="26">
        <v>237.5</v>
      </c>
      <c r="K1363" s="26">
        <v>256.10000000000002</v>
      </c>
      <c r="L1363" s="26">
        <v>41</v>
      </c>
      <c r="M1363" s="22">
        <v>808.5</v>
      </c>
      <c r="N1363" s="26">
        <v>-56</v>
      </c>
      <c r="O1363" s="22">
        <v>3.7170000000000001</v>
      </c>
      <c r="P1363" s="26">
        <v>21.5</v>
      </c>
      <c r="Q1363" s="22">
        <v>1.63</v>
      </c>
      <c r="R1363" s="22">
        <v>43.2</v>
      </c>
      <c r="S1363" s="21">
        <v>1</v>
      </c>
      <c r="T1363" s="22">
        <v>99</v>
      </c>
      <c r="U1363" s="32">
        <v>0.56999999999999995</v>
      </c>
      <c r="V1363" s="22">
        <v>18</v>
      </c>
      <c r="W1363" s="22">
        <v>16</v>
      </c>
      <c r="X1363" s="1">
        <v>12</v>
      </c>
      <c r="Y1363" s="1">
        <v>10</v>
      </c>
      <c r="Z1363" s="1">
        <v>9</v>
      </c>
      <c r="AA1363" s="1">
        <v>8</v>
      </c>
      <c r="AB1363" s="26">
        <v>2018.5</v>
      </c>
      <c r="AC1363" s="26">
        <v>532.5</v>
      </c>
      <c r="AD1363" s="26">
        <v>31.3</v>
      </c>
      <c r="AE1363" s="26">
        <v>6.2</v>
      </c>
      <c r="AF1363" s="26">
        <v>3</v>
      </c>
      <c r="AG1363" s="26">
        <v>1.4</v>
      </c>
      <c r="AH1363" s="1">
        <v>29.5</v>
      </c>
      <c r="AI1363" s="1">
        <v>72.800000000000011</v>
      </c>
    </row>
    <row r="1364" spans="1:35" x14ac:dyDescent="0.25">
      <c r="A1364" s="1">
        <v>1363</v>
      </c>
      <c r="B1364" s="22">
        <v>26</v>
      </c>
      <c r="C1364" s="22">
        <v>7.0000000000000001E-3</v>
      </c>
      <c r="D1364" s="26">
        <v>16.3</v>
      </c>
      <c r="E1364" s="22">
        <v>2.8000000000000001E-2</v>
      </c>
      <c r="F1364" s="31"/>
      <c r="G1364" s="26">
        <v>146.9</v>
      </c>
      <c r="H1364" s="26">
        <v>165.3</v>
      </c>
      <c r="I1364" s="26">
        <v>194</v>
      </c>
      <c r="J1364" s="26">
        <v>234.9</v>
      </c>
      <c r="K1364" s="26">
        <v>254.6</v>
      </c>
      <c r="L1364" s="26">
        <v>42</v>
      </c>
      <c r="M1364" s="26">
        <v>808.5</v>
      </c>
      <c r="N1364" s="26">
        <v>-55.4</v>
      </c>
      <c r="O1364" s="24">
        <v>3.75</v>
      </c>
      <c r="P1364" s="26">
        <v>20</v>
      </c>
      <c r="Q1364" s="26">
        <v>1.61</v>
      </c>
      <c r="R1364" s="22">
        <v>43.2</v>
      </c>
      <c r="S1364" s="21">
        <v>1</v>
      </c>
      <c r="T1364" s="22">
        <v>98</v>
      </c>
      <c r="U1364" s="24">
        <v>0.3</v>
      </c>
      <c r="V1364" s="22">
        <v>18</v>
      </c>
      <c r="W1364" s="22">
        <v>16</v>
      </c>
      <c r="X1364" s="1">
        <v>12</v>
      </c>
      <c r="Y1364" s="1">
        <v>10</v>
      </c>
      <c r="Z1364" s="1">
        <v>9</v>
      </c>
      <c r="AA1364" s="1">
        <v>7</v>
      </c>
      <c r="AB1364" s="26">
        <v>1456.5</v>
      </c>
      <c r="AC1364" s="26">
        <v>394</v>
      </c>
      <c r="AD1364" s="26">
        <v>30.7</v>
      </c>
      <c r="AE1364" s="26">
        <v>6.4</v>
      </c>
      <c r="AF1364" s="26">
        <v>3.2</v>
      </c>
      <c r="AG1364" s="26">
        <v>1.2</v>
      </c>
      <c r="AH1364" s="1">
        <v>28.699999999999989</v>
      </c>
      <c r="AI1364" s="1">
        <v>69.599999999999994</v>
      </c>
    </row>
    <row r="1365" spans="1:35" x14ac:dyDescent="0.25">
      <c r="A1365" s="1">
        <v>1364</v>
      </c>
      <c r="B1365" s="22">
        <v>28</v>
      </c>
      <c r="C1365" s="22">
        <v>7.0000000000000001E-3</v>
      </c>
      <c r="D1365" s="22">
        <v>17.8</v>
      </c>
      <c r="E1365" s="22">
        <v>3.5999999999999997E-2</v>
      </c>
      <c r="F1365" s="31"/>
      <c r="G1365" s="26">
        <v>143</v>
      </c>
      <c r="H1365" s="22">
        <v>164.2</v>
      </c>
      <c r="I1365" s="22">
        <v>194.7</v>
      </c>
      <c r="J1365" s="22">
        <v>238.5</v>
      </c>
      <c r="K1365" s="26">
        <v>260</v>
      </c>
      <c r="L1365" s="26">
        <v>40</v>
      </c>
      <c r="M1365" s="26">
        <v>808.5</v>
      </c>
      <c r="N1365" s="26">
        <v>-53</v>
      </c>
      <c r="O1365" s="22">
        <v>3.7749999999999999</v>
      </c>
      <c r="P1365" s="26">
        <v>21.5</v>
      </c>
      <c r="Q1365" s="22">
        <v>1.74</v>
      </c>
      <c r="R1365" s="22">
        <v>43.2</v>
      </c>
      <c r="S1365" s="21">
        <v>1</v>
      </c>
      <c r="T1365" s="22">
        <v>93</v>
      </c>
      <c r="U1365" s="22">
        <v>0.36</v>
      </c>
      <c r="V1365" s="22">
        <v>17</v>
      </c>
      <c r="W1365" s="22">
        <v>16</v>
      </c>
      <c r="X1365" s="1">
        <v>12</v>
      </c>
      <c r="Y1365" s="1">
        <v>10</v>
      </c>
      <c r="Z1365" s="1">
        <v>8</v>
      </c>
      <c r="AA1365" s="1">
        <v>7</v>
      </c>
      <c r="AB1365" s="22">
        <v>1196.0999999999999</v>
      </c>
      <c r="AC1365" s="22">
        <v>327.60000000000002</v>
      </c>
      <c r="AD1365" s="22">
        <v>22.7</v>
      </c>
      <c r="AE1365" s="22">
        <v>5.4</v>
      </c>
      <c r="AF1365" s="22">
        <v>2.5</v>
      </c>
      <c r="AG1365" s="26">
        <v>1</v>
      </c>
      <c r="AH1365" s="1">
        <v>30.5</v>
      </c>
      <c r="AI1365" s="1">
        <v>74.300000000000011</v>
      </c>
    </row>
    <row r="1366" spans="1:35" x14ac:dyDescent="0.25">
      <c r="A1366" s="1">
        <v>1365</v>
      </c>
      <c r="B1366" s="22">
        <v>28</v>
      </c>
      <c r="C1366" s="22">
        <v>7.0000000000000001E-3</v>
      </c>
      <c r="D1366" s="22">
        <v>17.8</v>
      </c>
      <c r="E1366" s="22">
        <v>3.5999999999999997E-2</v>
      </c>
      <c r="F1366" s="31"/>
      <c r="G1366" s="26">
        <v>143</v>
      </c>
      <c r="H1366" s="22">
        <v>164.2</v>
      </c>
      <c r="I1366" s="22">
        <v>194.7</v>
      </c>
      <c r="J1366" s="22">
        <v>238.5</v>
      </c>
      <c r="K1366" s="26">
        <v>260</v>
      </c>
      <c r="L1366" s="26">
        <v>40</v>
      </c>
      <c r="M1366" s="26">
        <v>808.5</v>
      </c>
      <c r="N1366" s="26">
        <v>-53</v>
      </c>
      <c r="O1366" s="22">
        <v>3.7749999999999999</v>
      </c>
      <c r="P1366" s="26">
        <v>21.5</v>
      </c>
      <c r="Q1366" s="22">
        <v>1.74</v>
      </c>
      <c r="R1366" s="22">
        <v>43.2</v>
      </c>
      <c r="S1366" s="21">
        <v>1</v>
      </c>
      <c r="T1366" s="22">
        <v>93</v>
      </c>
      <c r="U1366" s="22">
        <v>0.36</v>
      </c>
      <c r="V1366" s="22">
        <v>17</v>
      </c>
      <c r="W1366" s="22">
        <v>16</v>
      </c>
      <c r="X1366" s="1">
        <v>12</v>
      </c>
      <c r="Y1366" s="1">
        <v>10</v>
      </c>
      <c r="Z1366" s="1">
        <v>8</v>
      </c>
      <c r="AA1366" s="1">
        <v>7</v>
      </c>
      <c r="AB1366" s="22">
        <v>1196.0999999999999</v>
      </c>
      <c r="AC1366" s="22">
        <v>327.60000000000002</v>
      </c>
      <c r="AD1366" s="22">
        <v>22.7</v>
      </c>
      <c r="AE1366" s="22">
        <v>5.4</v>
      </c>
      <c r="AF1366" s="22">
        <v>2.5</v>
      </c>
      <c r="AG1366" s="26">
        <v>1</v>
      </c>
      <c r="AH1366" s="1">
        <v>30.5</v>
      </c>
      <c r="AI1366" s="1">
        <v>74.300000000000011</v>
      </c>
    </row>
    <row r="1367" spans="1:35" x14ac:dyDescent="0.25">
      <c r="A1367" s="1">
        <v>1366</v>
      </c>
      <c r="B1367" s="1">
        <v>30</v>
      </c>
      <c r="C1367" s="1">
        <v>1.5E-3</v>
      </c>
      <c r="D1367" s="1">
        <v>17.7</v>
      </c>
      <c r="E1367" s="21">
        <v>0.01</v>
      </c>
      <c r="F1367" s="29"/>
      <c r="G1367" s="1">
        <v>153.4</v>
      </c>
      <c r="H1367" s="1">
        <v>168.6</v>
      </c>
      <c r="I1367" s="1">
        <v>186.6</v>
      </c>
      <c r="J1367" s="1">
        <v>215.5</v>
      </c>
      <c r="K1367" s="1">
        <v>241</v>
      </c>
      <c r="L1367" s="1">
        <v>43.5</v>
      </c>
      <c r="M1367" s="1">
        <v>808.5</v>
      </c>
      <c r="N1367" s="1">
        <v>-69.2</v>
      </c>
      <c r="O1367" s="1">
        <v>3.37</v>
      </c>
      <c r="P1367" s="1">
        <v>21.5</v>
      </c>
      <c r="Q1367" s="1">
        <v>0.26</v>
      </c>
      <c r="R1367" s="1">
        <v>43.1</v>
      </c>
      <c r="S1367" s="21">
        <v>1</v>
      </c>
      <c r="T1367" s="1">
        <v>98</v>
      </c>
      <c r="U1367" s="1">
        <v>0.03</v>
      </c>
      <c r="V1367" s="1">
        <v>14</v>
      </c>
      <c r="W1367" s="1">
        <v>12</v>
      </c>
      <c r="X1367" s="1">
        <v>8</v>
      </c>
      <c r="Y1367" s="1">
        <v>7</v>
      </c>
      <c r="Z1367" s="1">
        <v>7</v>
      </c>
      <c r="AA1367" s="1">
        <v>7</v>
      </c>
      <c r="AB1367" s="1">
        <v>105.8</v>
      </c>
      <c r="AC1367" s="1">
        <v>28.5</v>
      </c>
      <c r="AD1367" s="1">
        <v>2.2000000000000002</v>
      </c>
      <c r="AE1367" s="1">
        <v>0.5</v>
      </c>
      <c r="AF1367" s="1">
        <v>0.2</v>
      </c>
      <c r="AG1367" s="1">
        <v>0</v>
      </c>
      <c r="AH1367" s="1">
        <v>18</v>
      </c>
      <c r="AI1367" s="1">
        <v>46.900000000000006</v>
      </c>
    </row>
    <row r="1368" spans="1:35" x14ac:dyDescent="0.25">
      <c r="A1368" s="1">
        <v>1367</v>
      </c>
      <c r="B1368" s="20">
        <v>30</v>
      </c>
      <c r="C1368" s="20">
        <v>2E-3</v>
      </c>
      <c r="D1368" s="20">
        <v>22.5</v>
      </c>
      <c r="E1368" s="20">
        <v>1.0699999999999999E-2</v>
      </c>
      <c r="F1368" s="28">
        <v>2.0000000000000001E-4</v>
      </c>
      <c r="G1368" s="20">
        <v>148.19999999999999</v>
      </c>
      <c r="H1368" s="20">
        <v>172.2</v>
      </c>
      <c r="I1368" s="20">
        <v>197.1</v>
      </c>
      <c r="J1368" s="20">
        <v>230.6</v>
      </c>
      <c r="K1368" s="20">
        <v>249.8</v>
      </c>
      <c r="L1368" s="20">
        <v>41.9</v>
      </c>
      <c r="M1368" s="20">
        <v>808.6</v>
      </c>
      <c r="N1368" s="20">
        <v>-55.5</v>
      </c>
      <c r="O1368" s="20">
        <v>3.782</v>
      </c>
      <c r="P1368" s="20">
        <v>23</v>
      </c>
      <c r="Q1368" s="20">
        <v>1.82</v>
      </c>
      <c r="R1368" s="20">
        <v>43.08</v>
      </c>
      <c r="S1368" s="20">
        <v>2</v>
      </c>
      <c r="T1368" s="20">
        <v>95</v>
      </c>
      <c r="U1368" s="20">
        <v>0.34</v>
      </c>
      <c r="V1368" s="20">
        <v>13</v>
      </c>
      <c r="W1368" s="20">
        <v>12</v>
      </c>
      <c r="X1368" s="1">
        <v>8</v>
      </c>
      <c r="Y1368" s="1">
        <v>7</v>
      </c>
      <c r="Z1368" s="1">
        <v>7</v>
      </c>
      <c r="AA1368" s="1">
        <v>7</v>
      </c>
      <c r="AB1368" s="20">
        <v>66.5</v>
      </c>
      <c r="AC1368" s="20">
        <v>22.6</v>
      </c>
      <c r="AD1368" s="20">
        <v>1.6</v>
      </c>
      <c r="AE1368" s="20">
        <v>0.4</v>
      </c>
      <c r="AF1368" s="20">
        <v>0.2</v>
      </c>
      <c r="AG1368" s="20">
        <v>0.1</v>
      </c>
      <c r="AH1368" s="1">
        <v>24.900000000000006</v>
      </c>
      <c r="AI1368" s="1">
        <v>58.400000000000006</v>
      </c>
    </row>
    <row r="1369" spans="1:35" x14ac:dyDescent="0.25">
      <c r="A1369" s="1">
        <v>1368</v>
      </c>
      <c r="B1369" s="1">
        <v>30</v>
      </c>
      <c r="C1369" s="1">
        <v>2E-3</v>
      </c>
      <c r="D1369" s="1">
        <v>20.5</v>
      </c>
      <c r="E1369" s="1">
        <v>0.01</v>
      </c>
      <c r="F1369" s="29"/>
      <c r="G1369" s="1">
        <v>145.1</v>
      </c>
      <c r="H1369" s="1">
        <v>163.30000000000001</v>
      </c>
      <c r="I1369" s="1">
        <v>191.6</v>
      </c>
      <c r="J1369" s="1">
        <v>239.4</v>
      </c>
      <c r="K1369" s="1">
        <v>269.60000000000002</v>
      </c>
      <c r="L1369" s="1">
        <v>39.5</v>
      </c>
      <c r="M1369" s="1">
        <v>808.6</v>
      </c>
      <c r="N1369" s="1">
        <v>-52</v>
      </c>
      <c r="O1369" s="1">
        <v>3.4830000000000001</v>
      </c>
      <c r="P1369" s="1">
        <v>19</v>
      </c>
      <c r="Q1369" s="1">
        <v>1.08</v>
      </c>
      <c r="R1369" s="1">
        <v>43.133000000000003</v>
      </c>
      <c r="S1369" s="21">
        <v>1</v>
      </c>
      <c r="T1369" s="1">
        <v>98</v>
      </c>
      <c r="U1369" s="1">
        <v>0.3</v>
      </c>
      <c r="V1369" s="1">
        <v>16</v>
      </c>
      <c r="W1369" s="1">
        <v>14</v>
      </c>
      <c r="X1369" s="1">
        <v>8</v>
      </c>
      <c r="Y1369" s="1">
        <v>7</v>
      </c>
      <c r="Z1369" s="1">
        <v>7</v>
      </c>
      <c r="AA1369" s="1">
        <v>7</v>
      </c>
      <c r="AB1369" s="1">
        <v>572</v>
      </c>
      <c r="AC1369" s="1">
        <v>102</v>
      </c>
      <c r="AD1369" s="1">
        <v>2</v>
      </c>
      <c r="AE1369" s="1">
        <v>0</v>
      </c>
      <c r="AF1369" s="1">
        <v>0</v>
      </c>
      <c r="AG1369" s="1">
        <v>0</v>
      </c>
      <c r="AH1369" s="1">
        <v>28.299999999999983</v>
      </c>
      <c r="AI1369" s="1">
        <v>76.099999999999994</v>
      </c>
    </row>
    <row r="1370" spans="1:35" x14ac:dyDescent="0.25">
      <c r="A1370" s="1">
        <v>1369</v>
      </c>
      <c r="B1370" s="1">
        <v>30</v>
      </c>
      <c r="C1370" s="1">
        <v>3.0999999999999999E-3</v>
      </c>
      <c r="D1370" s="1">
        <v>18.600000000000001</v>
      </c>
      <c r="E1370" s="21">
        <v>0.01</v>
      </c>
      <c r="F1370" s="29"/>
      <c r="G1370" s="1">
        <v>151.30000000000001</v>
      </c>
      <c r="H1370" s="1">
        <v>166.9</v>
      </c>
      <c r="I1370" s="1">
        <v>183.8</v>
      </c>
      <c r="J1370" s="1">
        <v>211.9</v>
      </c>
      <c r="K1370" s="1">
        <v>243.7</v>
      </c>
      <c r="L1370" s="1">
        <v>45</v>
      </c>
      <c r="M1370" s="1">
        <v>808.6</v>
      </c>
      <c r="N1370" s="1">
        <v>-71.5</v>
      </c>
      <c r="O1370" s="1">
        <v>3.32</v>
      </c>
      <c r="P1370" s="1">
        <v>21</v>
      </c>
      <c r="Q1370" s="1">
        <v>0.27</v>
      </c>
      <c r="R1370" s="1">
        <v>43.1</v>
      </c>
      <c r="S1370" s="21">
        <v>1</v>
      </c>
      <c r="T1370" s="1">
        <v>97</v>
      </c>
      <c r="U1370" s="1">
        <v>0.16</v>
      </c>
      <c r="V1370" s="1">
        <v>16</v>
      </c>
      <c r="W1370" s="1">
        <v>14</v>
      </c>
      <c r="X1370" s="1">
        <v>11</v>
      </c>
      <c r="Y1370" s="1">
        <v>9</v>
      </c>
      <c r="Z1370" s="1">
        <v>8</v>
      </c>
      <c r="AA1370" s="1">
        <v>7</v>
      </c>
      <c r="AB1370" s="1">
        <v>440.1</v>
      </c>
      <c r="AC1370" s="1">
        <v>158.80000000000001</v>
      </c>
      <c r="AD1370" s="1">
        <v>19.3</v>
      </c>
      <c r="AE1370" s="1">
        <v>3.9</v>
      </c>
      <c r="AF1370" s="1">
        <v>1.5</v>
      </c>
      <c r="AG1370" s="1">
        <v>0.7</v>
      </c>
      <c r="AH1370" s="1">
        <v>16.900000000000006</v>
      </c>
      <c r="AI1370" s="1">
        <v>45</v>
      </c>
    </row>
    <row r="1371" spans="1:35" x14ac:dyDescent="0.25">
      <c r="A1371" s="1">
        <v>1370</v>
      </c>
      <c r="B1371" s="22">
        <v>27</v>
      </c>
      <c r="C1371" s="22">
        <v>5.0000000000000001E-3</v>
      </c>
      <c r="D1371" s="26">
        <v>18.3</v>
      </c>
      <c r="E1371" s="24">
        <v>3.3000000000000002E-2</v>
      </c>
      <c r="F1371" s="31"/>
      <c r="G1371" s="26">
        <v>142.19999999999999</v>
      </c>
      <c r="H1371" s="26">
        <v>163.6</v>
      </c>
      <c r="I1371" s="26">
        <v>194.5</v>
      </c>
      <c r="J1371" s="26">
        <v>238</v>
      </c>
      <c r="K1371" s="26">
        <v>258.5</v>
      </c>
      <c r="L1371" s="26">
        <v>40.5</v>
      </c>
      <c r="M1371" s="22">
        <v>808.7</v>
      </c>
      <c r="N1371" s="26">
        <v>-56.1</v>
      </c>
      <c r="O1371" s="24">
        <v>3.81</v>
      </c>
      <c r="P1371" s="26">
        <v>22.5</v>
      </c>
      <c r="Q1371" s="22">
        <v>1.67</v>
      </c>
      <c r="R1371" s="22">
        <v>43.1</v>
      </c>
      <c r="S1371" s="21">
        <v>1</v>
      </c>
      <c r="T1371" s="22">
        <v>99</v>
      </c>
      <c r="U1371" s="32">
        <v>0.43</v>
      </c>
      <c r="V1371" s="22">
        <v>18</v>
      </c>
      <c r="W1371" s="22">
        <v>16</v>
      </c>
      <c r="X1371" s="1">
        <v>12</v>
      </c>
      <c r="Y1371" s="1">
        <v>10</v>
      </c>
      <c r="Z1371" s="1">
        <v>10</v>
      </c>
      <c r="AA1371" s="1">
        <v>9</v>
      </c>
      <c r="AB1371" s="26">
        <v>2373.4</v>
      </c>
      <c r="AC1371" s="26">
        <v>513.70000000000005</v>
      </c>
      <c r="AD1371" s="26">
        <v>31.9</v>
      </c>
      <c r="AE1371" s="26">
        <v>9</v>
      </c>
      <c r="AF1371" s="26">
        <v>5.2</v>
      </c>
      <c r="AG1371" s="26">
        <v>3.1</v>
      </c>
      <c r="AH1371" s="1">
        <v>30.900000000000006</v>
      </c>
      <c r="AI1371" s="1">
        <v>74.400000000000006</v>
      </c>
    </row>
    <row r="1372" spans="1:35" x14ac:dyDescent="0.25">
      <c r="A1372" s="1">
        <v>1371</v>
      </c>
      <c r="B1372" s="22">
        <v>29</v>
      </c>
      <c r="C1372" s="22">
        <v>7.0000000000000001E-3</v>
      </c>
      <c r="D1372" s="26">
        <v>18.399999999999999</v>
      </c>
      <c r="E1372" s="22">
        <v>3.9E-2</v>
      </c>
      <c r="F1372" s="31"/>
      <c r="G1372" s="26">
        <v>142.4</v>
      </c>
      <c r="H1372" s="26">
        <v>164.9</v>
      </c>
      <c r="I1372" s="26">
        <v>193.7</v>
      </c>
      <c r="J1372" s="26">
        <v>235.3</v>
      </c>
      <c r="K1372" s="26">
        <v>254.5</v>
      </c>
      <c r="L1372" s="26">
        <v>40</v>
      </c>
      <c r="M1372" s="26">
        <v>808.7</v>
      </c>
      <c r="N1372" s="26">
        <v>-53.8</v>
      </c>
      <c r="O1372" s="24">
        <v>3.762</v>
      </c>
      <c r="P1372" s="26">
        <v>20</v>
      </c>
      <c r="Q1372" s="32">
        <v>1.78</v>
      </c>
      <c r="R1372" s="22">
        <v>43.1</v>
      </c>
      <c r="S1372" s="21">
        <v>1</v>
      </c>
      <c r="T1372" s="22">
        <v>85</v>
      </c>
      <c r="U1372" s="32">
        <v>0.27</v>
      </c>
      <c r="V1372" s="22">
        <v>18</v>
      </c>
      <c r="W1372" s="22">
        <v>16</v>
      </c>
      <c r="X1372" s="1">
        <v>13</v>
      </c>
      <c r="Y1372" s="1">
        <v>11</v>
      </c>
      <c r="Z1372" s="1">
        <v>10</v>
      </c>
      <c r="AA1372" s="1">
        <v>9</v>
      </c>
      <c r="AB1372" s="26">
        <v>2362.4</v>
      </c>
      <c r="AC1372" s="26">
        <v>481</v>
      </c>
      <c r="AD1372" s="26">
        <v>55.5</v>
      </c>
      <c r="AE1372" s="26">
        <v>14.8</v>
      </c>
      <c r="AF1372" s="26">
        <v>7.1</v>
      </c>
      <c r="AG1372" s="26">
        <v>3.2</v>
      </c>
      <c r="AH1372" s="1">
        <v>28.799999999999983</v>
      </c>
      <c r="AI1372" s="1">
        <v>70.400000000000006</v>
      </c>
    </row>
    <row r="1373" spans="1:35" x14ac:dyDescent="0.25">
      <c r="A1373" s="1">
        <v>1372</v>
      </c>
      <c r="B1373" s="22">
        <v>27</v>
      </c>
      <c r="C1373" s="22">
        <v>6.0000000000000001E-3</v>
      </c>
      <c r="D1373" s="26">
        <v>18.399999999999999</v>
      </c>
      <c r="E1373" s="22">
        <v>3.6999999999999998E-2</v>
      </c>
      <c r="F1373" s="31" t="s">
        <v>65</v>
      </c>
      <c r="G1373" s="26">
        <v>143.30000000000001</v>
      </c>
      <c r="H1373" s="26">
        <v>166.9</v>
      </c>
      <c r="I1373" s="26">
        <v>197.5</v>
      </c>
      <c r="J1373" s="26">
        <v>240.7</v>
      </c>
      <c r="K1373" s="26">
        <v>259</v>
      </c>
      <c r="L1373" s="26">
        <v>41</v>
      </c>
      <c r="M1373" s="22">
        <v>808.7</v>
      </c>
      <c r="N1373" s="22">
        <v>-50.3</v>
      </c>
      <c r="O1373" s="24">
        <v>3.9</v>
      </c>
      <c r="P1373" s="26">
        <v>21.5</v>
      </c>
      <c r="Q1373" s="32">
        <v>2</v>
      </c>
      <c r="R1373" s="22">
        <v>43.2</v>
      </c>
      <c r="S1373" s="21">
        <v>1</v>
      </c>
      <c r="T1373" s="22">
        <v>91</v>
      </c>
      <c r="U1373" s="22">
        <v>0.27</v>
      </c>
      <c r="V1373" s="22">
        <v>17</v>
      </c>
      <c r="W1373" s="22">
        <v>16</v>
      </c>
      <c r="X1373" s="1">
        <v>13</v>
      </c>
      <c r="Y1373" s="1">
        <v>11</v>
      </c>
      <c r="Z1373" s="1">
        <v>10</v>
      </c>
      <c r="AA1373" s="1">
        <v>9</v>
      </c>
      <c r="AB1373" s="26">
        <v>1082.4000000000001</v>
      </c>
      <c r="AC1373" s="26">
        <v>374.2</v>
      </c>
      <c r="AD1373" s="26">
        <v>50.9</v>
      </c>
      <c r="AE1373" s="26">
        <v>17.100000000000001</v>
      </c>
      <c r="AF1373" s="26">
        <v>9.5</v>
      </c>
      <c r="AG1373" s="26">
        <v>4.9000000000000004</v>
      </c>
      <c r="AH1373" s="1">
        <v>30.599999999999994</v>
      </c>
      <c r="AI1373" s="1">
        <v>73.799999999999983</v>
      </c>
    </row>
    <row r="1374" spans="1:35" x14ac:dyDescent="0.25">
      <c r="A1374" s="1">
        <v>1373</v>
      </c>
      <c r="B1374" s="1">
        <v>30</v>
      </c>
      <c r="C1374" s="1">
        <v>2E-3</v>
      </c>
      <c r="D1374" s="1">
        <v>17.100000000000001</v>
      </c>
      <c r="E1374" s="1">
        <v>0.01</v>
      </c>
      <c r="F1374" s="29"/>
      <c r="G1374" s="1">
        <v>147.9</v>
      </c>
      <c r="H1374" s="1">
        <v>162.9</v>
      </c>
      <c r="I1374" s="1">
        <v>191.4</v>
      </c>
      <c r="J1374" s="1">
        <v>239.3</v>
      </c>
      <c r="K1374" s="1">
        <v>269.60000000000002</v>
      </c>
      <c r="L1374" s="1">
        <v>39.5</v>
      </c>
      <c r="M1374" s="1">
        <v>808.8</v>
      </c>
      <c r="N1374" s="1">
        <v>-53</v>
      </c>
      <c r="O1374" s="1">
        <v>3.5249999999999999</v>
      </c>
      <c r="P1374" s="1">
        <v>20.3</v>
      </c>
      <c r="Q1374" s="1">
        <v>0.94</v>
      </c>
      <c r="R1374" s="1">
        <v>43.182000000000002</v>
      </c>
      <c r="S1374" s="21">
        <v>1</v>
      </c>
      <c r="T1374" s="1">
        <v>98</v>
      </c>
      <c r="U1374" s="1">
        <v>0.4</v>
      </c>
      <c r="V1374" s="1">
        <v>17</v>
      </c>
      <c r="W1374" s="1">
        <v>15</v>
      </c>
      <c r="X1374" s="1">
        <v>11</v>
      </c>
      <c r="Y1374" s="1">
        <v>9</v>
      </c>
      <c r="Z1374" s="1">
        <v>8</v>
      </c>
      <c r="AA1374" s="1">
        <v>7</v>
      </c>
      <c r="AB1374" s="1">
        <v>1112</v>
      </c>
      <c r="AC1374" s="1">
        <v>239</v>
      </c>
      <c r="AD1374" s="1">
        <v>15</v>
      </c>
      <c r="AE1374" s="1">
        <v>3</v>
      </c>
      <c r="AF1374" s="1">
        <v>2</v>
      </c>
      <c r="AG1374" s="1">
        <v>1</v>
      </c>
      <c r="AH1374" s="1">
        <v>28.5</v>
      </c>
      <c r="AI1374" s="1">
        <v>76.400000000000006</v>
      </c>
    </row>
    <row r="1375" spans="1:35" x14ac:dyDescent="0.25">
      <c r="A1375" s="1">
        <v>1374</v>
      </c>
      <c r="B1375" s="1">
        <v>30</v>
      </c>
      <c r="C1375" s="1">
        <v>6.6E-3</v>
      </c>
      <c r="D1375" s="1">
        <v>18.2</v>
      </c>
      <c r="E1375" s="21">
        <v>0.01</v>
      </c>
      <c r="F1375" s="29"/>
      <c r="G1375" s="1">
        <v>152.30000000000001</v>
      </c>
      <c r="H1375" s="1">
        <v>167.3</v>
      </c>
      <c r="I1375" s="1">
        <v>183.2</v>
      </c>
      <c r="J1375" s="1">
        <v>212.4</v>
      </c>
      <c r="K1375" s="1">
        <v>243.1</v>
      </c>
      <c r="L1375" s="1">
        <v>44</v>
      </c>
      <c r="M1375" s="1">
        <v>808.8</v>
      </c>
      <c r="N1375" s="1">
        <v>-71.5</v>
      </c>
      <c r="O1375" s="1">
        <v>3.31</v>
      </c>
      <c r="P1375" s="1">
        <v>21</v>
      </c>
      <c r="Q1375" s="1">
        <v>0.17</v>
      </c>
      <c r="R1375" s="1">
        <v>43.1</v>
      </c>
      <c r="S1375" s="1">
        <v>3</v>
      </c>
      <c r="T1375" s="1">
        <v>98</v>
      </c>
      <c r="U1375" s="1">
        <v>0.08</v>
      </c>
      <c r="V1375" s="1">
        <v>17</v>
      </c>
      <c r="W1375" s="1">
        <v>15</v>
      </c>
      <c r="X1375" s="1">
        <v>12</v>
      </c>
      <c r="Y1375" s="1">
        <v>11</v>
      </c>
      <c r="Z1375" s="1">
        <v>10</v>
      </c>
      <c r="AA1375" s="1">
        <v>9</v>
      </c>
      <c r="AB1375" s="1">
        <v>1250.4000000000001</v>
      </c>
      <c r="AC1375" s="1">
        <v>189.3</v>
      </c>
      <c r="AD1375" s="1">
        <v>23.2</v>
      </c>
      <c r="AE1375" s="1">
        <v>10.1</v>
      </c>
      <c r="AF1375" s="1">
        <v>7</v>
      </c>
      <c r="AG1375" s="1">
        <v>3.9</v>
      </c>
      <c r="AH1375" s="1">
        <v>15.899999999999977</v>
      </c>
      <c r="AI1375" s="1">
        <v>45.099999999999994</v>
      </c>
    </row>
    <row r="1376" spans="1:35" x14ac:dyDescent="0.25">
      <c r="A1376" s="1">
        <v>1375</v>
      </c>
      <c r="B1376" s="1">
        <v>30</v>
      </c>
      <c r="C1376" s="1">
        <v>0.01</v>
      </c>
      <c r="D1376" s="1">
        <v>18.399999999999999</v>
      </c>
      <c r="E1376" s="1">
        <v>0.03</v>
      </c>
      <c r="F1376" s="29">
        <v>1E-3</v>
      </c>
      <c r="G1376" s="1">
        <v>146.9</v>
      </c>
      <c r="H1376" s="1">
        <v>163.4</v>
      </c>
      <c r="I1376" s="1">
        <v>192.2</v>
      </c>
      <c r="J1376" s="1">
        <v>237</v>
      </c>
      <c r="K1376" s="1">
        <v>257</v>
      </c>
      <c r="L1376" s="1">
        <v>39.5</v>
      </c>
      <c r="M1376" s="1">
        <v>809</v>
      </c>
      <c r="N1376" s="1">
        <v>-60.2</v>
      </c>
      <c r="O1376" s="1">
        <v>3.617</v>
      </c>
      <c r="P1376" s="1">
        <v>20.8</v>
      </c>
      <c r="Q1376" s="1">
        <v>1.93</v>
      </c>
      <c r="R1376" s="1">
        <v>43.13</v>
      </c>
      <c r="S1376" s="1">
        <v>1</v>
      </c>
      <c r="T1376" s="1">
        <v>97</v>
      </c>
      <c r="U1376" s="1">
        <v>0.1</v>
      </c>
      <c r="V1376" s="1">
        <v>13</v>
      </c>
      <c r="W1376" s="1">
        <v>11</v>
      </c>
      <c r="X1376" s="1">
        <v>8</v>
      </c>
      <c r="Y1376" s="1">
        <v>7</v>
      </c>
      <c r="Z1376" s="1">
        <v>7</v>
      </c>
      <c r="AA1376" s="1">
        <v>7</v>
      </c>
      <c r="AB1376" s="1"/>
      <c r="AC1376" s="1"/>
      <c r="AD1376" s="1"/>
      <c r="AE1376" s="1"/>
      <c r="AF1376" s="1"/>
      <c r="AG1376" s="1"/>
      <c r="AH1376" s="1">
        <v>28.799999999999983</v>
      </c>
      <c r="AI1376" s="1">
        <v>73.599999999999994</v>
      </c>
    </row>
    <row r="1377" spans="1:35" x14ac:dyDescent="0.25">
      <c r="A1377" s="1">
        <v>1376</v>
      </c>
      <c r="B1377" s="1">
        <v>30</v>
      </c>
      <c r="C1377" s="1">
        <v>7.0000000000000001E-3</v>
      </c>
      <c r="D1377" s="1">
        <v>19</v>
      </c>
      <c r="E1377" s="1">
        <v>0.03</v>
      </c>
      <c r="F1377" s="29"/>
      <c r="G1377" s="1">
        <v>147.6</v>
      </c>
      <c r="H1377" s="1">
        <v>163.30000000000001</v>
      </c>
      <c r="I1377" s="1">
        <v>190.6</v>
      </c>
      <c r="J1377" s="1">
        <v>236.2</v>
      </c>
      <c r="K1377" s="1">
        <v>256.3</v>
      </c>
      <c r="L1377" s="1">
        <v>39.5</v>
      </c>
      <c r="M1377" s="1">
        <v>809</v>
      </c>
      <c r="N1377" s="1">
        <v>-60.5</v>
      </c>
      <c r="O1377" s="1">
        <v>3.573</v>
      </c>
      <c r="P1377" s="1">
        <v>21.3</v>
      </c>
      <c r="Q1377" s="1">
        <v>1.83</v>
      </c>
      <c r="R1377" s="1">
        <v>43.115000000000002</v>
      </c>
      <c r="S1377" s="1">
        <v>1</v>
      </c>
      <c r="T1377" s="1">
        <v>96</v>
      </c>
      <c r="U1377" s="1">
        <v>0.16</v>
      </c>
      <c r="V1377" s="1">
        <v>13</v>
      </c>
      <c r="W1377" s="1">
        <v>11</v>
      </c>
      <c r="X1377" s="1">
        <v>8</v>
      </c>
      <c r="Y1377" s="1">
        <v>7</v>
      </c>
      <c r="Z1377" s="1">
        <v>7</v>
      </c>
      <c r="AA1377" s="1">
        <v>7</v>
      </c>
      <c r="AB1377" s="1"/>
      <c r="AC1377" s="1"/>
      <c r="AD1377" s="1"/>
      <c r="AE1377" s="1"/>
      <c r="AF1377" s="1"/>
      <c r="AG1377" s="1"/>
      <c r="AH1377" s="1">
        <v>27.299999999999983</v>
      </c>
      <c r="AI1377" s="1">
        <v>72.899999999999977</v>
      </c>
    </row>
    <row r="1378" spans="1:35" x14ac:dyDescent="0.25">
      <c r="A1378" s="1">
        <v>1377</v>
      </c>
      <c r="B1378" s="20">
        <v>30</v>
      </c>
      <c r="C1378" s="20">
        <v>2E-3</v>
      </c>
      <c r="D1378" s="20">
        <v>25</v>
      </c>
      <c r="E1378" s="20">
        <v>1.46E-2</v>
      </c>
      <c r="F1378" s="28">
        <v>2.0000000000000001E-4</v>
      </c>
      <c r="G1378" s="20">
        <v>141.19999999999999</v>
      </c>
      <c r="H1378" s="20">
        <v>170.8</v>
      </c>
      <c r="I1378" s="20">
        <v>196.9</v>
      </c>
      <c r="J1378" s="20">
        <v>230.5</v>
      </c>
      <c r="K1378" s="20">
        <v>251.6</v>
      </c>
      <c r="L1378" s="20">
        <v>41.6</v>
      </c>
      <c r="M1378" s="20">
        <v>809</v>
      </c>
      <c r="N1378" s="20">
        <v>-53.8</v>
      </c>
      <c r="O1378" s="20">
        <v>3.7050000000000001</v>
      </c>
      <c r="P1378" s="20">
        <v>22</v>
      </c>
      <c r="Q1378" s="20">
        <v>2</v>
      </c>
      <c r="R1378" s="20">
        <v>43.04</v>
      </c>
      <c r="S1378" s="20">
        <v>1</v>
      </c>
      <c r="T1378" s="20">
        <v>99</v>
      </c>
      <c r="U1378" s="20">
        <v>0.02</v>
      </c>
      <c r="V1378" s="20">
        <v>15</v>
      </c>
      <c r="W1378" s="20">
        <v>13</v>
      </c>
      <c r="X1378" s="1">
        <v>9</v>
      </c>
      <c r="Y1378" s="1">
        <v>7</v>
      </c>
      <c r="Z1378" s="1">
        <v>7</v>
      </c>
      <c r="AA1378" s="1">
        <v>7</v>
      </c>
      <c r="AB1378" s="20">
        <v>208.6</v>
      </c>
      <c r="AC1378" s="20">
        <v>64.7</v>
      </c>
      <c r="AD1378" s="20">
        <v>2.6</v>
      </c>
      <c r="AE1378" s="20">
        <v>0.3</v>
      </c>
      <c r="AF1378" s="20">
        <v>0.1</v>
      </c>
      <c r="AG1378" s="20">
        <v>0.1</v>
      </c>
      <c r="AH1378" s="1">
        <v>26.099999999999994</v>
      </c>
      <c r="AI1378" s="1">
        <v>59.699999999999989</v>
      </c>
    </row>
    <row r="1379" spans="1:35" x14ac:dyDescent="0.25">
      <c r="A1379" s="1">
        <v>1378</v>
      </c>
      <c r="B1379" s="22">
        <v>21</v>
      </c>
      <c r="C1379" s="22">
        <v>7.0000000000000001E-3</v>
      </c>
      <c r="D1379" s="26">
        <v>14.6</v>
      </c>
      <c r="E1379" s="22">
        <v>2.7E-2</v>
      </c>
      <c r="F1379" s="31"/>
      <c r="G1379" s="26">
        <v>146.5</v>
      </c>
      <c r="H1379" s="26">
        <v>165.7</v>
      </c>
      <c r="I1379" s="26">
        <v>195.1</v>
      </c>
      <c r="J1379" s="26">
        <v>236.6</v>
      </c>
      <c r="K1379" s="26">
        <v>256.10000000000002</v>
      </c>
      <c r="L1379" s="26">
        <v>41.5</v>
      </c>
      <c r="M1379" s="26">
        <v>809</v>
      </c>
      <c r="N1379" s="26">
        <v>-55</v>
      </c>
      <c r="O1379" s="22">
        <v>3.7759999999999998</v>
      </c>
      <c r="P1379" s="26">
        <v>21</v>
      </c>
      <c r="Q1379" s="32">
        <v>1.55</v>
      </c>
      <c r="R1379" s="22">
        <v>43.2</v>
      </c>
      <c r="S1379" s="21">
        <v>1</v>
      </c>
      <c r="T1379" s="22">
        <v>98</v>
      </c>
      <c r="U1379" s="32">
        <v>0.27</v>
      </c>
      <c r="V1379" s="22">
        <v>19</v>
      </c>
      <c r="W1379" s="22">
        <v>17</v>
      </c>
      <c r="X1379" s="1">
        <v>13</v>
      </c>
      <c r="Y1379" s="1">
        <v>11</v>
      </c>
      <c r="Z1379" s="1">
        <v>9</v>
      </c>
      <c r="AA1379" s="1">
        <v>8</v>
      </c>
      <c r="AB1379" s="26">
        <v>2640</v>
      </c>
      <c r="AC1379" s="26">
        <v>756.9</v>
      </c>
      <c r="AD1379" s="26">
        <v>58.7</v>
      </c>
      <c r="AE1379" s="26">
        <v>10.3</v>
      </c>
      <c r="AF1379" s="26">
        <v>4.4000000000000004</v>
      </c>
      <c r="AG1379" s="26">
        <v>1.7</v>
      </c>
      <c r="AH1379" s="1">
        <v>29.400000000000006</v>
      </c>
      <c r="AI1379" s="1">
        <v>70.900000000000006</v>
      </c>
    </row>
    <row r="1380" spans="1:35" x14ac:dyDescent="0.25">
      <c r="A1380" s="1">
        <v>1379</v>
      </c>
      <c r="B1380" s="22">
        <v>27</v>
      </c>
      <c r="C1380" s="22">
        <v>7.0000000000000001E-3</v>
      </c>
      <c r="D1380" s="26">
        <v>14.3</v>
      </c>
      <c r="E1380" s="22">
        <v>2.4E-2</v>
      </c>
      <c r="F1380" s="31"/>
      <c r="G1380" s="26">
        <v>144.4</v>
      </c>
      <c r="H1380" s="26">
        <v>164.1</v>
      </c>
      <c r="I1380" s="26">
        <v>194.3</v>
      </c>
      <c r="J1380" s="26">
        <v>235.8</v>
      </c>
      <c r="K1380" s="26">
        <v>253.8</v>
      </c>
      <c r="L1380" s="26">
        <v>40.5</v>
      </c>
      <c r="M1380" s="26">
        <v>809</v>
      </c>
      <c r="N1380" s="26">
        <v>-55.6</v>
      </c>
      <c r="O1380" s="24">
        <v>3.702</v>
      </c>
      <c r="P1380" s="26">
        <v>21.5</v>
      </c>
      <c r="Q1380" s="32">
        <v>1.52</v>
      </c>
      <c r="R1380" s="22">
        <v>43.2</v>
      </c>
      <c r="S1380" s="21">
        <v>1</v>
      </c>
      <c r="T1380" s="22">
        <v>96</v>
      </c>
      <c r="U1380" s="32">
        <v>0.23</v>
      </c>
      <c r="V1380" s="22">
        <v>17</v>
      </c>
      <c r="W1380" s="22">
        <v>15</v>
      </c>
      <c r="X1380" s="1">
        <v>12</v>
      </c>
      <c r="Y1380" s="1">
        <v>11</v>
      </c>
      <c r="Z1380" s="1">
        <v>10</v>
      </c>
      <c r="AA1380" s="1">
        <v>9</v>
      </c>
      <c r="AB1380" s="26">
        <v>1168.4000000000001</v>
      </c>
      <c r="AC1380" s="26">
        <v>301.8</v>
      </c>
      <c r="AD1380" s="26">
        <v>31.3</v>
      </c>
      <c r="AE1380" s="26">
        <v>10.199999999999999</v>
      </c>
      <c r="AF1380" s="26">
        <v>5.9</v>
      </c>
      <c r="AG1380" s="26">
        <v>3.4</v>
      </c>
      <c r="AH1380" s="1">
        <v>30.200000000000017</v>
      </c>
      <c r="AI1380" s="1">
        <v>71.700000000000017</v>
      </c>
    </row>
    <row r="1381" spans="1:35" x14ac:dyDescent="0.25">
      <c r="A1381" s="1">
        <v>1380</v>
      </c>
      <c r="B1381" s="22">
        <v>29</v>
      </c>
      <c r="C1381" s="22">
        <v>7.0000000000000001E-3</v>
      </c>
      <c r="D1381" s="26">
        <v>17.899999999999999</v>
      </c>
      <c r="E1381" s="22">
        <v>4.2000000000000003E-2</v>
      </c>
      <c r="F1381" s="31" t="s">
        <v>65</v>
      </c>
      <c r="G1381" s="26">
        <v>145.80000000000001</v>
      </c>
      <c r="H1381" s="26">
        <v>166.5</v>
      </c>
      <c r="I1381" s="26">
        <v>195.9</v>
      </c>
      <c r="J1381" s="26">
        <v>238.9</v>
      </c>
      <c r="K1381" s="26">
        <v>259.3</v>
      </c>
      <c r="L1381" s="26">
        <v>41.5</v>
      </c>
      <c r="M1381" s="26">
        <v>809</v>
      </c>
      <c r="N1381" s="22">
        <v>-51.5</v>
      </c>
      <c r="O1381" s="24">
        <v>3.8730000000000002</v>
      </c>
      <c r="P1381" s="26">
        <v>21.5</v>
      </c>
      <c r="Q1381" s="22">
        <v>1.83</v>
      </c>
      <c r="R1381" s="22">
        <v>43.1</v>
      </c>
      <c r="S1381" s="21">
        <v>1</v>
      </c>
      <c r="T1381" s="22">
        <v>96</v>
      </c>
      <c r="U1381" s="22">
        <v>0.23</v>
      </c>
      <c r="V1381" s="22">
        <v>17</v>
      </c>
      <c r="W1381" s="22">
        <v>16</v>
      </c>
      <c r="X1381" s="1">
        <v>13</v>
      </c>
      <c r="Y1381" s="1">
        <v>11</v>
      </c>
      <c r="Z1381" s="1">
        <v>10</v>
      </c>
      <c r="AA1381" s="1">
        <v>9</v>
      </c>
      <c r="AB1381" s="26">
        <v>1127</v>
      </c>
      <c r="AC1381" s="26">
        <v>361.9</v>
      </c>
      <c r="AD1381" s="26">
        <v>45.9</v>
      </c>
      <c r="AE1381" s="26">
        <v>13.8</v>
      </c>
      <c r="AF1381" s="26">
        <v>7.7</v>
      </c>
      <c r="AG1381" s="26">
        <v>4</v>
      </c>
      <c r="AH1381" s="1">
        <v>29.400000000000006</v>
      </c>
      <c r="AI1381" s="1">
        <v>72.400000000000006</v>
      </c>
    </row>
    <row r="1382" spans="1:35" x14ac:dyDescent="0.25">
      <c r="A1382" s="1">
        <v>1381</v>
      </c>
      <c r="B1382" s="1">
        <v>30</v>
      </c>
      <c r="C1382" s="1">
        <v>3.0000000000000001E-3</v>
      </c>
      <c r="D1382" s="1">
        <v>20.6</v>
      </c>
      <c r="E1382" s="1">
        <v>0.01</v>
      </c>
      <c r="F1382" s="28"/>
      <c r="G1382" s="1">
        <v>147.6</v>
      </c>
      <c r="H1382" s="1">
        <v>161.9</v>
      </c>
      <c r="I1382" s="1">
        <v>190.5</v>
      </c>
      <c r="J1382" s="1">
        <v>238.3</v>
      </c>
      <c r="K1382" s="1">
        <v>268.89999999999998</v>
      </c>
      <c r="L1382" s="1">
        <v>39.5</v>
      </c>
      <c r="M1382" s="1">
        <v>809</v>
      </c>
      <c r="N1382" s="1">
        <v>-53.4</v>
      </c>
      <c r="O1382" s="1">
        <v>3.516</v>
      </c>
      <c r="P1382" s="1">
        <v>19.7</v>
      </c>
      <c r="Q1382" s="1">
        <v>0.92</v>
      </c>
      <c r="R1382" s="1">
        <v>43.121000000000002</v>
      </c>
      <c r="S1382" s="21">
        <v>1</v>
      </c>
      <c r="T1382" s="1">
        <v>97</v>
      </c>
      <c r="U1382" s="1">
        <v>0.17</v>
      </c>
      <c r="V1382" s="1">
        <v>16</v>
      </c>
      <c r="W1382" s="1">
        <v>14</v>
      </c>
      <c r="X1382" s="1">
        <v>9</v>
      </c>
      <c r="Y1382" s="1">
        <v>7</v>
      </c>
      <c r="Z1382" s="1">
        <v>7</v>
      </c>
      <c r="AA1382" s="1">
        <v>7</v>
      </c>
      <c r="AB1382" s="1">
        <v>636</v>
      </c>
      <c r="AC1382" s="1">
        <v>126</v>
      </c>
      <c r="AD1382" s="1">
        <v>4</v>
      </c>
      <c r="AE1382" s="1">
        <v>1</v>
      </c>
      <c r="AF1382" s="1" t="s">
        <v>66</v>
      </c>
      <c r="AG1382" s="1" t="s">
        <v>66</v>
      </c>
      <c r="AH1382" s="1">
        <v>28.599999999999994</v>
      </c>
      <c r="AI1382" s="1">
        <v>76.400000000000006</v>
      </c>
    </row>
    <row r="1383" spans="1:35" x14ac:dyDescent="0.25">
      <c r="A1383" s="1">
        <v>1382</v>
      </c>
      <c r="B1383" s="1">
        <v>30</v>
      </c>
      <c r="C1383" s="1">
        <v>8.0000000000000002E-3</v>
      </c>
      <c r="D1383" s="1">
        <v>19.5</v>
      </c>
      <c r="E1383" s="1">
        <v>0.03</v>
      </c>
      <c r="F1383" s="29">
        <v>1E-3</v>
      </c>
      <c r="G1383" s="1">
        <v>149.19999999999999</v>
      </c>
      <c r="H1383" s="1">
        <v>163.1</v>
      </c>
      <c r="I1383" s="1">
        <v>189</v>
      </c>
      <c r="J1383" s="1">
        <v>236.1</v>
      </c>
      <c r="K1383" s="1">
        <v>255.9</v>
      </c>
      <c r="L1383" s="1">
        <v>40</v>
      </c>
      <c r="M1383" s="1">
        <v>809.1</v>
      </c>
      <c r="N1383" s="1">
        <v>-62.2</v>
      </c>
      <c r="O1383" s="1">
        <v>3.524</v>
      </c>
      <c r="P1383" s="1">
        <v>21.7</v>
      </c>
      <c r="Q1383" s="1">
        <v>1.68</v>
      </c>
      <c r="R1383" s="1">
        <v>43.104999999999997</v>
      </c>
      <c r="S1383" s="1">
        <v>1</v>
      </c>
      <c r="T1383" s="1">
        <v>89</v>
      </c>
      <c r="U1383" s="1">
        <v>0.15</v>
      </c>
      <c r="V1383" s="1">
        <v>13</v>
      </c>
      <c r="W1383" s="1">
        <v>11</v>
      </c>
      <c r="X1383" s="1">
        <v>8</v>
      </c>
      <c r="Y1383" s="1">
        <v>7</v>
      </c>
      <c r="Z1383" s="1">
        <v>7</v>
      </c>
      <c r="AA1383" s="1">
        <v>7</v>
      </c>
      <c r="AB1383" s="1"/>
      <c r="AC1383" s="1"/>
      <c r="AD1383" s="1"/>
      <c r="AE1383" s="1"/>
      <c r="AF1383" s="1"/>
      <c r="AG1383" s="1"/>
      <c r="AH1383" s="1">
        <v>25.900000000000006</v>
      </c>
      <c r="AI1383" s="1">
        <v>73</v>
      </c>
    </row>
    <row r="1384" spans="1:35" x14ac:dyDescent="0.25">
      <c r="A1384" s="1">
        <v>1383</v>
      </c>
      <c r="B1384" s="22">
        <v>30</v>
      </c>
      <c r="C1384" s="22">
        <v>3.0000000000000001E-3</v>
      </c>
      <c r="D1384" s="22">
        <v>19.8</v>
      </c>
      <c r="E1384" s="24">
        <v>0.03</v>
      </c>
      <c r="F1384" s="31"/>
      <c r="G1384" s="26">
        <v>158.19999999999999</v>
      </c>
      <c r="H1384" s="26">
        <v>174.1</v>
      </c>
      <c r="I1384" s="26">
        <v>200.6</v>
      </c>
      <c r="J1384" s="26">
        <v>236.3</v>
      </c>
      <c r="K1384" s="26">
        <v>255.5</v>
      </c>
      <c r="L1384" s="26">
        <v>48</v>
      </c>
      <c r="M1384" s="22">
        <v>809.1</v>
      </c>
      <c r="N1384" s="26">
        <v>-51.1</v>
      </c>
      <c r="O1384" s="22">
        <v>4.0730000000000004</v>
      </c>
      <c r="P1384" s="26">
        <v>21.5</v>
      </c>
      <c r="Q1384" s="22">
        <v>1.98</v>
      </c>
      <c r="R1384" s="22">
        <v>43.1</v>
      </c>
      <c r="S1384" s="21">
        <v>1</v>
      </c>
      <c r="T1384" s="22">
        <v>98</v>
      </c>
      <c r="U1384" s="32">
        <v>0.2</v>
      </c>
      <c r="V1384" s="22">
        <v>18</v>
      </c>
      <c r="W1384" s="22">
        <v>16</v>
      </c>
      <c r="X1384" s="1">
        <v>12</v>
      </c>
      <c r="Y1384" s="1">
        <v>10</v>
      </c>
      <c r="Z1384" s="1">
        <v>9</v>
      </c>
      <c r="AA1384" s="1">
        <v>8</v>
      </c>
      <c r="AB1384" s="26">
        <v>1785.3</v>
      </c>
      <c r="AC1384" s="26">
        <v>433.7</v>
      </c>
      <c r="AD1384" s="26">
        <v>33.700000000000003</v>
      </c>
      <c r="AE1384" s="26">
        <v>8.3000000000000007</v>
      </c>
      <c r="AF1384" s="26">
        <v>4.2</v>
      </c>
      <c r="AG1384" s="26">
        <v>1.8</v>
      </c>
      <c r="AH1384" s="1">
        <v>26.5</v>
      </c>
      <c r="AI1384" s="1">
        <v>62.200000000000017</v>
      </c>
    </row>
    <row r="1385" spans="1:35" x14ac:dyDescent="0.25">
      <c r="A1385" s="1">
        <v>1384</v>
      </c>
      <c r="B1385" s="22">
        <v>28</v>
      </c>
      <c r="C1385" s="22">
        <v>7.0000000000000001E-3</v>
      </c>
      <c r="D1385" s="22">
        <v>18.3</v>
      </c>
      <c r="E1385" s="22">
        <v>3.6999999999999998E-2</v>
      </c>
      <c r="F1385" s="31" t="s">
        <v>65</v>
      </c>
      <c r="G1385" s="26">
        <v>147.4</v>
      </c>
      <c r="H1385" s="26">
        <v>166.8</v>
      </c>
      <c r="I1385" s="26">
        <v>197</v>
      </c>
      <c r="J1385" s="26">
        <v>238</v>
      </c>
      <c r="K1385" s="26">
        <v>257.89999999999998</v>
      </c>
      <c r="L1385" s="26">
        <v>42.5</v>
      </c>
      <c r="M1385" s="22">
        <v>809.1</v>
      </c>
      <c r="N1385" s="22">
        <v>-51.8</v>
      </c>
      <c r="O1385" s="22">
        <v>3.9670000000000001</v>
      </c>
      <c r="P1385" s="26">
        <v>21</v>
      </c>
      <c r="Q1385" s="22">
        <v>1.97</v>
      </c>
      <c r="R1385" s="22">
        <v>43.1</v>
      </c>
      <c r="S1385" s="21">
        <v>1</v>
      </c>
      <c r="T1385" s="22">
        <v>89</v>
      </c>
      <c r="U1385" s="22">
        <v>0.33</v>
      </c>
      <c r="V1385" s="22">
        <v>18</v>
      </c>
      <c r="W1385" s="22">
        <v>16</v>
      </c>
      <c r="X1385" s="1">
        <v>13</v>
      </c>
      <c r="Y1385" s="1">
        <v>11</v>
      </c>
      <c r="Z1385" s="1">
        <v>10</v>
      </c>
      <c r="AA1385" s="1">
        <v>9</v>
      </c>
      <c r="AB1385" s="26">
        <v>1752.3</v>
      </c>
      <c r="AC1385" s="26">
        <v>482</v>
      </c>
      <c r="AD1385" s="26">
        <v>44.8</v>
      </c>
      <c r="AE1385" s="26">
        <v>12.6</v>
      </c>
      <c r="AF1385" s="26">
        <v>6.3</v>
      </c>
      <c r="AG1385" s="26">
        <v>2.8</v>
      </c>
      <c r="AH1385" s="1">
        <v>30.199999999999989</v>
      </c>
      <c r="AI1385" s="1">
        <v>71.199999999999989</v>
      </c>
    </row>
    <row r="1386" spans="1:35" x14ac:dyDescent="0.25">
      <c r="A1386" s="1">
        <v>1385</v>
      </c>
      <c r="B1386" s="22">
        <v>26</v>
      </c>
      <c r="C1386" s="22">
        <v>3.0000000000000001E-3</v>
      </c>
      <c r="D1386" s="26">
        <v>16</v>
      </c>
      <c r="E1386" s="22">
        <v>2.1999999999999999E-2</v>
      </c>
      <c r="F1386" s="31"/>
      <c r="G1386" s="26">
        <v>146.69999999999999</v>
      </c>
      <c r="H1386" s="26">
        <v>166.1</v>
      </c>
      <c r="I1386" s="26">
        <v>196.3</v>
      </c>
      <c r="J1386" s="26">
        <v>238.6</v>
      </c>
      <c r="K1386" s="26">
        <v>257.39999999999998</v>
      </c>
      <c r="L1386" s="26">
        <v>43</v>
      </c>
      <c r="M1386" s="22">
        <v>809.1</v>
      </c>
      <c r="N1386" s="26">
        <v>-54.3</v>
      </c>
      <c r="O1386" s="22">
        <v>3.9169999999999998</v>
      </c>
      <c r="P1386" s="26">
        <v>21</v>
      </c>
      <c r="Q1386" s="22">
        <v>1.58</v>
      </c>
      <c r="R1386" s="22">
        <v>43.2</v>
      </c>
      <c r="S1386" s="21">
        <v>1</v>
      </c>
      <c r="T1386" s="22">
        <v>99</v>
      </c>
      <c r="U1386" s="32">
        <v>0.34</v>
      </c>
      <c r="V1386" s="22">
        <v>18</v>
      </c>
      <c r="W1386" s="22">
        <v>16</v>
      </c>
      <c r="X1386" s="1">
        <v>12</v>
      </c>
      <c r="Y1386" s="1">
        <v>10</v>
      </c>
      <c r="Z1386" s="1">
        <v>9</v>
      </c>
      <c r="AA1386" s="1">
        <v>8</v>
      </c>
      <c r="AB1386" s="26">
        <v>1521.6</v>
      </c>
      <c r="AC1386" s="26">
        <v>441.8</v>
      </c>
      <c r="AD1386" s="26">
        <v>38</v>
      </c>
      <c r="AE1386" s="26">
        <v>8.1</v>
      </c>
      <c r="AF1386" s="26">
        <v>4</v>
      </c>
      <c r="AG1386" s="26">
        <v>2</v>
      </c>
      <c r="AH1386" s="1">
        <v>30.200000000000017</v>
      </c>
      <c r="AI1386" s="1">
        <v>72.5</v>
      </c>
    </row>
    <row r="1387" spans="1:35" x14ac:dyDescent="0.25">
      <c r="A1387" s="1">
        <v>1386</v>
      </c>
      <c r="B1387" s="22">
        <v>28</v>
      </c>
      <c r="C1387" s="22">
        <v>3.0000000000000001E-3</v>
      </c>
      <c r="D1387" s="26">
        <v>16</v>
      </c>
      <c r="E1387" s="22">
        <v>2.1999999999999999E-2</v>
      </c>
      <c r="F1387" s="31"/>
      <c r="G1387" s="26">
        <v>145.4</v>
      </c>
      <c r="H1387" s="26">
        <v>164.1</v>
      </c>
      <c r="I1387" s="26">
        <v>194.2</v>
      </c>
      <c r="J1387" s="26">
        <v>239.1</v>
      </c>
      <c r="K1387" s="26">
        <v>258.2</v>
      </c>
      <c r="L1387" s="26">
        <v>40.5</v>
      </c>
      <c r="M1387" s="26">
        <v>809.1</v>
      </c>
      <c r="N1387" s="26">
        <v>-54.8</v>
      </c>
      <c r="O1387" s="22">
        <v>3.8220000000000001</v>
      </c>
      <c r="P1387" s="26">
        <v>21</v>
      </c>
      <c r="Q1387" s="32">
        <v>2.1</v>
      </c>
      <c r="R1387" s="22">
        <v>43.2</v>
      </c>
      <c r="S1387" s="21">
        <v>1</v>
      </c>
      <c r="T1387" s="22">
        <v>91</v>
      </c>
      <c r="U1387" s="32">
        <v>0.13</v>
      </c>
      <c r="V1387" s="22">
        <v>17</v>
      </c>
      <c r="W1387" s="22">
        <v>16</v>
      </c>
      <c r="X1387" s="1">
        <v>12</v>
      </c>
      <c r="Y1387" s="1">
        <v>10</v>
      </c>
      <c r="Z1387" s="1">
        <v>9</v>
      </c>
      <c r="AA1387" s="1">
        <v>7</v>
      </c>
      <c r="AB1387" s="26">
        <v>1294.0999999999999</v>
      </c>
      <c r="AC1387" s="26">
        <v>383</v>
      </c>
      <c r="AD1387" s="26">
        <v>29.6</v>
      </c>
      <c r="AE1387" s="26">
        <v>6.7</v>
      </c>
      <c r="AF1387" s="26">
        <v>2.7</v>
      </c>
      <c r="AG1387" s="26">
        <v>1.1000000000000001</v>
      </c>
      <c r="AH1387" s="1">
        <v>30.099999999999994</v>
      </c>
      <c r="AI1387" s="1">
        <v>75</v>
      </c>
    </row>
    <row r="1388" spans="1:35" x14ac:dyDescent="0.25">
      <c r="A1388" s="1">
        <v>1387</v>
      </c>
      <c r="B1388" s="22">
        <v>29</v>
      </c>
      <c r="C1388" s="22">
        <v>5.0000000000000001E-3</v>
      </c>
      <c r="D1388" s="22">
        <v>17.100000000000001</v>
      </c>
      <c r="E1388" s="22">
        <v>3.9E-2</v>
      </c>
      <c r="F1388" s="31"/>
      <c r="G1388" s="22">
        <v>141.30000000000001</v>
      </c>
      <c r="H1388" s="22">
        <v>164.2</v>
      </c>
      <c r="I1388" s="22">
        <v>195.7</v>
      </c>
      <c r="J1388" s="22">
        <v>236.5</v>
      </c>
      <c r="K1388" s="22">
        <v>256.2</v>
      </c>
      <c r="L1388" s="26">
        <v>41</v>
      </c>
      <c r="M1388" s="26">
        <v>809.1</v>
      </c>
      <c r="N1388" s="22">
        <v>-53.3</v>
      </c>
      <c r="O1388" s="22">
        <v>3.7829999999999999</v>
      </c>
      <c r="P1388" s="26">
        <v>21.5</v>
      </c>
      <c r="Q1388" s="22">
        <v>1.76</v>
      </c>
      <c r="R1388" s="22">
        <v>43.2</v>
      </c>
      <c r="S1388" s="21">
        <v>1</v>
      </c>
      <c r="T1388" s="22">
        <v>92</v>
      </c>
      <c r="U1388" s="22">
        <v>0.53</v>
      </c>
      <c r="V1388" s="22">
        <v>18</v>
      </c>
      <c r="W1388" s="22">
        <v>16</v>
      </c>
      <c r="X1388" s="1">
        <v>12</v>
      </c>
      <c r="Y1388" s="1">
        <v>10</v>
      </c>
      <c r="Z1388" s="1">
        <v>9</v>
      </c>
      <c r="AA1388" s="1">
        <v>8</v>
      </c>
      <c r="AB1388" s="22">
        <v>1755.1</v>
      </c>
      <c r="AC1388" s="22">
        <v>417.7</v>
      </c>
      <c r="AD1388" s="22">
        <v>28.6</v>
      </c>
      <c r="AE1388" s="22">
        <v>7.3</v>
      </c>
      <c r="AF1388" s="22">
        <v>3.9</v>
      </c>
      <c r="AG1388" s="22">
        <v>1.7</v>
      </c>
      <c r="AH1388" s="1">
        <v>31.5</v>
      </c>
      <c r="AI1388" s="1">
        <v>72.300000000000011</v>
      </c>
    </row>
    <row r="1389" spans="1:35" x14ac:dyDescent="0.25">
      <c r="A1389" s="1">
        <v>1388</v>
      </c>
      <c r="B1389" s="22">
        <v>29</v>
      </c>
      <c r="C1389" s="22">
        <v>5.0000000000000001E-3</v>
      </c>
      <c r="D1389" s="22">
        <v>17.100000000000001</v>
      </c>
      <c r="E1389" s="22">
        <v>3.9E-2</v>
      </c>
      <c r="F1389" s="31"/>
      <c r="G1389" s="22">
        <v>141.30000000000001</v>
      </c>
      <c r="H1389" s="22">
        <v>164.2</v>
      </c>
      <c r="I1389" s="22">
        <v>195.7</v>
      </c>
      <c r="J1389" s="22">
        <v>236.5</v>
      </c>
      <c r="K1389" s="22">
        <v>256.2</v>
      </c>
      <c r="L1389" s="26">
        <v>41</v>
      </c>
      <c r="M1389" s="26">
        <v>809.1</v>
      </c>
      <c r="N1389" s="22">
        <v>-53.3</v>
      </c>
      <c r="O1389" s="22">
        <v>3.7829999999999999</v>
      </c>
      <c r="P1389" s="26">
        <v>21.5</v>
      </c>
      <c r="Q1389" s="22">
        <v>1.76</v>
      </c>
      <c r="R1389" s="22">
        <v>43.2</v>
      </c>
      <c r="S1389" s="21">
        <v>1</v>
      </c>
      <c r="T1389" s="22">
        <v>92</v>
      </c>
      <c r="U1389" s="22">
        <v>0.53</v>
      </c>
      <c r="V1389" s="22">
        <v>18</v>
      </c>
      <c r="W1389" s="22">
        <v>16</v>
      </c>
      <c r="X1389" s="1">
        <v>12</v>
      </c>
      <c r="Y1389" s="1">
        <v>10</v>
      </c>
      <c r="Z1389" s="1">
        <v>9</v>
      </c>
      <c r="AA1389" s="1">
        <v>8</v>
      </c>
      <c r="AB1389" s="22">
        <v>1755.1</v>
      </c>
      <c r="AC1389" s="22">
        <v>417.7</v>
      </c>
      <c r="AD1389" s="22">
        <v>28.6</v>
      </c>
      <c r="AE1389" s="22">
        <v>7.3</v>
      </c>
      <c r="AF1389" s="22">
        <v>3.9</v>
      </c>
      <c r="AG1389" s="22">
        <v>1.7</v>
      </c>
      <c r="AH1389" s="1">
        <v>31.5</v>
      </c>
      <c r="AI1389" s="1">
        <v>72.300000000000011</v>
      </c>
    </row>
    <row r="1390" spans="1:35" x14ac:dyDescent="0.25">
      <c r="A1390" s="1">
        <v>1389</v>
      </c>
      <c r="B1390" s="22">
        <v>28</v>
      </c>
      <c r="C1390" s="24">
        <v>3.0000000000000001E-3</v>
      </c>
      <c r="D1390" s="22">
        <v>17.5</v>
      </c>
      <c r="E1390" s="24">
        <v>4.2000000000000003E-2</v>
      </c>
      <c r="F1390" s="31" t="s">
        <v>65</v>
      </c>
      <c r="G1390" s="22">
        <v>143.5</v>
      </c>
      <c r="H1390" s="26">
        <v>166</v>
      </c>
      <c r="I1390" s="26">
        <v>195.6</v>
      </c>
      <c r="J1390" s="26">
        <v>233.3</v>
      </c>
      <c r="K1390" s="26">
        <v>250.6</v>
      </c>
      <c r="L1390" s="22">
        <v>42.5</v>
      </c>
      <c r="M1390" s="22">
        <v>809.1</v>
      </c>
      <c r="N1390" s="26">
        <v>-54.4</v>
      </c>
      <c r="O1390" s="22">
        <v>3.8039999999999998</v>
      </c>
      <c r="P1390" s="26">
        <v>21.5</v>
      </c>
      <c r="Q1390" s="32">
        <v>1.8</v>
      </c>
      <c r="R1390" s="22">
        <v>43.1</v>
      </c>
      <c r="S1390" s="21">
        <v>1</v>
      </c>
      <c r="T1390" s="22">
        <v>93</v>
      </c>
      <c r="U1390" s="32">
        <v>0.3</v>
      </c>
      <c r="V1390" s="22">
        <v>18</v>
      </c>
      <c r="W1390" s="22">
        <v>16</v>
      </c>
      <c r="X1390" s="1">
        <v>13</v>
      </c>
      <c r="Y1390" s="1">
        <v>12</v>
      </c>
      <c r="Z1390" s="1">
        <v>11</v>
      </c>
      <c r="AA1390" s="1">
        <v>9</v>
      </c>
      <c r="AB1390" s="26">
        <v>1501.8</v>
      </c>
      <c r="AC1390" s="26">
        <v>474.3</v>
      </c>
      <c r="AD1390" s="26">
        <v>65.099999999999994</v>
      </c>
      <c r="AE1390" s="26">
        <v>20.7</v>
      </c>
      <c r="AF1390" s="26">
        <v>10.5</v>
      </c>
      <c r="AG1390" s="26">
        <v>4.8</v>
      </c>
      <c r="AH1390" s="1">
        <v>29.599999999999994</v>
      </c>
      <c r="AI1390" s="1">
        <v>67.300000000000011</v>
      </c>
    </row>
    <row r="1391" spans="1:35" x14ac:dyDescent="0.25">
      <c r="A1391" s="1">
        <v>1390</v>
      </c>
      <c r="B1391" s="1">
        <v>30</v>
      </c>
      <c r="C1391" s="1">
        <v>1E-3</v>
      </c>
      <c r="D1391" s="1">
        <v>20.9</v>
      </c>
      <c r="E1391" s="1">
        <v>0.01</v>
      </c>
      <c r="F1391" s="28"/>
      <c r="G1391" s="1">
        <v>145.69999999999999</v>
      </c>
      <c r="H1391" s="1">
        <v>162.1</v>
      </c>
      <c r="I1391" s="1">
        <v>190.6</v>
      </c>
      <c r="J1391" s="1">
        <v>238.3</v>
      </c>
      <c r="K1391" s="1">
        <v>268.39999999999998</v>
      </c>
      <c r="L1391" s="1">
        <v>39</v>
      </c>
      <c r="M1391" s="1">
        <v>809.1</v>
      </c>
      <c r="N1391" s="1">
        <v>-53.5</v>
      </c>
      <c r="O1391" s="1">
        <v>3.44</v>
      </c>
      <c r="P1391" s="1">
        <v>19.600000000000001</v>
      </c>
      <c r="Q1391" s="1">
        <v>1.08</v>
      </c>
      <c r="R1391" s="1">
        <v>43.116</v>
      </c>
      <c r="S1391" s="21">
        <v>1</v>
      </c>
      <c r="T1391" s="1">
        <v>97</v>
      </c>
      <c r="U1391" s="1">
        <v>0.1</v>
      </c>
      <c r="V1391" s="1">
        <v>16</v>
      </c>
      <c r="W1391" s="1">
        <v>14</v>
      </c>
      <c r="X1391" s="1">
        <v>9</v>
      </c>
      <c r="Y1391" s="1">
        <v>7</v>
      </c>
      <c r="Z1391" s="1">
        <v>7</v>
      </c>
      <c r="AA1391" s="1">
        <v>7</v>
      </c>
      <c r="AB1391" s="1">
        <v>504</v>
      </c>
      <c r="AC1391" s="1">
        <v>112</v>
      </c>
      <c r="AD1391" s="1">
        <v>3</v>
      </c>
      <c r="AE1391" s="1">
        <v>1</v>
      </c>
      <c r="AF1391" s="1" t="s">
        <v>66</v>
      </c>
      <c r="AG1391" s="1" t="s">
        <v>66</v>
      </c>
      <c r="AH1391" s="1">
        <v>28.5</v>
      </c>
      <c r="AI1391" s="1">
        <v>76.200000000000017</v>
      </c>
    </row>
    <row r="1392" spans="1:35" x14ac:dyDescent="0.25">
      <c r="A1392" s="1">
        <v>1391</v>
      </c>
      <c r="B1392" s="21">
        <v>17</v>
      </c>
      <c r="C1392" s="21">
        <v>3.0000000000000001E-3</v>
      </c>
      <c r="D1392" s="25">
        <v>17.538454341317365</v>
      </c>
      <c r="E1392" s="21">
        <v>0.09</v>
      </c>
      <c r="F1392" s="30">
        <v>1.5E-3</v>
      </c>
      <c r="G1392" s="21">
        <v>162.4</v>
      </c>
      <c r="H1392" s="21">
        <v>180.6</v>
      </c>
      <c r="I1392" s="21">
        <v>207.8</v>
      </c>
      <c r="J1392" s="21">
        <v>241.7</v>
      </c>
      <c r="K1392" s="21">
        <v>258.2</v>
      </c>
      <c r="L1392" s="21">
        <v>48.5</v>
      </c>
      <c r="M1392" s="1">
        <v>809.1</v>
      </c>
      <c r="N1392" s="21">
        <v>-47.5</v>
      </c>
      <c r="O1392" s="21">
        <v>4.399</v>
      </c>
      <c r="P1392" s="21">
        <v>25</v>
      </c>
      <c r="Q1392" s="21"/>
      <c r="R1392" s="21">
        <v>43.18</v>
      </c>
      <c r="S1392" s="21">
        <v>1</v>
      </c>
      <c r="T1392" s="21">
        <v>83</v>
      </c>
      <c r="U1392" s="21">
        <v>0.04</v>
      </c>
      <c r="V1392" s="21">
        <v>14</v>
      </c>
      <c r="W1392" s="21">
        <v>14</v>
      </c>
      <c r="X1392" s="1">
        <v>11</v>
      </c>
      <c r="Y1392" s="1">
        <v>9</v>
      </c>
      <c r="Z1392" s="1">
        <v>8</v>
      </c>
      <c r="AA1392" s="1">
        <v>7</v>
      </c>
      <c r="AB1392" s="21">
        <v>262</v>
      </c>
      <c r="AC1392" s="21">
        <v>82.8</v>
      </c>
      <c r="AD1392" s="21">
        <v>10.5</v>
      </c>
      <c r="AE1392" s="21">
        <v>2.7</v>
      </c>
      <c r="AF1392" s="21">
        <v>1.5</v>
      </c>
      <c r="AG1392" s="21">
        <v>0.6</v>
      </c>
      <c r="AH1392" s="1">
        <v>27.200000000000017</v>
      </c>
      <c r="AI1392" s="1">
        <v>61.099999999999994</v>
      </c>
    </row>
    <row r="1393" spans="1:35" x14ac:dyDescent="0.25">
      <c r="A1393" s="1">
        <v>1392</v>
      </c>
      <c r="B1393" s="22">
        <v>26</v>
      </c>
      <c r="C1393" s="22">
        <v>6.0000000000000001E-3</v>
      </c>
      <c r="D1393" s="22">
        <v>17.3</v>
      </c>
      <c r="E1393" s="24">
        <v>0.04</v>
      </c>
      <c r="F1393" s="31"/>
      <c r="G1393" s="26">
        <v>145.80000000000001</v>
      </c>
      <c r="H1393" s="26">
        <v>165.3</v>
      </c>
      <c r="I1393" s="26">
        <v>197.1</v>
      </c>
      <c r="J1393" s="26">
        <v>240.7</v>
      </c>
      <c r="K1393" s="26">
        <v>259.5</v>
      </c>
      <c r="L1393" s="26">
        <v>41.5</v>
      </c>
      <c r="M1393" s="26">
        <v>809.2</v>
      </c>
      <c r="N1393" s="26">
        <v>-51.7</v>
      </c>
      <c r="O1393" s="22">
        <v>3.911</v>
      </c>
      <c r="P1393" s="26">
        <v>22</v>
      </c>
      <c r="Q1393" s="22">
        <v>1.63</v>
      </c>
      <c r="R1393" s="22">
        <v>43.2</v>
      </c>
      <c r="S1393" s="21">
        <v>1</v>
      </c>
      <c r="T1393" s="22">
        <v>94</v>
      </c>
      <c r="U1393" s="32">
        <v>0.4</v>
      </c>
      <c r="V1393" s="22">
        <v>17</v>
      </c>
      <c r="W1393" s="22">
        <v>16</v>
      </c>
      <c r="X1393" s="1">
        <v>12</v>
      </c>
      <c r="Y1393" s="1">
        <v>9</v>
      </c>
      <c r="Z1393" s="1">
        <v>8</v>
      </c>
      <c r="AA1393" s="1">
        <v>7</v>
      </c>
      <c r="AB1393" s="26">
        <v>1264.3</v>
      </c>
      <c r="AC1393" s="26">
        <v>350.3</v>
      </c>
      <c r="AD1393" s="26">
        <v>25.5</v>
      </c>
      <c r="AE1393" s="26">
        <v>4.4000000000000004</v>
      </c>
      <c r="AF1393" s="26">
        <v>1.9</v>
      </c>
      <c r="AG1393" s="26">
        <v>0.7</v>
      </c>
      <c r="AH1393" s="1">
        <v>31.799999999999983</v>
      </c>
      <c r="AI1393" s="1">
        <v>75.399999999999977</v>
      </c>
    </row>
    <row r="1394" spans="1:35" x14ac:dyDescent="0.25">
      <c r="A1394" s="1">
        <v>1393</v>
      </c>
      <c r="B1394" s="22">
        <v>26</v>
      </c>
      <c r="C1394" s="22">
        <v>6.0000000000000001E-3</v>
      </c>
      <c r="D1394" s="26">
        <v>17.399999999999999</v>
      </c>
      <c r="E1394" s="22">
        <v>3.6999999999999998E-2</v>
      </c>
      <c r="F1394" s="31"/>
      <c r="G1394" s="26">
        <v>146</v>
      </c>
      <c r="H1394" s="22">
        <v>167.5</v>
      </c>
      <c r="I1394" s="22">
        <v>196.5</v>
      </c>
      <c r="J1394" s="22">
        <v>237.2</v>
      </c>
      <c r="K1394" s="22">
        <v>256.39999999999998</v>
      </c>
      <c r="L1394" s="22">
        <v>42.5</v>
      </c>
      <c r="M1394" s="22">
        <v>809.2</v>
      </c>
      <c r="N1394" s="22">
        <v>-52.2</v>
      </c>
      <c r="O1394" s="24">
        <v>3.907</v>
      </c>
      <c r="P1394" s="26">
        <v>22</v>
      </c>
      <c r="Q1394" s="22">
        <v>1.66</v>
      </c>
      <c r="R1394" s="22">
        <v>43.2</v>
      </c>
      <c r="S1394" s="21">
        <v>1</v>
      </c>
      <c r="T1394" s="22">
        <v>89</v>
      </c>
      <c r="U1394" s="32">
        <v>0.1</v>
      </c>
      <c r="V1394" s="22">
        <v>17</v>
      </c>
      <c r="W1394" s="22">
        <v>15</v>
      </c>
      <c r="X1394" s="1">
        <v>12</v>
      </c>
      <c r="Y1394" s="1">
        <v>10</v>
      </c>
      <c r="Z1394" s="1">
        <v>10</v>
      </c>
      <c r="AA1394" s="1">
        <v>9</v>
      </c>
      <c r="AB1394" s="22">
        <v>1047.9000000000001</v>
      </c>
      <c r="AC1394" s="22">
        <v>279.8</v>
      </c>
      <c r="AD1394" s="22">
        <v>29.2</v>
      </c>
      <c r="AE1394" s="26">
        <v>9.8000000000000007</v>
      </c>
      <c r="AF1394" s="26">
        <v>5.5</v>
      </c>
      <c r="AG1394" s="26">
        <v>3</v>
      </c>
      <c r="AH1394" s="1">
        <v>29</v>
      </c>
      <c r="AI1394" s="1">
        <v>69.699999999999989</v>
      </c>
    </row>
    <row r="1395" spans="1:35" x14ac:dyDescent="0.25">
      <c r="A1395" s="1">
        <v>1394</v>
      </c>
      <c r="B1395" s="22">
        <v>28</v>
      </c>
      <c r="C1395" s="22">
        <v>6.0000000000000001E-3</v>
      </c>
      <c r="D1395" s="26">
        <v>17.3</v>
      </c>
      <c r="E1395" s="22">
        <v>3.5000000000000003E-2</v>
      </c>
      <c r="F1395" s="31"/>
      <c r="G1395" s="26">
        <v>145.69999999999999</v>
      </c>
      <c r="H1395" s="26">
        <v>163.4</v>
      </c>
      <c r="I1395" s="26">
        <v>194.8</v>
      </c>
      <c r="J1395" s="26">
        <v>237.8</v>
      </c>
      <c r="K1395" s="26">
        <v>258.8</v>
      </c>
      <c r="L1395" s="26">
        <v>40.5</v>
      </c>
      <c r="M1395" s="26">
        <v>809.2</v>
      </c>
      <c r="N1395" s="26">
        <v>-53.2</v>
      </c>
      <c r="O1395" s="22">
        <v>3.8410000000000002</v>
      </c>
      <c r="P1395" s="26">
        <v>20</v>
      </c>
      <c r="Q1395" s="32">
        <v>1.69</v>
      </c>
      <c r="R1395" s="22">
        <v>43.2</v>
      </c>
      <c r="S1395" s="21">
        <v>1</v>
      </c>
      <c r="T1395" s="22">
        <v>90</v>
      </c>
      <c r="U1395" s="32">
        <v>0.23</v>
      </c>
      <c r="V1395" s="22">
        <v>17</v>
      </c>
      <c r="W1395" s="22">
        <v>15</v>
      </c>
      <c r="X1395" s="1">
        <v>11</v>
      </c>
      <c r="Y1395" s="1">
        <v>10</v>
      </c>
      <c r="Z1395" s="1">
        <v>9</v>
      </c>
      <c r="AA1395" s="1">
        <v>7</v>
      </c>
      <c r="AB1395" s="26">
        <v>901.7</v>
      </c>
      <c r="AC1395" s="26">
        <v>229.9</v>
      </c>
      <c r="AD1395" s="26">
        <v>19.8</v>
      </c>
      <c r="AE1395" s="26">
        <v>5.5</v>
      </c>
      <c r="AF1395" s="26">
        <v>3</v>
      </c>
      <c r="AG1395" s="26">
        <v>1.1000000000000001</v>
      </c>
      <c r="AH1395" s="1">
        <v>31.400000000000006</v>
      </c>
      <c r="AI1395" s="1">
        <v>74.400000000000006</v>
      </c>
    </row>
    <row r="1396" spans="1:35" x14ac:dyDescent="0.25">
      <c r="A1396" s="1">
        <v>1395</v>
      </c>
      <c r="B1396" s="22">
        <v>28</v>
      </c>
      <c r="C1396" s="22">
        <v>7.0000000000000001E-3</v>
      </c>
      <c r="D1396" s="26">
        <v>17.899999999999999</v>
      </c>
      <c r="E1396" s="22">
        <v>3.5000000000000003E-2</v>
      </c>
      <c r="F1396" s="31"/>
      <c r="G1396" s="26">
        <v>146.30000000000001</v>
      </c>
      <c r="H1396" s="26">
        <v>163.4</v>
      </c>
      <c r="I1396" s="26">
        <v>194.6</v>
      </c>
      <c r="J1396" s="26">
        <v>236.8</v>
      </c>
      <c r="K1396" s="26">
        <v>257</v>
      </c>
      <c r="L1396" s="26">
        <v>40.5</v>
      </c>
      <c r="M1396" s="26">
        <v>809.2</v>
      </c>
      <c r="N1396" s="26">
        <v>-52.9</v>
      </c>
      <c r="O1396" s="24">
        <v>3.7490000000000001</v>
      </c>
      <c r="P1396" s="26">
        <v>22</v>
      </c>
      <c r="Q1396" s="32">
        <v>1.82</v>
      </c>
      <c r="R1396" s="22">
        <v>43.1</v>
      </c>
      <c r="S1396" s="21">
        <v>1</v>
      </c>
      <c r="T1396" s="22">
        <v>96</v>
      </c>
      <c r="U1396" s="32">
        <v>0.4</v>
      </c>
      <c r="V1396" s="22">
        <v>17</v>
      </c>
      <c r="W1396" s="22">
        <v>15</v>
      </c>
      <c r="X1396" s="1">
        <v>12</v>
      </c>
      <c r="Y1396" s="1">
        <v>11</v>
      </c>
      <c r="Z1396" s="1">
        <v>10</v>
      </c>
      <c r="AA1396" s="1">
        <v>9</v>
      </c>
      <c r="AB1396" s="26">
        <v>938.3</v>
      </c>
      <c r="AC1396" s="26">
        <v>242.3</v>
      </c>
      <c r="AD1396" s="26">
        <v>29.1</v>
      </c>
      <c r="AE1396" s="26">
        <v>10.6</v>
      </c>
      <c r="AF1396" s="26">
        <v>6.1</v>
      </c>
      <c r="AG1396" s="26">
        <v>4</v>
      </c>
      <c r="AH1396" s="1">
        <v>31.199999999999989</v>
      </c>
      <c r="AI1396" s="1">
        <v>73.400000000000006</v>
      </c>
    </row>
    <row r="1397" spans="1:35" x14ac:dyDescent="0.25">
      <c r="A1397" s="1">
        <v>1396</v>
      </c>
      <c r="B1397" s="22">
        <v>30</v>
      </c>
      <c r="C1397" s="22">
        <v>6.0000000000000001E-3</v>
      </c>
      <c r="D1397" s="26">
        <v>16.2</v>
      </c>
      <c r="E1397" s="22">
        <v>3.5999999999999997E-2</v>
      </c>
      <c r="F1397" s="31"/>
      <c r="G1397" s="26">
        <v>144.6</v>
      </c>
      <c r="H1397" s="26">
        <v>163.69999999999999</v>
      </c>
      <c r="I1397" s="26">
        <v>195.6</v>
      </c>
      <c r="J1397" s="26">
        <v>239.9</v>
      </c>
      <c r="K1397" s="26">
        <v>260.39999999999998</v>
      </c>
      <c r="L1397" s="26">
        <v>39.5</v>
      </c>
      <c r="M1397" s="26">
        <v>809.2</v>
      </c>
      <c r="N1397" s="26">
        <v>-53.3</v>
      </c>
      <c r="O1397" s="24">
        <v>3.8610000000000002</v>
      </c>
      <c r="P1397" s="26">
        <v>21</v>
      </c>
      <c r="Q1397" s="26">
        <v>1.6</v>
      </c>
      <c r="R1397" s="22">
        <v>43.2</v>
      </c>
      <c r="S1397" s="21">
        <v>1</v>
      </c>
      <c r="T1397" s="22">
        <v>97</v>
      </c>
      <c r="U1397" s="24">
        <v>0.37</v>
      </c>
      <c r="V1397" s="22">
        <v>18</v>
      </c>
      <c r="W1397" s="22">
        <v>16</v>
      </c>
      <c r="X1397" s="1">
        <v>12</v>
      </c>
      <c r="Y1397" s="1">
        <v>10</v>
      </c>
      <c r="Z1397" s="1">
        <v>9</v>
      </c>
      <c r="AA1397" s="1">
        <v>8</v>
      </c>
      <c r="AB1397" s="26">
        <v>1385.9</v>
      </c>
      <c r="AC1397" s="26">
        <v>431.5</v>
      </c>
      <c r="AD1397" s="26">
        <v>38.700000000000003</v>
      </c>
      <c r="AE1397" s="26">
        <v>9.3000000000000007</v>
      </c>
      <c r="AF1397" s="26">
        <v>4</v>
      </c>
      <c r="AG1397" s="26">
        <v>2</v>
      </c>
      <c r="AH1397" s="1">
        <v>31.900000000000006</v>
      </c>
      <c r="AI1397" s="1">
        <v>76.200000000000017</v>
      </c>
    </row>
    <row r="1398" spans="1:35" x14ac:dyDescent="0.25">
      <c r="A1398" s="1">
        <v>1397</v>
      </c>
      <c r="B1398" s="22">
        <v>27</v>
      </c>
      <c r="C1398" s="22">
        <v>4.0000000000000001E-3</v>
      </c>
      <c r="D1398" s="26">
        <v>17</v>
      </c>
      <c r="E1398" s="22">
        <v>2.1000000000000001E-2</v>
      </c>
      <c r="F1398" s="31"/>
      <c r="G1398" s="26">
        <v>145.1</v>
      </c>
      <c r="H1398" s="26">
        <v>162.30000000000001</v>
      </c>
      <c r="I1398" s="26">
        <v>193.3</v>
      </c>
      <c r="J1398" s="26">
        <v>237.5</v>
      </c>
      <c r="K1398" s="26">
        <v>255.2</v>
      </c>
      <c r="L1398" s="26">
        <v>39.5</v>
      </c>
      <c r="M1398" s="26">
        <v>809.2</v>
      </c>
      <c r="N1398" s="26">
        <v>-55.1</v>
      </c>
      <c r="O1398" s="24">
        <v>3.7120000000000002</v>
      </c>
      <c r="P1398" s="26">
        <v>21</v>
      </c>
      <c r="Q1398" s="26">
        <v>1.42</v>
      </c>
      <c r="R1398" s="22">
        <v>43.2</v>
      </c>
      <c r="S1398" s="21">
        <v>1</v>
      </c>
      <c r="T1398" s="22">
        <v>95</v>
      </c>
      <c r="U1398" s="24">
        <v>0.17</v>
      </c>
      <c r="V1398" s="22">
        <v>17</v>
      </c>
      <c r="W1398" s="22">
        <v>16</v>
      </c>
      <c r="X1398" s="1">
        <v>12</v>
      </c>
      <c r="Y1398" s="1">
        <v>11</v>
      </c>
      <c r="Z1398" s="1">
        <v>10</v>
      </c>
      <c r="AA1398" s="1">
        <v>9</v>
      </c>
      <c r="AB1398" s="26">
        <v>1118</v>
      </c>
      <c r="AC1398" s="26">
        <v>352.2</v>
      </c>
      <c r="AD1398" s="26">
        <v>38.1</v>
      </c>
      <c r="AE1398" s="26">
        <v>11.9</v>
      </c>
      <c r="AF1398" s="26">
        <v>6.1</v>
      </c>
      <c r="AG1398" s="26">
        <v>3.8</v>
      </c>
      <c r="AH1398" s="1">
        <v>31</v>
      </c>
      <c r="AI1398" s="1">
        <v>75.199999999999989</v>
      </c>
    </row>
    <row r="1399" spans="1:35" x14ac:dyDescent="0.25">
      <c r="A1399" s="1">
        <v>1398</v>
      </c>
      <c r="B1399" s="22">
        <v>28</v>
      </c>
      <c r="C1399" s="22">
        <v>7.0000000000000001E-3</v>
      </c>
      <c r="D1399" s="26">
        <v>18.2</v>
      </c>
      <c r="E1399" s="22">
        <v>4.3999999999999997E-2</v>
      </c>
      <c r="F1399" s="31" t="s">
        <v>65</v>
      </c>
      <c r="G1399" s="26">
        <v>144.69999999999999</v>
      </c>
      <c r="H1399" s="26">
        <v>166.2</v>
      </c>
      <c r="I1399" s="26">
        <v>195.4</v>
      </c>
      <c r="J1399" s="26">
        <v>239.8</v>
      </c>
      <c r="K1399" s="26">
        <v>260.10000000000002</v>
      </c>
      <c r="L1399" s="26">
        <v>41</v>
      </c>
      <c r="M1399" s="22">
        <v>809.2</v>
      </c>
      <c r="N1399" s="22">
        <v>-51.4</v>
      </c>
      <c r="O1399" s="24">
        <v>3.843</v>
      </c>
      <c r="P1399" s="26">
        <v>21.5</v>
      </c>
      <c r="Q1399" s="22">
        <v>1.76</v>
      </c>
      <c r="R1399" s="22">
        <v>43.1</v>
      </c>
      <c r="S1399" s="21">
        <v>1</v>
      </c>
      <c r="T1399" s="22">
        <v>84</v>
      </c>
      <c r="U1399" s="32">
        <v>0.3</v>
      </c>
      <c r="V1399" s="22">
        <v>18</v>
      </c>
      <c r="W1399" s="22">
        <v>16</v>
      </c>
      <c r="X1399" s="1">
        <v>12</v>
      </c>
      <c r="Y1399" s="1">
        <v>10</v>
      </c>
      <c r="Z1399" s="1">
        <v>10</v>
      </c>
      <c r="AA1399" s="1">
        <v>9</v>
      </c>
      <c r="AB1399" s="26">
        <v>2046.4</v>
      </c>
      <c r="AC1399" s="26">
        <v>551.6</v>
      </c>
      <c r="AD1399" s="26">
        <v>37.1</v>
      </c>
      <c r="AE1399" s="26">
        <v>9.9</v>
      </c>
      <c r="AF1399" s="26">
        <v>5.5</v>
      </c>
      <c r="AG1399" s="26">
        <v>3</v>
      </c>
      <c r="AH1399" s="1">
        <v>29.200000000000017</v>
      </c>
      <c r="AI1399" s="1">
        <v>73.600000000000023</v>
      </c>
    </row>
    <row r="1400" spans="1:35" x14ac:dyDescent="0.25">
      <c r="A1400" s="1">
        <v>1399</v>
      </c>
      <c r="B1400" s="1">
        <v>30</v>
      </c>
      <c r="C1400" s="1">
        <v>1E-3</v>
      </c>
      <c r="D1400" s="1">
        <v>20.7</v>
      </c>
      <c r="E1400" s="1">
        <v>0.01</v>
      </c>
      <c r="F1400" s="28"/>
      <c r="G1400" s="1">
        <v>146.30000000000001</v>
      </c>
      <c r="H1400" s="1">
        <v>161.9</v>
      </c>
      <c r="I1400" s="1">
        <v>190.3</v>
      </c>
      <c r="J1400" s="1">
        <v>237.5</v>
      </c>
      <c r="K1400" s="1">
        <v>268.8</v>
      </c>
      <c r="L1400" s="1">
        <v>39</v>
      </c>
      <c r="M1400" s="1">
        <v>809.2</v>
      </c>
      <c r="N1400" s="1">
        <v>-53.5</v>
      </c>
      <c r="O1400" s="1">
        <v>3.5550000000000002</v>
      </c>
      <c r="P1400" s="1">
        <v>19.7</v>
      </c>
      <c r="Q1400" s="1">
        <v>1.05</v>
      </c>
      <c r="R1400" s="1">
        <v>43.116</v>
      </c>
      <c r="S1400" s="21">
        <v>1</v>
      </c>
      <c r="T1400" s="1">
        <v>98</v>
      </c>
      <c r="U1400" s="1">
        <v>0.33</v>
      </c>
      <c r="V1400" s="1">
        <v>17</v>
      </c>
      <c r="W1400" s="1">
        <v>16</v>
      </c>
      <c r="X1400" s="1">
        <v>13</v>
      </c>
      <c r="Y1400" s="1">
        <v>11</v>
      </c>
      <c r="Z1400" s="1">
        <v>11</v>
      </c>
      <c r="AA1400" s="1">
        <v>9</v>
      </c>
      <c r="AB1400" s="1">
        <v>1143</v>
      </c>
      <c r="AC1400" s="1">
        <v>417</v>
      </c>
      <c r="AD1400" s="1">
        <v>50</v>
      </c>
      <c r="AE1400" s="1">
        <v>18</v>
      </c>
      <c r="AF1400" s="1">
        <v>10</v>
      </c>
      <c r="AG1400" s="1">
        <v>4</v>
      </c>
      <c r="AH1400" s="1">
        <v>28.400000000000006</v>
      </c>
      <c r="AI1400" s="1">
        <v>75.599999999999994</v>
      </c>
    </row>
    <row r="1401" spans="1:35" x14ac:dyDescent="0.25">
      <c r="A1401" s="1">
        <v>1400</v>
      </c>
      <c r="B1401" s="22">
        <v>28</v>
      </c>
      <c r="C1401" s="22">
        <v>7.0000000000000001E-3</v>
      </c>
      <c r="D1401" s="26">
        <v>18</v>
      </c>
      <c r="E1401" s="22">
        <v>3.1E-2</v>
      </c>
      <c r="F1401" s="31"/>
      <c r="G1401" s="26">
        <v>145.19999999999999</v>
      </c>
      <c r="H1401" s="26">
        <v>165.2</v>
      </c>
      <c r="I1401" s="26">
        <v>194.6</v>
      </c>
      <c r="J1401" s="26">
        <v>235.7</v>
      </c>
      <c r="K1401" s="26">
        <v>255</v>
      </c>
      <c r="L1401" s="26">
        <v>40.5</v>
      </c>
      <c r="M1401" s="22">
        <v>809.3</v>
      </c>
      <c r="N1401" s="26">
        <v>-53.7</v>
      </c>
      <c r="O1401" s="22">
        <v>3.7909999999999999</v>
      </c>
      <c r="P1401" s="26">
        <v>21</v>
      </c>
      <c r="Q1401" s="32">
        <v>1.7</v>
      </c>
      <c r="R1401" s="22">
        <v>43.1</v>
      </c>
      <c r="S1401" s="21">
        <v>1</v>
      </c>
      <c r="T1401" s="22">
        <v>92</v>
      </c>
      <c r="U1401" s="32">
        <v>0.4</v>
      </c>
      <c r="V1401" s="22">
        <v>18</v>
      </c>
      <c r="W1401" s="22">
        <v>16</v>
      </c>
      <c r="X1401" s="1">
        <v>13</v>
      </c>
      <c r="Y1401" s="1">
        <v>11</v>
      </c>
      <c r="Z1401" s="1">
        <v>10</v>
      </c>
      <c r="AA1401" s="1">
        <v>9</v>
      </c>
      <c r="AB1401" s="26">
        <v>1837.5</v>
      </c>
      <c r="AC1401" s="26">
        <v>483.8</v>
      </c>
      <c r="AD1401" s="26">
        <v>51.1</v>
      </c>
      <c r="AE1401" s="26">
        <v>16.3</v>
      </c>
      <c r="AF1401" s="26">
        <v>8.6999999999999993</v>
      </c>
      <c r="AG1401" s="26">
        <v>4.5999999999999996</v>
      </c>
      <c r="AH1401" s="1">
        <v>29.400000000000006</v>
      </c>
      <c r="AI1401" s="1">
        <v>70.5</v>
      </c>
    </row>
    <row r="1402" spans="1:35" x14ac:dyDescent="0.25">
      <c r="A1402" s="1">
        <v>1401</v>
      </c>
      <c r="B1402" s="1">
        <v>30</v>
      </c>
      <c r="C1402" s="21">
        <v>1E-3</v>
      </c>
      <c r="D1402" s="1">
        <v>18.5</v>
      </c>
      <c r="E1402" s="21">
        <v>0.01</v>
      </c>
      <c r="F1402" s="29"/>
      <c r="G1402" s="1">
        <v>151.69999999999999</v>
      </c>
      <c r="H1402" s="1">
        <v>167.2</v>
      </c>
      <c r="I1402" s="1">
        <v>183.6</v>
      </c>
      <c r="J1402" s="1">
        <v>212.9</v>
      </c>
      <c r="K1402" s="1">
        <v>238</v>
      </c>
      <c r="L1402" s="1">
        <v>42</v>
      </c>
      <c r="M1402" s="1">
        <v>809.30000000000007</v>
      </c>
      <c r="N1402" s="1">
        <v>-70.599999999999994</v>
      </c>
      <c r="O1402" s="1">
        <v>3.23</v>
      </c>
      <c r="P1402" s="1">
        <v>21</v>
      </c>
      <c r="Q1402" s="1">
        <v>0.35</v>
      </c>
      <c r="R1402" s="1">
        <v>43.1</v>
      </c>
      <c r="S1402" s="21">
        <v>1</v>
      </c>
      <c r="T1402" s="1">
        <v>98</v>
      </c>
      <c r="U1402" s="1">
        <v>0.11</v>
      </c>
      <c r="V1402" s="1">
        <v>15</v>
      </c>
      <c r="W1402" s="1">
        <v>13</v>
      </c>
      <c r="X1402" s="1">
        <v>7</v>
      </c>
      <c r="Y1402" s="1">
        <v>7</v>
      </c>
      <c r="Z1402" s="1">
        <v>7</v>
      </c>
      <c r="AA1402" s="1">
        <v>7</v>
      </c>
      <c r="AB1402" s="1">
        <v>245.4</v>
      </c>
      <c r="AC1402" s="1">
        <v>43.2</v>
      </c>
      <c r="AD1402" s="1">
        <v>0.3</v>
      </c>
      <c r="AE1402" s="1">
        <v>0</v>
      </c>
      <c r="AF1402" s="1">
        <v>0</v>
      </c>
      <c r="AG1402" s="1">
        <v>0</v>
      </c>
      <c r="AH1402" s="1">
        <v>16.400000000000006</v>
      </c>
      <c r="AI1402" s="1">
        <v>45.700000000000017</v>
      </c>
    </row>
    <row r="1403" spans="1:35" x14ac:dyDescent="0.25">
      <c r="A1403" s="1">
        <v>1402</v>
      </c>
      <c r="B1403" s="21">
        <v>18</v>
      </c>
      <c r="C1403" s="21">
        <v>2E-3</v>
      </c>
      <c r="D1403" s="25">
        <v>17.632017215568862</v>
      </c>
      <c r="E1403" s="21">
        <v>7.0000000000000007E-2</v>
      </c>
      <c r="F1403" s="30">
        <v>1.6000000000000001E-3</v>
      </c>
      <c r="G1403" s="21">
        <v>157.4</v>
      </c>
      <c r="H1403" s="21">
        <v>175.8</v>
      </c>
      <c r="I1403" s="21">
        <v>205.1</v>
      </c>
      <c r="J1403" s="21">
        <v>243</v>
      </c>
      <c r="K1403" s="21">
        <v>261.8</v>
      </c>
      <c r="L1403" s="21">
        <v>44.5</v>
      </c>
      <c r="M1403" s="1">
        <v>809.30000000000007</v>
      </c>
      <c r="N1403" s="21">
        <v>-49</v>
      </c>
      <c r="O1403" s="21">
        <v>4.3929999999999998</v>
      </c>
      <c r="P1403" s="21">
        <v>25</v>
      </c>
      <c r="Q1403" s="21"/>
      <c r="R1403" s="21">
        <v>43.17</v>
      </c>
      <c r="S1403" s="21">
        <v>1</v>
      </c>
      <c r="T1403" s="21">
        <v>86</v>
      </c>
      <c r="U1403" s="21">
        <v>0.08</v>
      </c>
      <c r="V1403" s="21">
        <v>17</v>
      </c>
      <c r="W1403" s="21">
        <v>14</v>
      </c>
      <c r="X1403" s="1">
        <v>10</v>
      </c>
      <c r="Y1403" s="1">
        <v>7</v>
      </c>
      <c r="Z1403" s="1">
        <v>7</v>
      </c>
      <c r="AA1403" s="1">
        <v>7</v>
      </c>
      <c r="AB1403" s="21">
        <v>738.2</v>
      </c>
      <c r="AC1403" s="21">
        <v>158</v>
      </c>
      <c r="AD1403" s="21">
        <v>6</v>
      </c>
      <c r="AE1403" s="21">
        <v>0.6</v>
      </c>
      <c r="AF1403" s="21">
        <v>0.3</v>
      </c>
      <c r="AG1403" s="21">
        <v>0.1</v>
      </c>
      <c r="AH1403" s="1">
        <v>29.299999999999983</v>
      </c>
      <c r="AI1403" s="1">
        <v>67.199999999999989</v>
      </c>
    </row>
    <row r="1404" spans="1:35" x14ac:dyDescent="0.25">
      <c r="A1404" s="1">
        <v>1403</v>
      </c>
      <c r="B1404" s="22">
        <v>27</v>
      </c>
      <c r="C1404" s="22">
        <v>6.0000000000000001E-3</v>
      </c>
      <c r="D1404" s="26">
        <v>17</v>
      </c>
      <c r="E1404" s="22">
        <v>0.04</v>
      </c>
      <c r="F1404" s="31"/>
      <c r="G1404" s="26">
        <v>141.30000000000001</v>
      </c>
      <c r="H1404" s="26">
        <v>164.7</v>
      </c>
      <c r="I1404" s="26">
        <v>196.3</v>
      </c>
      <c r="J1404" s="26">
        <v>239.4</v>
      </c>
      <c r="K1404" s="26">
        <v>259.60000000000002</v>
      </c>
      <c r="L1404" s="26">
        <v>41</v>
      </c>
      <c r="M1404" s="26">
        <v>809.4</v>
      </c>
      <c r="N1404" s="26">
        <v>-52.4</v>
      </c>
      <c r="O1404" s="22">
        <v>3.891</v>
      </c>
      <c r="P1404" s="26">
        <v>21.5</v>
      </c>
      <c r="Q1404" s="32">
        <v>1.63</v>
      </c>
      <c r="R1404" s="22">
        <v>43.2</v>
      </c>
      <c r="S1404" s="21">
        <v>1</v>
      </c>
      <c r="T1404" s="22">
        <v>90</v>
      </c>
      <c r="U1404" s="32">
        <v>0.23</v>
      </c>
      <c r="V1404" s="22">
        <v>17</v>
      </c>
      <c r="W1404" s="22">
        <v>15</v>
      </c>
      <c r="X1404" s="1">
        <v>11</v>
      </c>
      <c r="Y1404" s="1">
        <v>9</v>
      </c>
      <c r="Z1404" s="1">
        <v>9</v>
      </c>
      <c r="AA1404" s="1">
        <v>7</v>
      </c>
      <c r="AB1404" s="26">
        <v>913.5</v>
      </c>
      <c r="AC1404" s="26">
        <v>227.5</v>
      </c>
      <c r="AD1404" s="26">
        <v>18.7</v>
      </c>
      <c r="AE1404" s="26">
        <v>4.9000000000000004</v>
      </c>
      <c r="AF1404" s="26">
        <v>2.7</v>
      </c>
      <c r="AG1404" s="26">
        <v>1</v>
      </c>
      <c r="AH1404" s="1">
        <v>31.600000000000023</v>
      </c>
      <c r="AI1404" s="1">
        <v>74.700000000000017</v>
      </c>
    </row>
    <row r="1405" spans="1:35" x14ac:dyDescent="0.25">
      <c r="A1405" s="1">
        <v>1404</v>
      </c>
      <c r="B1405" s="22">
        <v>28</v>
      </c>
      <c r="C1405" s="22">
        <v>6.0000000000000001E-3</v>
      </c>
      <c r="D1405" s="26">
        <v>17.399999999999999</v>
      </c>
      <c r="E1405" s="22">
        <v>2.4E-2</v>
      </c>
      <c r="F1405" s="31"/>
      <c r="G1405" s="26">
        <v>144.9</v>
      </c>
      <c r="H1405" s="26">
        <v>163.69999999999999</v>
      </c>
      <c r="I1405" s="26">
        <v>194.4</v>
      </c>
      <c r="J1405" s="26">
        <v>235.5</v>
      </c>
      <c r="K1405" s="26">
        <v>254.1</v>
      </c>
      <c r="L1405" s="26">
        <v>39</v>
      </c>
      <c r="M1405" s="26">
        <v>809.4</v>
      </c>
      <c r="N1405" s="26">
        <v>-55.1</v>
      </c>
      <c r="O1405" s="24">
        <v>3.698</v>
      </c>
      <c r="P1405" s="26">
        <v>22</v>
      </c>
      <c r="Q1405" s="26">
        <v>1.68</v>
      </c>
      <c r="R1405" s="22">
        <v>43.1</v>
      </c>
      <c r="S1405" s="21">
        <v>1</v>
      </c>
      <c r="T1405" s="22">
        <v>91</v>
      </c>
      <c r="U1405" s="24">
        <v>0.56999999999999995</v>
      </c>
      <c r="V1405" s="22">
        <v>17</v>
      </c>
      <c r="W1405" s="22">
        <v>15</v>
      </c>
      <c r="X1405" s="1">
        <v>12</v>
      </c>
      <c r="Y1405" s="1">
        <v>11</v>
      </c>
      <c r="Z1405" s="1">
        <v>10</v>
      </c>
      <c r="AA1405" s="1">
        <v>9</v>
      </c>
      <c r="AB1405" s="26">
        <v>1052.8</v>
      </c>
      <c r="AC1405" s="26">
        <v>307.10000000000002</v>
      </c>
      <c r="AD1405" s="26">
        <v>37.9</v>
      </c>
      <c r="AE1405" s="26">
        <v>12.1</v>
      </c>
      <c r="AF1405" s="26">
        <v>6.5</v>
      </c>
      <c r="AG1405" s="26">
        <v>3.4</v>
      </c>
      <c r="AH1405" s="1">
        <v>30.700000000000017</v>
      </c>
      <c r="AI1405" s="1">
        <v>71.800000000000011</v>
      </c>
    </row>
    <row r="1406" spans="1:35" x14ac:dyDescent="0.25">
      <c r="A1406" s="1">
        <v>1405</v>
      </c>
      <c r="B1406" s="22">
        <v>29</v>
      </c>
      <c r="C1406" s="22">
        <v>5.0000000000000001E-3</v>
      </c>
      <c r="D1406" s="26">
        <v>18.7</v>
      </c>
      <c r="E1406" s="22">
        <v>4.1000000000000002E-2</v>
      </c>
      <c r="F1406" s="31" t="s">
        <v>65</v>
      </c>
      <c r="G1406" s="26">
        <v>144</v>
      </c>
      <c r="H1406" s="26">
        <v>165.4</v>
      </c>
      <c r="I1406" s="26">
        <v>196.6</v>
      </c>
      <c r="J1406" s="26">
        <v>236.6</v>
      </c>
      <c r="K1406" s="26">
        <v>254.8</v>
      </c>
      <c r="L1406" s="26">
        <v>41</v>
      </c>
      <c r="M1406" s="22">
        <v>809.4</v>
      </c>
      <c r="N1406" s="22">
        <v>-53.2</v>
      </c>
      <c r="O1406" s="24">
        <v>3.8620000000000001</v>
      </c>
      <c r="P1406" s="26">
        <v>21</v>
      </c>
      <c r="Q1406" s="22">
        <v>1.79</v>
      </c>
      <c r="R1406" s="22">
        <v>43.1</v>
      </c>
      <c r="S1406" s="21">
        <v>1</v>
      </c>
      <c r="T1406" s="22">
        <v>96</v>
      </c>
      <c r="U1406" s="22">
        <v>0.61</v>
      </c>
      <c r="V1406" s="22">
        <v>17</v>
      </c>
      <c r="W1406" s="22">
        <v>16</v>
      </c>
      <c r="X1406" s="1">
        <v>13</v>
      </c>
      <c r="Y1406" s="1">
        <v>11</v>
      </c>
      <c r="Z1406" s="1">
        <v>10</v>
      </c>
      <c r="AA1406" s="1">
        <v>10</v>
      </c>
      <c r="AB1406" s="26">
        <v>1264.0999999999999</v>
      </c>
      <c r="AC1406" s="26">
        <v>363.2</v>
      </c>
      <c r="AD1406" s="26">
        <v>46.7</v>
      </c>
      <c r="AE1406" s="26">
        <v>16.2</v>
      </c>
      <c r="AF1406" s="26">
        <v>9.6</v>
      </c>
      <c r="AG1406" s="26">
        <v>5.6</v>
      </c>
      <c r="AH1406" s="1">
        <v>31.199999999999989</v>
      </c>
      <c r="AI1406" s="1">
        <v>71.199999999999989</v>
      </c>
    </row>
    <row r="1407" spans="1:35" x14ac:dyDescent="0.25">
      <c r="A1407" s="1">
        <v>1406</v>
      </c>
      <c r="B1407" s="1">
        <v>30</v>
      </c>
      <c r="C1407" s="1">
        <v>1.2E-2</v>
      </c>
      <c r="D1407" s="1">
        <v>18.8</v>
      </c>
      <c r="E1407" s="1">
        <v>0.03</v>
      </c>
      <c r="F1407" s="29"/>
      <c r="G1407" s="1">
        <v>149.19999999999999</v>
      </c>
      <c r="H1407" s="1">
        <v>165.8</v>
      </c>
      <c r="I1407" s="1">
        <v>194.8</v>
      </c>
      <c r="J1407" s="1">
        <v>240</v>
      </c>
      <c r="K1407" s="1">
        <v>259.8</v>
      </c>
      <c r="L1407" s="1">
        <v>40</v>
      </c>
      <c r="M1407" s="1">
        <v>809.5</v>
      </c>
      <c r="N1407" s="1">
        <v>-58.7</v>
      </c>
      <c r="O1407" s="1">
        <v>3.7730000000000001</v>
      </c>
      <c r="P1407" s="1">
        <v>21.2</v>
      </c>
      <c r="Q1407" s="1">
        <v>2.02</v>
      </c>
      <c r="R1407" s="1">
        <v>43.133000000000003</v>
      </c>
      <c r="S1407" s="1">
        <v>1</v>
      </c>
      <c r="T1407" s="1">
        <v>97</v>
      </c>
      <c r="U1407" s="1">
        <v>0.14000000000000001</v>
      </c>
      <c r="V1407" s="1">
        <v>13</v>
      </c>
      <c r="W1407" s="1">
        <v>12</v>
      </c>
      <c r="X1407" s="1">
        <v>8</v>
      </c>
      <c r="Y1407" s="1">
        <v>7</v>
      </c>
      <c r="Z1407" s="1">
        <v>7</v>
      </c>
      <c r="AA1407" s="1">
        <v>7</v>
      </c>
      <c r="AB1407" s="1"/>
      <c r="AC1407" s="1"/>
      <c r="AD1407" s="1"/>
      <c r="AE1407" s="1"/>
      <c r="AF1407" s="1"/>
      <c r="AG1407" s="1"/>
      <c r="AH1407" s="1">
        <v>29</v>
      </c>
      <c r="AI1407" s="1">
        <v>74.199999999999989</v>
      </c>
    </row>
    <row r="1408" spans="1:35" x14ac:dyDescent="0.25">
      <c r="A1408" s="1">
        <v>1407</v>
      </c>
      <c r="B1408" s="22">
        <v>30</v>
      </c>
      <c r="C1408" s="22">
        <v>5.0000000000000001E-3</v>
      </c>
      <c r="D1408" s="26">
        <v>17</v>
      </c>
      <c r="E1408" s="24">
        <v>3.5000000000000003E-2</v>
      </c>
      <c r="F1408" s="31"/>
      <c r="G1408" s="26">
        <v>143.69999999999999</v>
      </c>
      <c r="H1408" s="26">
        <v>163.6</v>
      </c>
      <c r="I1408" s="26">
        <v>194.7</v>
      </c>
      <c r="J1408" s="26">
        <v>240</v>
      </c>
      <c r="K1408" s="26">
        <v>257.2</v>
      </c>
      <c r="L1408" s="26">
        <v>40</v>
      </c>
      <c r="M1408" s="22">
        <v>809.5</v>
      </c>
      <c r="N1408" s="26">
        <v>-53.8</v>
      </c>
      <c r="O1408" s="24">
        <v>3.7770000000000001</v>
      </c>
      <c r="P1408" s="26">
        <v>21</v>
      </c>
      <c r="Q1408" s="22">
        <v>1.57</v>
      </c>
      <c r="R1408" s="22">
        <v>43.2</v>
      </c>
      <c r="S1408" s="21">
        <v>1</v>
      </c>
      <c r="T1408" s="22">
        <v>96</v>
      </c>
      <c r="U1408" s="32">
        <v>0.3</v>
      </c>
      <c r="V1408" s="22">
        <v>18</v>
      </c>
      <c r="W1408" s="22">
        <v>16</v>
      </c>
      <c r="X1408" s="1">
        <v>13</v>
      </c>
      <c r="Y1408" s="1">
        <v>11</v>
      </c>
      <c r="Z1408" s="1">
        <v>10</v>
      </c>
      <c r="AA1408" s="1">
        <v>9</v>
      </c>
      <c r="AB1408" s="26">
        <v>2400.6</v>
      </c>
      <c r="AC1408" s="26">
        <v>490.5</v>
      </c>
      <c r="AD1408" s="26">
        <v>40.9</v>
      </c>
      <c r="AE1408" s="26">
        <v>10.3</v>
      </c>
      <c r="AF1408" s="26">
        <v>6.5</v>
      </c>
      <c r="AG1408" s="26">
        <v>3.3</v>
      </c>
      <c r="AH1408" s="1">
        <v>31.099999999999994</v>
      </c>
      <c r="AI1408" s="1">
        <v>76.400000000000006</v>
      </c>
    </row>
    <row r="1409" spans="1:35" x14ac:dyDescent="0.25">
      <c r="A1409" s="1">
        <v>1408</v>
      </c>
      <c r="B1409" s="22">
        <v>22</v>
      </c>
      <c r="C1409" s="22">
        <v>7.0000000000000001E-3</v>
      </c>
      <c r="D1409" s="26">
        <v>17.899999999999999</v>
      </c>
      <c r="E1409" s="22">
        <v>2.9000000000000001E-2</v>
      </c>
      <c r="F1409" s="31"/>
      <c r="G1409" s="26">
        <v>144.9</v>
      </c>
      <c r="H1409" s="26">
        <v>164.8</v>
      </c>
      <c r="I1409" s="26">
        <v>194.9</v>
      </c>
      <c r="J1409" s="26">
        <v>237.1</v>
      </c>
      <c r="K1409" s="26">
        <v>256.89999999999998</v>
      </c>
      <c r="L1409" s="26">
        <v>40.5</v>
      </c>
      <c r="M1409" s="26">
        <v>809.5</v>
      </c>
      <c r="N1409" s="26">
        <v>-54.2</v>
      </c>
      <c r="O1409" s="24">
        <v>3.7949999999999999</v>
      </c>
      <c r="P1409" s="26">
        <v>21</v>
      </c>
      <c r="Q1409" s="32">
        <v>1.68</v>
      </c>
      <c r="R1409" s="22">
        <v>43.1</v>
      </c>
      <c r="S1409" s="21">
        <v>1</v>
      </c>
      <c r="T1409" s="22">
        <v>94</v>
      </c>
      <c r="U1409" s="32">
        <v>0.33</v>
      </c>
      <c r="V1409" s="22">
        <v>17</v>
      </c>
      <c r="W1409" s="22">
        <v>14</v>
      </c>
      <c r="X1409" s="1">
        <v>10</v>
      </c>
      <c r="Y1409" s="1">
        <v>7</v>
      </c>
      <c r="Z1409" s="1">
        <v>7</v>
      </c>
      <c r="AA1409" s="1">
        <v>7</v>
      </c>
      <c r="AB1409" s="26">
        <v>913.8</v>
      </c>
      <c r="AC1409" s="26">
        <v>144.30000000000001</v>
      </c>
      <c r="AD1409" s="26">
        <v>5.8</v>
      </c>
      <c r="AE1409" s="26">
        <v>1.1000000000000001</v>
      </c>
      <c r="AF1409" s="26">
        <v>0.6</v>
      </c>
      <c r="AG1409" s="26">
        <v>0.2</v>
      </c>
      <c r="AH1409" s="1">
        <v>30.099999999999994</v>
      </c>
      <c r="AI1409" s="1">
        <v>72.299999999999983</v>
      </c>
    </row>
    <row r="1410" spans="1:35" x14ac:dyDescent="0.25">
      <c r="A1410" s="1">
        <v>1409</v>
      </c>
      <c r="B1410" s="22">
        <v>29</v>
      </c>
      <c r="C1410" s="24">
        <v>5.0000000000000001E-3</v>
      </c>
      <c r="D1410" s="22">
        <v>18.5</v>
      </c>
      <c r="E1410" s="24">
        <v>4.2000000000000003E-2</v>
      </c>
      <c r="F1410" s="31" t="s">
        <v>65</v>
      </c>
      <c r="G1410" s="22">
        <v>141.6</v>
      </c>
      <c r="H1410" s="26">
        <v>165.3</v>
      </c>
      <c r="I1410" s="26">
        <v>197.1</v>
      </c>
      <c r="J1410" s="26">
        <v>236.5</v>
      </c>
      <c r="K1410" s="26">
        <v>254.3</v>
      </c>
      <c r="L1410" s="26">
        <v>41</v>
      </c>
      <c r="M1410" s="22">
        <v>809.5</v>
      </c>
      <c r="N1410" s="26">
        <v>-53</v>
      </c>
      <c r="O1410" s="22">
        <v>3.8639999999999999</v>
      </c>
      <c r="P1410" s="26">
        <v>21.5</v>
      </c>
      <c r="Q1410" s="32">
        <v>1.83</v>
      </c>
      <c r="R1410" s="22">
        <v>43.1</v>
      </c>
      <c r="S1410" s="21">
        <v>1</v>
      </c>
      <c r="T1410" s="22">
        <v>95</v>
      </c>
      <c r="U1410" s="32">
        <v>0.13</v>
      </c>
      <c r="V1410" s="22">
        <v>17</v>
      </c>
      <c r="W1410" s="22">
        <v>15</v>
      </c>
      <c r="X1410" s="1">
        <v>12</v>
      </c>
      <c r="Y1410" s="1">
        <v>10</v>
      </c>
      <c r="Z1410" s="1">
        <v>9</v>
      </c>
      <c r="AA1410" s="1">
        <v>8</v>
      </c>
      <c r="AB1410" s="26">
        <v>1009</v>
      </c>
      <c r="AC1410" s="26">
        <v>282</v>
      </c>
      <c r="AD1410" s="26">
        <v>28.6</v>
      </c>
      <c r="AE1410" s="26">
        <v>8.4</v>
      </c>
      <c r="AF1410" s="26">
        <v>4.5999999999999996</v>
      </c>
      <c r="AG1410" s="26">
        <v>2</v>
      </c>
      <c r="AH1410" s="1">
        <v>31.799999999999983</v>
      </c>
      <c r="AI1410" s="1">
        <v>71.199999999999989</v>
      </c>
    </row>
    <row r="1411" spans="1:35" x14ac:dyDescent="0.25">
      <c r="A1411" s="1">
        <v>1410</v>
      </c>
      <c r="B1411" s="22">
        <v>28</v>
      </c>
      <c r="C1411" s="24">
        <v>5.0000000000000001E-3</v>
      </c>
      <c r="D1411" s="22">
        <v>18.399999999999999</v>
      </c>
      <c r="E1411" s="24">
        <v>4.4999999999999998E-2</v>
      </c>
      <c r="F1411" s="31" t="s">
        <v>65</v>
      </c>
      <c r="G1411" s="22">
        <v>144.5</v>
      </c>
      <c r="H1411" s="26">
        <v>165.6</v>
      </c>
      <c r="I1411" s="26">
        <v>195.7</v>
      </c>
      <c r="J1411" s="26">
        <v>240.6</v>
      </c>
      <c r="K1411" s="26">
        <v>260.5</v>
      </c>
      <c r="L1411" s="22">
        <v>41.5</v>
      </c>
      <c r="M1411" s="22">
        <v>809.5</v>
      </c>
      <c r="N1411" s="26">
        <v>-51.4</v>
      </c>
      <c r="O1411" s="22">
        <v>3.802</v>
      </c>
      <c r="P1411" s="26">
        <v>22.5</v>
      </c>
      <c r="Q1411" s="32">
        <v>1.71</v>
      </c>
      <c r="R1411" s="22">
        <v>43.1</v>
      </c>
      <c r="S1411" s="21">
        <v>1</v>
      </c>
      <c r="T1411" s="22">
        <v>94</v>
      </c>
      <c r="U1411" s="32">
        <v>0.23</v>
      </c>
      <c r="V1411" s="22">
        <v>17</v>
      </c>
      <c r="W1411" s="22">
        <v>15</v>
      </c>
      <c r="X1411" s="1">
        <v>12</v>
      </c>
      <c r="Y1411" s="1">
        <v>10</v>
      </c>
      <c r="Z1411" s="1">
        <v>9</v>
      </c>
      <c r="AA1411" s="1">
        <v>7</v>
      </c>
      <c r="AB1411" s="26">
        <v>939</v>
      </c>
      <c r="AC1411" s="26">
        <v>294.8</v>
      </c>
      <c r="AD1411" s="26">
        <v>31.2</v>
      </c>
      <c r="AE1411" s="26">
        <v>7.9</v>
      </c>
      <c r="AF1411" s="26">
        <v>3.2</v>
      </c>
      <c r="AG1411" s="26">
        <v>1.4</v>
      </c>
      <c r="AH1411" s="1">
        <v>30.099999999999994</v>
      </c>
      <c r="AI1411" s="1">
        <v>75</v>
      </c>
    </row>
    <row r="1412" spans="1:35" x14ac:dyDescent="0.25">
      <c r="A1412" s="1">
        <v>1411</v>
      </c>
      <c r="B1412" s="22">
        <v>29</v>
      </c>
      <c r="C1412" s="22">
        <v>2E-3</v>
      </c>
      <c r="D1412" s="22">
        <v>18.8</v>
      </c>
      <c r="E1412" s="24">
        <v>3.9E-2</v>
      </c>
      <c r="F1412" s="31"/>
      <c r="G1412" s="26">
        <v>154.5</v>
      </c>
      <c r="H1412" s="26">
        <v>173</v>
      </c>
      <c r="I1412" s="26">
        <v>201.3</v>
      </c>
      <c r="J1412" s="26">
        <v>239.5</v>
      </c>
      <c r="K1412" s="26">
        <v>256.7</v>
      </c>
      <c r="L1412" s="26">
        <v>46</v>
      </c>
      <c r="M1412" s="22">
        <v>809.6</v>
      </c>
      <c r="N1412" s="22">
        <v>-49.5</v>
      </c>
      <c r="O1412" s="22">
        <v>4.1630000000000003</v>
      </c>
      <c r="P1412" s="26">
        <v>21</v>
      </c>
      <c r="Q1412" s="32">
        <v>2</v>
      </c>
      <c r="R1412" s="22">
        <v>43.1</v>
      </c>
      <c r="S1412" s="21">
        <v>1</v>
      </c>
      <c r="T1412" s="22">
        <v>94</v>
      </c>
      <c r="U1412" s="22">
        <v>0.53</v>
      </c>
      <c r="V1412" s="22">
        <v>20</v>
      </c>
      <c r="W1412" s="22">
        <v>17</v>
      </c>
      <c r="X1412" s="1">
        <v>14</v>
      </c>
      <c r="Y1412" s="1">
        <v>13</v>
      </c>
      <c r="Z1412" s="1">
        <v>12</v>
      </c>
      <c r="AA1412" s="1">
        <v>12</v>
      </c>
      <c r="AB1412" s="26">
        <v>5192.7</v>
      </c>
      <c r="AC1412" s="26">
        <v>1292</v>
      </c>
      <c r="AD1412" s="26">
        <v>152.6</v>
      </c>
      <c r="AE1412" s="26">
        <v>67.3</v>
      </c>
      <c r="AF1412" s="26">
        <v>39.700000000000003</v>
      </c>
      <c r="AG1412" s="26">
        <v>23.6</v>
      </c>
      <c r="AH1412" s="1">
        <v>28.300000000000011</v>
      </c>
      <c r="AI1412" s="1">
        <v>66.5</v>
      </c>
    </row>
    <row r="1413" spans="1:35" x14ac:dyDescent="0.25">
      <c r="A1413" s="1">
        <v>1412</v>
      </c>
      <c r="B1413" s="22">
        <v>28</v>
      </c>
      <c r="C1413" s="22">
        <v>6.0000000000000001E-3</v>
      </c>
      <c r="D1413" s="26">
        <v>17.5</v>
      </c>
      <c r="E1413" s="22">
        <v>2.8000000000000001E-2</v>
      </c>
      <c r="F1413" s="31"/>
      <c r="G1413" s="26">
        <v>144.69999999999999</v>
      </c>
      <c r="H1413" s="26">
        <v>164.6</v>
      </c>
      <c r="I1413" s="26">
        <v>194.7</v>
      </c>
      <c r="J1413" s="26">
        <v>236.7</v>
      </c>
      <c r="K1413" s="26">
        <v>256.10000000000002</v>
      </c>
      <c r="L1413" s="26">
        <v>41</v>
      </c>
      <c r="M1413" s="22">
        <v>809.6</v>
      </c>
      <c r="N1413" s="26">
        <v>-54.8</v>
      </c>
      <c r="O1413" s="24">
        <v>3.79</v>
      </c>
      <c r="P1413" s="26">
        <v>21</v>
      </c>
      <c r="Q1413" s="22">
        <v>1.67</v>
      </c>
      <c r="R1413" s="22">
        <v>43.1</v>
      </c>
      <c r="S1413" s="21">
        <v>1</v>
      </c>
      <c r="T1413" s="22">
        <v>97</v>
      </c>
      <c r="U1413" s="32">
        <v>0.63</v>
      </c>
      <c r="V1413" s="22">
        <v>19</v>
      </c>
      <c r="W1413" s="22">
        <v>16</v>
      </c>
      <c r="X1413" s="1">
        <v>13</v>
      </c>
      <c r="Y1413" s="1">
        <v>11</v>
      </c>
      <c r="Z1413" s="1">
        <v>9</v>
      </c>
      <c r="AA1413" s="1">
        <v>8</v>
      </c>
      <c r="AB1413" s="26">
        <v>2521.9</v>
      </c>
      <c r="AC1413" s="26">
        <v>602.29999999999995</v>
      </c>
      <c r="AD1413" s="26">
        <v>43.1</v>
      </c>
      <c r="AE1413" s="26">
        <v>10.3</v>
      </c>
      <c r="AF1413" s="26">
        <v>4.8</v>
      </c>
      <c r="AG1413" s="26">
        <v>2</v>
      </c>
      <c r="AH1413" s="1">
        <v>30.099999999999994</v>
      </c>
      <c r="AI1413" s="1">
        <v>72.099999999999994</v>
      </c>
    </row>
    <row r="1414" spans="1:35" x14ac:dyDescent="0.25">
      <c r="A1414" s="1">
        <v>1413</v>
      </c>
      <c r="B1414" s="22">
        <v>22</v>
      </c>
      <c r="C1414" s="22">
        <v>7.0000000000000001E-3</v>
      </c>
      <c r="D1414" s="26">
        <v>18</v>
      </c>
      <c r="E1414" s="22">
        <v>2.4E-2</v>
      </c>
      <c r="F1414" s="31"/>
      <c r="G1414" s="26">
        <v>143.5</v>
      </c>
      <c r="H1414" s="26">
        <v>163.5</v>
      </c>
      <c r="I1414" s="26">
        <v>194.7</v>
      </c>
      <c r="J1414" s="26">
        <v>235.8</v>
      </c>
      <c r="K1414" s="26">
        <v>255.8</v>
      </c>
      <c r="L1414" s="26">
        <v>40</v>
      </c>
      <c r="M1414" s="22">
        <v>809.6</v>
      </c>
      <c r="N1414" s="26">
        <v>-55</v>
      </c>
      <c r="O1414" s="22">
        <v>3.7330000000000001</v>
      </c>
      <c r="P1414" s="26">
        <v>21</v>
      </c>
      <c r="Q1414" s="22">
        <v>1.73</v>
      </c>
      <c r="R1414" s="22">
        <v>43.1</v>
      </c>
      <c r="S1414" s="21">
        <v>1</v>
      </c>
      <c r="T1414" s="22">
        <v>98</v>
      </c>
      <c r="U1414" s="32">
        <v>0.19</v>
      </c>
      <c r="V1414" s="22">
        <v>18</v>
      </c>
      <c r="W1414" s="22">
        <v>16</v>
      </c>
      <c r="X1414" s="1">
        <v>13</v>
      </c>
      <c r="Y1414" s="1">
        <v>11</v>
      </c>
      <c r="Z1414" s="1">
        <v>10</v>
      </c>
      <c r="AA1414" s="1">
        <v>9</v>
      </c>
      <c r="AB1414" s="26">
        <v>1798.9</v>
      </c>
      <c r="AC1414" s="26">
        <v>470.2</v>
      </c>
      <c r="AD1414" s="26">
        <v>44.7</v>
      </c>
      <c r="AE1414" s="26">
        <v>11.8</v>
      </c>
      <c r="AF1414" s="26">
        <v>6.5</v>
      </c>
      <c r="AG1414" s="26">
        <v>3.5</v>
      </c>
      <c r="AH1414" s="1">
        <v>31.199999999999989</v>
      </c>
      <c r="AI1414" s="1">
        <v>72.300000000000011</v>
      </c>
    </row>
    <row r="1415" spans="1:35" x14ac:dyDescent="0.25">
      <c r="A1415" s="1">
        <v>1414</v>
      </c>
      <c r="B1415" s="22">
        <v>28</v>
      </c>
      <c r="C1415" s="22">
        <v>6.0000000000000001E-3</v>
      </c>
      <c r="D1415" s="22">
        <v>18.899999999999999</v>
      </c>
      <c r="E1415" s="22">
        <v>4.3999999999999997E-2</v>
      </c>
      <c r="F1415" s="31"/>
      <c r="G1415" s="22">
        <v>143.6</v>
      </c>
      <c r="H1415" s="22">
        <v>163.6</v>
      </c>
      <c r="I1415" s="22">
        <v>195.7</v>
      </c>
      <c r="J1415" s="22">
        <v>237.2</v>
      </c>
      <c r="K1415" s="26">
        <v>255</v>
      </c>
      <c r="L1415" s="22">
        <v>39.5</v>
      </c>
      <c r="M1415" s="22">
        <v>809.7</v>
      </c>
      <c r="N1415" s="26">
        <v>-52</v>
      </c>
      <c r="O1415" s="22">
        <v>3.7650000000000001</v>
      </c>
      <c r="P1415" s="22">
        <v>20</v>
      </c>
      <c r="Q1415" s="22">
        <v>2.0499999999999998</v>
      </c>
      <c r="R1415" s="22">
        <v>43.1</v>
      </c>
      <c r="S1415" s="21">
        <v>1</v>
      </c>
      <c r="T1415" s="22">
        <v>91</v>
      </c>
      <c r="U1415" s="22">
        <v>0.22</v>
      </c>
      <c r="V1415" s="22">
        <v>18</v>
      </c>
      <c r="W1415" s="22">
        <v>16</v>
      </c>
      <c r="X1415" s="1">
        <v>12</v>
      </c>
      <c r="Y1415" s="1">
        <v>10</v>
      </c>
      <c r="Z1415" s="1">
        <v>9</v>
      </c>
      <c r="AA1415" s="1">
        <v>8</v>
      </c>
      <c r="AB1415" s="22">
        <v>1683.5</v>
      </c>
      <c r="AC1415" s="22">
        <v>424.2</v>
      </c>
      <c r="AD1415" s="22">
        <v>32.6</v>
      </c>
      <c r="AE1415" s="22">
        <v>9.4</v>
      </c>
      <c r="AF1415" s="22">
        <v>4.9000000000000004</v>
      </c>
      <c r="AG1415" s="22">
        <v>2.4</v>
      </c>
      <c r="AH1415" s="1">
        <v>32.099999999999994</v>
      </c>
      <c r="AI1415" s="1">
        <v>73.599999999999994</v>
      </c>
    </row>
    <row r="1416" spans="1:35" x14ac:dyDescent="0.25">
      <c r="A1416" s="1">
        <v>1415</v>
      </c>
      <c r="B1416" s="22">
        <v>29</v>
      </c>
      <c r="C1416" s="22">
        <v>6.0000000000000001E-3</v>
      </c>
      <c r="D1416" s="26">
        <v>18</v>
      </c>
      <c r="E1416" s="24">
        <v>0.04</v>
      </c>
      <c r="F1416" s="31"/>
      <c r="G1416" s="22">
        <v>144.9</v>
      </c>
      <c r="H1416" s="22">
        <v>164.9</v>
      </c>
      <c r="I1416" s="22">
        <v>195.5</v>
      </c>
      <c r="J1416" s="22">
        <v>239.3</v>
      </c>
      <c r="K1416" s="22">
        <v>258.7</v>
      </c>
      <c r="L1416" s="26">
        <v>40.5</v>
      </c>
      <c r="M1416" s="26">
        <v>809.7</v>
      </c>
      <c r="N1416" s="22">
        <v>-51.9</v>
      </c>
      <c r="O1416" s="22">
        <v>3.8290000000000002</v>
      </c>
      <c r="P1416" s="26">
        <v>21.5</v>
      </c>
      <c r="Q1416" s="22">
        <v>1.92</v>
      </c>
      <c r="R1416" s="22">
        <v>43.1</v>
      </c>
      <c r="S1416" s="21">
        <v>1</v>
      </c>
      <c r="T1416" s="22">
        <v>93</v>
      </c>
      <c r="U1416" s="22">
        <v>0.25</v>
      </c>
      <c r="V1416" s="22">
        <v>19</v>
      </c>
      <c r="W1416" s="22">
        <v>17</v>
      </c>
      <c r="X1416" s="1">
        <v>13</v>
      </c>
      <c r="Y1416" s="1">
        <v>11</v>
      </c>
      <c r="Z1416" s="1">
        <v>10</v>
      </c>
      <c r="AA1416" s="1">
        <v>9</v>
      </c>
      <c r="AB1416" s="22">
        <v>2598.4</v>
      </c>
      <c r="AC1416" s="26">
        <v>749</v>
      </c>
      <c r="AD1416" s="22">
        <v>58.5</v>
      </c>
      <c r="AE1416" s="22">
        <v>13.6</v>
      </c>
      <c r="AF1416" s="22">
        <v>7.2</v>
      </c>
      <c r="AG1416" s="22">
        <v>3.2</v>
      </c>
      <c r="AH1416" s="1">
        <v>30.599999999999994</v>
      </c>
      <c r="AI1416" s="1">
        <v>74.400000000000006</v>
      </c>
    </row>
    <row r="1417" spans="1:35" x14ac:dyDescent="0.25">
      <c r="A1417" s="1">
        <v>1416</v>
      </c>
      <c r="B1417" s="22">
        <v>29</v>
      </c>
      <c r="C1417" s="22">
        <v>6.0000000000000001E-3</v>
      </c>
      <c r="D1417" s="26">
        <v>18</v>
      </c>
      <c r="E1417" s="24">
        <v>0.04</v>
      </c>
      <c r="F1417" s="31"/>
      <c r="G1417" s="22">
        <v>144.9</v>
      </c>
      <c r="H1417" s="22">
        <v>164.9</v>
      </c>
      <c r="I1417" s="22">
        <v>195.5</v>
      </c>
      <c r="J1417" s="22">
        <v>239.3</v>
      </c>
      <c r="K1417" s="22">
        <v>258.7</v>
      </c>
      <c r="L1417" s="26">
        <v>40.5</v>
      </c>
      <c r="M1417" s="26">
        <v>809.7</v>
      </c>
      <c r="N1417" s="22">
        <v>-51.9</v>
      </c>
      <c r="O1417" s="22">
        <v>3.8290000000000002</v>
      </c>
      <c r="P1417" s="26">
        <v>21.5</v>
      </c>
      <c r="Q1417" s="22">
        <v>1.92</v>
      </c>
      <c r="R1417" s="22">
        <v>43.1</v>
      </c>
      <c r="S1417" s="21">
        <v>1</v>
      </c>
      <c r="T1417" s="22">
        <v>93</v>
      </c>
      <c r="U1417" s="22">
        <v>0.25</v>
      </c>
      <c r="V1417" s="22">
        <v>19</v>
      </c>
      <c r="W1417" s="22">
        <v>17</v>
      </c>
      <c r="X1417" s="1">
        <v>13</v>
      </c>
      <c r="Y1417" s="1">
        <v>11</v>
      </c>
      <c r="Z1417" s="1">
        <v>10</v>
      </c>
      <c r="AA1417" s="1">
        <v>9</v>
      </c>
      <c r="AB1417" s="22">
        <v>2598.4</v>
      </c>
      <c r="AC1417" s="26">
        <v>749</v>
      </c>
      <c r="AD1417" s="22">
        <v>58.5</v>
      </c>
      <c r="AE1417" s="22">
        <v>13.6</v>
      </c>
      <c r="AF1417" s="22">
        <v>7.2</v>
      </c>
      <c r="AG1417" s="22">
        <v>3.2</v>
      </c>
      <c r="AH1417" s="1">
        <v>30.599999999999994</v>
      </c>
      <c r="AI1417" s="1">
        <v>74.400000000000006</v>
      </c>
    </row>
    <row r="1418" spans="1:35" x14ac:dyDescent="0.25">
      <c r="A1418" s="1">
        <v>1417</v>
      </c>
      <c r="B1418" s="22">
        <v>29</v>
      </c>
      <c r="C1418" s="22">
        <v>5.0000000000000001E-3</v>
      </c>
      <c r="D1418" s="26">
        <v>16.8</v>
      </c>
      <c r="E1418" s="22">
        <v>3.5000000000000003E-2</v>
      </c>
      <c r="F1418" s="31"/>
      <c r="G1418" s="26">
        <v>146.69999999999999</v>
      </c>
      <c r="H1418" s="26">
        <v>164.3</v>
      </c>
      <c r="I1418" s="26">
        <v>195</v>
      </c>
      <c r="J1418" s="26">
        <v>238.4</v>
      </c>
      <c r="K1418" s="26">
        <v>256.89999999999998</v>
      </c>
      <c r="L1418" s="26">
        <v>41.5</v>
      </c>
      <c r="M1418" s="26">
        <v>809.8</v>
      </c>
      <c r="N1418" s="22">
        <v>-53.1</v>
      </c>
      <c r="O1418" s="22">
        <v>3.9279999999999999</v>
      </c>
      <c r="P1418" s="26">
        <v>21</v>
      </c>
      <c r="Q1418" s="22">
        <v>1.62</v>
      </c>
      <c r="R1418" s="22">
        <v>43.2</v>
      </c>
      <c r="S1418" s="21">
        <v>1</v>
      </c>
      <c r="T1418" s="22">
        <v>99</v>
      </c>
      <c r="U1418" s="32">
        <v>0.27</v>
      </c>
      <c r="V1418" s="22">
        <v>18</v>
      </c>
      <c r="W1418" s="22">
        <v>16</v>
      </c>
      <c r="X1418" s="1">
        <v>12</v>
      </c>
      <c r="Y1418" s="1">
        <v>10</v>
      </c>
      <c r="Z1418" s="1">
        <v>9</v>
      </c>
      <c r="AA1418" s="1">
        <v>8</v>
      </c>
      <c r="AB1418" s="26">
        <v>1459.5</v>
      </c>
      <c r="AC1418" s="26">
        <v>388.6</v>
      </c>
      <c r="AD1418" s="26">
        <v>36.200000000000003</v>
      </c>
      <c r="AE1418" s="26">
        <v>8</v>
      </c>
      <c r="AF1418" s="26">
        <v>3.5</v>
      </c>
      <c r="AG1418" s="26">
        <v>1.5</v>
      </c>
      <c r="AH1418" s="1">
        <v>30.699999999999989</v>
      </c>
      <c r="AI1418" s="1">
        <v>74.099999999999994</v>
      </c>
    </row>
    <row r="1419" spans="1:35" x14ac:dyDescent="0.25">
      <c r="A1419" s="1">
        <v>1418</v>
      </c>
      <c r="B1419" s="22">
        <v>28</v>
      </c>
      <c r="C1419" s="22">
        <v>7.0000000000000001E-3</v>
      </c>
      <c r="D1419" s="26">
        <v>18.600000000000001</v>
      </c>
      <c r="E1419" s="22">
        <v>3.5000000000000003E-2</v>
      </c>
      <c r="F1419" s="31"/>
      <c r="G1419" s="26">
        <v>148.9</v>
      </c>
      <c r="H1419" s="26">
        <v>165.3</v>
      </c>
      <c r="I1419" s="26">
        <v>195.2</v>
      </c>
      <c r="J1419" s="26">
        <v>237.6</v>
      </c>
      <c r="K1419" s="26">
        <v>256.3</v>
      </c>
      <c r="L1419" s="26">
        <v>41.5</v>
      </c>
      <c r="M1419" s="22">
        <v>809.8</v>
      </c>
      <c r="N1419" s="26">
        <v>-52.8</v>
      </c>
      <c r="O1419" s="22">
        <v>3.7959999999999998</v>
      </c>
      <c r="P1419" s="26">
        <v>21</v>
      </c>
      <c r="Q1419" s="22">
        <v>1.84</v>
      </c>
      <c r="R1419" s="22">
        <v>43.1</v>
      </c>
      <c r="S1419" s="21">
        <v>1</v>
      </c>
      <c r="T1419" s="22">
        <v>98</v>
      </c>
      <c r="U1419" s="32">
        <v>0.43</v>
      </c>
      <c r="V1419" s="22">
        <v>18</v>
      </c>
      <c r="W1419" s="22">
        <v>16</v>
      </c>
      <c r="X1419" s="1">
        <v>13</v>
      </c>
      <c r="Y1419" s="1">
        <v>11</v>
      </c>
      <c r="Z1419" s="1">
        <v>10</v>
      </c>
      <c r="AA1419" s="1">
        <v>9</v>
      </c>
      <c r="AB1419" s="26">
        <v>2384.8000000000002</v>
      </c>
      <c r="AC1419" s="26">
        <v>598.70000000000005</v>
      </c>
      <c r="AD1419" s="26">
        <v>56.8</v>
      </c>
      <c r="AE1419" s="26">
        <v>16.600000000000001</v>
      </c>
      <c r="AF1419" s="26">
        <v>9.3000000000000007</v>
      </c>
      <c r="AG1419" s="26">
        <v>4.5999999999999996</v>
      </c>
      <c r="AH1419" s="1">
        <v>29.899999999999977</v>
      </c>
      <c r="AI1419" s="1">
        <v>72.299999999999983</v>
      </c>
    </row>
    <row r="1420" spans="1:35" x14ac:dyDescent="0.25">
      <c r="A1420" s="1">
        <v>1419</v>
      </c>
      <c r="B1420" s="22">
        <v>29</v>
      </c>
      <c r="C1420" s="24">
        <v>5.0000000000000001E-3</v>
      </c>
      <c r="D1420" s="22">
        <v>18.600000000000001</v>
      </c>
      <c r="E1420" s="24">
        <v>4.4999999999999998E-2</v>
      </c>
      <c r="F1420" s="31" t="s">
        <v>65</v>
      </c>
      <c r="G1420" s="22">
        <v>144.4</v>
      </c>
      <c r="H1420" s="26">
        <v>166.2</v>
      </c>
      <c r="I1420" s="26">
        <v>196</v>
      </c>
      <c r="J1420" s="26">
        <v>238.8</v>
      </c>
      <c r="K1420" s="26">
        <v>257.10000000000002</v>
      </c>
      <c r="L1420" s="22">
        <v>41.5</v>
      </c>
      <c r="M1420" s="22">
        <v>809.8</v>
      </c>
      <c r="N1420" s="26">
        <v>-52.3</v>
      </c>
      <c r="O1420" s="22">
        <v>3.9140000000000001</v>
      </c>
      <c r="P1420" s="26">
        <v>21.5</v>
      </c>
      <c r="Q1420" s="32">
        <v>1.4</v>
      </c>
      <c r="R1420" s="22">
        <v>43.1</v>
      </c>
      <c r="S1420" s="21">
        <v>1</v>
      </c>
      <c r="T1420" s="22">
        <v>98</v>
      </c>
      <c r="U1420" s="32">
        <v>0.33</v>
      </c>
      <c r="V1420" s="22">
        <v>18</v>
      </c>
      <c r="W1420" s="22">
        <v>16</v>
      </c>
      <c r="X1420" s="1">
        <v>13</v>
      </c>
      <c r="Y1420" s="1">
        <v>11</v>
      </c>
      <c r="Z1420" s="1">
        <v>11</v>
      </c>
      <c r="AA1420" s="1">
        <v>10</v>
      </c>
      <c r="AB1420" s="26">
        <v>1698.3</v>
      </c>
      <c r="AC1420" s="26">
        <v>543.70000000000005</v>
      </c>
      <c r="AD1420" s="26">
        <v>65.3</v>
      </c>
      <c r="AE1420" s="26">
        <v>18.899999999999999</v>
      </c>
      <c r="AF1420" s="26">
        <v>10.199999999999999</v>
      </c>
      <c r="AG1420" s="26">
        <v>5.3</v>
      </c>
      <c r="AH1420" s="1">
        <v>29.800000000000011</v>
      </c>
      <c r="AI1420" s="1">
        <v>72.600000000000023</v>
      </c>
    </row>
    <row r="1421" spans="1:35" x14ac:dyDescent="0.25">
      <c r="A1421" s="1">
        <v>1420</v>
      </c>
      <c r="B1421" s="22">
        <v>30</v>
      </c>
      <c r="C1421" s="22">
        <v>3.0000000000000001E-3</v>
      </c>
      <c r="D1421" s="26">
        <v>14.9</v>
      </c>
      <c r="E1421" s="24">
        <v>3.5999999999999997E-2</v>
      </c>
      <c r="F1421" s="31"/>
      <c r="G1421" s="26">
        <v>151.30000000000001</v>
      </c>
      <c r="H1421" s="26">
        <v>169.4</v>
      </c>
      <c r="I1421" s="26">
        <v>198.1</v>
      </c>
      <c r="J1421" s="26">
        <v>239.1</v>
      </c>
      <c r="K1421" s="26">
        <v>257.5</v>
      </c>
      <c r="L1421" s="26">
        <v>44</v>
      </c>
      <c r="M1421" s="22">
        <v>809.9</v>
      </c>
      <c r="N1421" s="26">
        <v>-52.2</v>
      </c>
      <c r="O1421" s="24">
        <v>3.964</v>
      </c>
      <c r="P1421" s="26">
        <v>20</v>
      </c>
      <c r="Q1421" s="22">
        <v>1.88</v>
      </c>
      <c r="R1421" s="22">
        <v>43.2</v>
      </c>
      <c r="S1421" s="21">
        <v>1</v>
      </c>
      <c r="T1421" s="22">
        <v>98</v>
      </c>
      <c r="U1421" s="32">
        <v>0.3</v>
      </c>
      <c r="V1421" s="22">
        <v>18</v>
      </c>
      <c r="W1421" s="22">
        <v>16</v>
      </c>
      <c r="X1421" s="1">
        <v>13</v>
      </c>
      <c r="Y1421" s="1">
        <v>10</v>
      </c>
      <c r="Z1421" s="1">
        <v>9</v>
      </c>
      <c r="AA1421" s="1">
        <v>9</v>
      </c>
      <c r="AB1421" s="26">
        <v>1619</v>
      </c>
      <c r="AC1421" s="26">
        <v>473.2</v>
      </c>
      <c r="AD1421" s="26">
        <v>41</v>
      </c>
      <c r="AE1421" s="26">
        <v>9.3000000000000007</v>
      </c>
      <c r="AF1421" s="26">
        <v>4.5</v>
      </c>
      <c r="AG1421" s="26">
        <v>2.7</v>
      </c>
      <c r="AH1421" s="1">
        <v>28.699999999999989</v>
      </c>
      <c r="AI1421" s="1">
        <v>69.699999999999989</v>
      </c>
    </row>
    <row r="1422" spans="1:35" x14ac:dyDescent="0.25">
      <c r="A1422" s="1">
        <v>1421</v>
      </c>
      <c r="B1422" s="22">
        <v>30</v>
      </c>
      <c r="C1422" s="22">
        <v>6.0000000000000001E-3</v>
      </c>
      <c r="D1422" s="22">
        <v>18.899999999999999</v>
      </c>
      <c r="E1422" s="22">
        <v>4.5999999999999999E-2</v>
      </c>
      <c r="F1422" s="31"/>
      <c r="G1422" s="22">
        <v>144.69999999999999</v>
      </c>
      <c r="H1422" s="22">
        <v>166.6</v>
      </c>
      <c r="I1422" s="22">
        <v>196.9</v>
      </c>
      <c r="J1422" s="22">
        <v>238.2</v>
      </c>
      <c r="K1422" s="22">
        <v>257.10000000000002</v>
      </c>
      <c r="L1422" s="26">
        <v>42</v>
      </c>
      <c r="M1422" s="22">
        <v>809.9</v>
      </c>
      <c r="N1422" s="22">
        <v>-51.6</v>
      </c>
      <c r="O1422" s="22">
        <v>3.8860000000000001</v>
      </c>
      <c r="P1422" s="22">
        <v>21</v>
      </c>
      <c r="Q1422" s="22">
        <v>1.95</v>
      </c>
      <c r="R1422" s="22">
        <v>43.1</v>
      </c>
      <c r="S1422" s="21">
        <v>1</v>
      </c>
      <c r="T1422" s="22">
        <v>85</v>
      </c>
      <c r="U1422" s="22">
        <v>0.67</v>
      </c>
      <c r="V1422" s="22">
        <v>18</v>
      </c>
      <c r="W1422" s="22">
        <v>16</v>
      </c>
      <c r="X1422" s="1">
        <v>13</v>
      </c>
      <c r="Y1422" s="1">
        <v>11</v>
      </c>
      <c r="Z1422" s="1">
        <v>10</v>
      </c>
      <c r="AA1422" s="1">
        <v>9</v>
      </c>
      <c r="AB1422" s="22">
        <v>2198.3000000000002</v>
      </c>
      <c r="AC1422" s="22">
        <v>561.70000000000005</v>
      </c>
      <c r="AD1422" s="22">
        <v>45.5</v>
      </c>
      <c r="AE1422" s="22">
        <v>14.3</v>
      </c>
      <c r="AF1422" s="22">
        <v>7.4</v>
      </c>
      <c r="AG1422" s="22">
        <v>3.5</v>
      </c>
      <c r="AH1422" s="1">
        <v>30.300000000000011</v>
      </c>
      <c r="AI1422" s="1">
        <v>71.599999999999994</v>
      </c>
    </row>
    <row r="1423" spans="1:35" x14ac:dyDescent="0.25">
      <c r="A1423" s="1">
        <v>1422</v>
      </c>
      <c r="B1423" s="22">
        <v>30</v>
      </c>
      <c r="C1423" s="22">
        <v>4.0000000000000001E-3</v>
      </c>
      <c r="D1423" s="26">
        <v>18</v>
      </c>
      <c r="E1423" s="22">
        <v>2.9000000000000001E-2</v>
      </c>
      <c r="F1423" s="31"/>
      <c r="G1423" s="26">
        <v>143.30000000000001</v>
      </c>
      <c r="H1423" s="26">
        <v>163.9</v>
      </c>
      <c r="I1423" s="26">
        <v>194</v>
      </c>
      <c r="J1423" s="26">
        <v>238.5</v>
      </c>
      <c r="K1423" s="26">
        <v>258.10000000000002</v>
      </c>
      <c r="L1423" s="26">
        <v>41</v>
      </c>
      <c r="M1423" s="26">
        <v>810</v>
      </c>
      <c r="N1423" s="22">
        <v>-55.9</v>
      </c>
      <c r="O1423" s="22">
        <v>3.7309999999999999</v>
      </c>
      <c r="P1423" s="26">
        <v>21</v>
      </c>
      <c r="Q1423" s="22">
        <v>1.45</v>
      </c>
      <c r="R1423" s="22">
        <v>43.1</v>
      </c>
      <c r="S1423" s="21">
        <v>1</v>
      </c>
      <c r="T1423" s="22">
        <v>95</v>
      </c>
      <c r="U1423" s="32">
        <v>0.23</v>
      </c>
      <c r="V1423" s="22">
        <v>17</v>
      </c>
      <c r="W1423" s="22">
        <v>15</v>
      </c>
      <c r="X1423" s="1">
        <v>12</v>
      </c>
      <c r="Y1423" s="1">
        <v>9</v>
      </c>
      <c r="Z1423" s="1">
        <v>8</v>
      </c>
      <c r="AA1423" s="1">
        <v>7</v>
      </c>
      <c r="AB1423" s="26">
        <v>1000.5</v>
      </c>
      <c r="AC1423" s="26">
        <v>251.3</v>
      </c>
      <c r="AD1423" s="26">
        <v>25.6</v>
      </c>
      <c r="AE1423" s="26">
        <v>4.0999999999999996</v>
      </c>
      <c r="AF1423" s="26">
        <v>1.8</v>
      </c>
      <c r="AG1423" s="26">
        <v>1.1000000000000001</v>
      </c>
      <c r="AH1423" s="1">
        <v>30.099999999999994</v>
      </c>
      <c r="AI1423" s="1">
        <v>74.599999999999994</v>
      </c>
    </row>
    <row r="1424" spans="1:35" x14ac:dyDescent="0.25">
      <c r="A1424" s="1">
        <v>1423</v>
      </c>
      <c r="B1424" s="22">
        <v>30</v>
      </c>
      <c r="C1424" s="22">
        <v>3.0000000000000001E-3</v>
      </c>
      <c r="D1424" s="22">
        <v>18.600000000000001</v>
      </c>
      <c r="E1424" s="24">
        <v>3.2000000000000001E-2</v>
      </c>
      <c r="F1424" s="31"/>
      <c r="G1424" s="26">
        <v>142.6</v>
      </c>
      <c r="H1424" s="26">
        <v>164.1</v>
      </c>
      <c r="I1424" s="26">
        <v>193.9</v>
      </c>
      <c r="J1424" s="26">
        <v>236.7</v>
      </c>
      <c r="K1424" s="26">
        <v>256.10000000000002</v>
      </c>
      <c r="L1424" s="26">
        <v>41</v>
      </c>
      <c r="M1424" s="22">
        <v>810.1</v>
      </c>
      <c r="N1424" s="22">
        <v>-55.9</v>
      </c>
      <c r="O1424" s="24">
        <v>3.74</v>
      </c>
      <c r="P1424" s="26">
        <v>21.5</v>
      </c>
      <c r="Q1424" s="32">
        <v>1.69</v>
      </c>
      <c r="R1424" s="22">
        <v>43.1</v>
      </c>
      <c r="S1424" s="21">
        <v>1</v>
      </c>
      <c r="T1424" s="22">
        <v>94</v>
      </c>
      <c r="U1424" s="22">
        <v>0.52</v>
      </c>
      <c r="V1424" s="22">
        <v>20</v>
      </c>
      <c r="W1424" s="22">
        <v>18</v>
      </c>
      <c r="X1424" s="1">
        <v>14</v>
      </c>
      <c r="Y1424" s="1">
        <v>13</v>
      </c>
      <c r="Z1424" s="1">
        <v>12</v>
      </c>
      <c r="AA1424" s="1">
        <v>11</v>
      </c>
      <c r="AB1424" s="26">
        <v>6411.3</v>
      </c>
      <c r="AC1424" s="26">
        <v>1894.4</v>
      </c>
      <c r="AD1424" s="26">
        <v>129.9</v>
      </c>
      <c r="AE1424" s="26">
        <v>41.2</v>
      </c>
      <c r="AF1424" s="26">
        <v>21.8</v>
      </c>
      <c r="AG1424" s="26">
        <v>11.8</v>
      </c>
      <c r="AH1424" s="1">
        <v>29.800000000000011</v>
      </c>
      <c r="AI1424" s="1">
        <v>72.599999999999994</v>
      </c>
    </row>
    <row r="1425" spans="1:35" x14ac:dyDescent="0.25">
      <c r="A1425" s="1">
        <v>1424</v>
      </c>
      <c r="B1425" s="22">
        <v>28</v>
      </c>
      <c r="C1425" s="22">
        <v>6.0000000000000001E-3</v>
      </c>
      <c r="D1425" s="26">
        <v>17.2</v>
      </c>
      <c r="E1425" s="24">
        <v>0.04</v>
      </c>
      <c r="F1425" s="31"/>
      <c r="G1425" s="26">
        <v>143.80000000000001</v>
      </c>
      <c r="H1425" s="26">
        <v>164.8</v>
      </c>
      <c r="I1425" s="26">
        <v>198.1</v>
      </c>
      <c r="J1425" s="26">
        <v>241.8</v>
      </c>
      <c r="K1425" s="26">
        <v>262</v>
      </c>
      <c r="L1425" s="26">
        <v>41</v>
      </c>
      <c r="M1425" s="22">
        <v>810.1</v>
      </c>
      <c r="N1425" s="26">
        <v>-51.4</v>
      </c>
      <c r="O1425" s="22">
        <v>3.9889999999999999</v>
      </c>
      <c r="P1425" s="26">
        <v>21</v>
      </c>
      <c r="Q1425" s="22">
        <v>1.69</v>
      </c>
      <c r="R1425" s="22">
        <v>43.2</v>
      </c>
      <c r="S1425" s="21">
        <v>1</v>
      </c>
      <c r="T1425" s="22">
        <v>86</v>
      </c>
      <c r="U1425" s="32">
        <v>0.33</v>
      </c>
      <c r="V1425" s="22">
        <v>18</v>
      </c>
      <c r="W1425" s="22">
        <v>16</v>
      </c>
      <c r="X1425" s="1">
        <v>12</v>
      </c>
      <c r="Y1425" s="1">
        <v>10</v>
      </c>
      <c r="Z1425" s="1">
        <v>9</v>
      </c>
      <c r="AA1425" s="1">
        <v>8</v>
      </c>
      <c r="AB1425" s="26">
        <v>1529.8</v>
      </c>
      <c r="AC1425" s="26">
        <v>419</v>
      </c>
      <c r="AD1425" s="26">
        <v>36.5</v>
      </c>
      <c r="AE1425" s="26">
        <v>8.1999999999999993</v>
      </c>
      <c r="AF1425" s="26">
        <v>3.7</v>
      </c>
      <c r="AG1425" s="26">
        <v>1.7</v>
      </c>
      <c r="AH1425" s="1">
        <v>33.299999999999983</v>
      </c>
      <c r="AI1425" s="1">
        <v>77</v>
      </c>
    </row>
    <row r="1426" spans="1:35" x14ac:dyDescent="0.25">
      <c r="A1426" s="1">
        <v>1425</v>
      </c>
      <c r="B1426" s="22">
        <v>27</v>
      </c>
      <c r="C1426" s="22">
        <v>8.0000000000000002E-3</v>
      </c>
      <c r="D1426" s="26">
        <v>18.8</v>
      </c>
      <c r="E1426" s="22">
        <v>3.5000000000000003E-2</v>
      </c>
      <c r="F1426" s="31"/>
      <c r="G1426" s="26">
        <v>147.6</v>
      </c>
      <c r="H1426" s="26">
        <v>165.6</v>
      </c>
      <c r="I1426" s="26">
        <v>195.9</v>
      </c>
      <c r="J1426" s="26">
        <v>238</v>
      </c>
      <c r="K1426" s="26">
        <v>256.5</v>
      </c>
      <c r="L1426" s="26">
        <v>41.5</v>
      </c>
      <c r="M1426" s="26">
        <v>810.1</v>
      </c>
      <c r="N1426" s="26">
        <v>-53</v>
      </c>
      <c r="O1426" s="22">
        <v>3.8620000000000001</v>
      </c>
      <c r="P1426" s="26">
        <v>20</v>
      </c>
      <c r="Q1426" s="32">
        <v>1.73</v>
      </c>
      <c r="R1426" s="22">
        <v>43.1</v>
      </c>
      <c r="S1426" s="21">
        <v>1</v>
      </c>
      <c r="T1426" s="22">
        <v>89</v>
      </c>
      <c r="U1426" s="32">
        <v>0.37</v>
      </c>
      <c r="V1426" s="22">
        <v>17</v>
      </c>
      <c r="W1426" s="22">
        <v>15</v>
      </c>
      <c r="X1426" s="1">
        <v>11</v>
      </c>
      <c r="Y1426" s="1">
        <v>9</v>
      </c>
      <c r="Z1426" s="1">
        <v>8</v>
      </c>
      <c r="AA1426" s="1">
        <v>7</v>
      </c>
      <c r="AB1426" s="26">
        <v>952.3</v>
      </c>
      <c r="AC1426" s="26">
        <v>210.5</v>
      </c>
      <c r="AD1426" s="26">
        <v>17.7</v>
      </c>
      <c r="AE1426" s="26">
        <v>3.5</v>
      </c>
      <c r="AF1426" s="26">
        <v>1.7</v>
      </c>
      <c r="AG1426" s="26">
        <v>0.7</v>
      </c>
      <c r="AH1426" s="1">
        <v>30.300000000000011</v>
      </c>
      <c r="AI1426" s="1">
        <v>72.400000000000006</v>
      </c>
    </row>
    <row r="1427" spans="1:35" x14ac:dyDescent="0.25">
      <c r="A1427" s="1">
        <v>1426</v>
      </c>
      <c r="B1427" s="22">
        <v>26</v>
      </c>
      <c r="C1427" s="22">
        <v>7.0000000000000001E-3</v>
      </c>
      <c r="D1427" s="26">
        <v>15.2</v>
      </c>
      <c r="E1427" s="22">
        <v>3.1E-2</v>
      </c>
      <c r="F1427" s="31"/>
      <c r="G1427" s="26">
        <v>146.80000000000001</v>
      </c>
      <c r="H1427" s="26">
        <v>165.7</v>
      </c>
      <c r="I1427" s="26">
        <v>195.5</v>
      </c>
      <c r="J1427" s="26">
        <v>236.1</v>
      </c>
      <c r="K1427" s="26">
        <v>255.5</v>
      </c>
      <c r="L1427" s="26">
        <v>41.5</v>
      </c>
      <c r="M1427" s="26">
        <v>810.1</v>
      </c>
      <c r="N1427" s="26">
        <v>-54.7</v>
      </c>
      <c r="O1427" s="24">
        <v>3.8069999999999999</v>
      </c>
      <c r="P1427" s="26">
        <v>21.5</v>
      </c>
      <c r="Q1427" s="32">
        <v>1.59</v>
      </c>
      <c r="R1427" s="22">
        <v>43.2</v>
      </c>
      <c r="S1427" s="21">
        <v>1</v>
      </c>
      <c r="T1427" s="22">
        <v>91</v>
      </c>
      <c r="U1427" s="32">
        <v>0.77</v>
      </c>
      <c r="V1427" s="22">
        <v>17</v>
      </c>
      <c r="W1427" s="22">
        <v>15</v>
      </c>
      <c r="X1427" s="1">
        <v>12</v>
      </c>
      <c r="Y1427" s="1">
        <v>10</v>
      </c>
      <c r="Z1427" s="1">
        <v>9</v>
      </c>
      <c r="AA1427" s="1">
        <v>7</v>
      </c>
      <c r="AB1427" s="26">
        <v>1096.8</v>
      </c>
      <c r="AC1427" s="26">
        <v>290</v>
      </c>
      <c r="AD1427" s="26">
        <v>25</v>
      </c>
      <c r="AE1427" s="26">
        <v>6</v>
      </c>
      <c r="AF1427" s="26">
        <v>3</v>
      </c>
      <c r="AG1427" s="26">
        <v>1.2</v>
      </c>
      <c r="AH1427" s="1">
        <v>29.800000000000011</v>
      </c>
      <c r="AI1427" s="1">
        <v>70.400000000000006</v>
      </c>
    </row>
    <row r="1428" spans="1:35" x14ac:dyDescent="0.25">
      <c r="A1428" s="1">
        <v>1427</v>
      </c>
      <c r="B1428" s="22">
        <v>28</v>
      </c>
      <c r="C1428" s="22">
        <v>7.0000000000000001E-3</v>
      </c>
      <c r="D1428" s="26">
        <v>16.899999999999999</v>
      </c>
      <c r="E1428" s="22">
        <v>3.5999999999999997E-2</v>
      </c>
      <c r="F1428" s="31"/>
      <c r="G1428" s="26">
        <v>143.80000000000001</v>
      </c>
      <c r="H1428" s="26">
        <v>163.6</v>
      </c>
      <c r="I1428" s="26">
        <v>195.8</v>
      </c>
      <c r="J1428" s="26">
        <v>238.8</v>
      </c>
      <c r="K1428" s="26">
        <v>258.2</v>
      </c>
      <c r="L1428" s="26">
        <v>40</v>
      </c>
      <c r="M1428" s="26">
        <v>810.1</v>
      </c>
      <c r="N1428" s="26">
        <v>-53.1</v>
      </c>
      <c r="O1428" s="24">
        <v>3.83</v>
      </c>
      <c r="P1428" s="26">
        <v>21</v>
      </c>
      <c r="Q1428" s="26">
        <v>1.81</v>
      </c>
      <c r="R1428" s="22">
        <v>43.2</v>
      </c>
      <c r="S1428" s="21">
        <v>1</v>
      </c>
      <c r="T1428" s="22">
        <v>97</v>
      </c>
      <c r="U1428" s="24">
        <v>0.47</v>
      </c>
      <c r="V1428" s="22">
        <v>17</v>
      </c>
      <c r="W1428" s="22">
        <v>15</v>
      </c>
      <c r="X1428" s="1">
        <v>12</v>
      </c>
      <c r="Y1428" s="1">
        <v>10</v>
      </c>
      <c r="Z1428" s="1">
        <v>9</v>
      </c>
      <c r="AA1428" s="1">
        <v>8</v>
      </c>
      <c r="AB1428" s="26">
        <v>1142.5</v>
      </c>
      <c r="AC1428" s="26">
        <v>315.3</v>
      </c>
      <c r="AD1428" s="26">
        <v>31.9</v>
      </c>
      <c r="AE1428" s="26">
        <v>8.4</v>
      </c>
      <c r="AF1428" s="26">
        <v>4.8</v>
      </c>
      <c r="AG1428" s="26">
        <v>2.5</v>
      </c>
      <c r="AH1428" s="1">
        <v>32.200000000000017</v>
      </c>
      <c r="AI1428" s="1">
        <v>75.200000000000017</v>
      </c>
    </row>
    <row r="1429" spans="1:35" x14ac:dyDescent="0.25">
      <c r="A1429" s="1">
        <v>1428</v>
      </c>
      <c r="B1429" s="22">
        <v>29</v>
      </c>
      <c r="C1429" s="24">
        <v>5.0000000000000001E-3</v>
      </c>
      <c r="D1429" s="22">
        <v>19.3</v>
      </c>
      <c r="E1429" s="24">
        <v>0.04</v>
      </c>
      <c r="F1429" s="31" t="s">
        <v>65</v>
      </c>
      <c r="G1429" s="22">
        <v>143.6</v>
      </c>
      <c r="H1429" s="26">
        <v>166.6</v>
      </c>
      <c r="I1429" s="26">
        <v>197.2</v>
      </c>
      <c r="J1429" s="26">
        <v>239.5</v>
      </c>
      <c r="K1429" s="26">
        <v>259.5</v>
      </c>
      <c r="L1429" s="22">
        <v>41.5</v>
      </c>
      <c r="M1429" s="22">
        <v>810.1</v>
      </c>
      <c r="N1429" s="26">
        <v>-51.5</v>
      </c>
      <c r="O1429" s="22">
        <v>3.9119999999999999</v>
      </c>
      <c r="P1429" s="26">
        <v>21.5</v>
      </c>
      <c r="Q1429" s="32">
        <v>1.89</v>
      </c>
      <c r="R1429" s="22">
        <v>43.1</v>
      </c>
      <c r="S1429" s="21">
        <v>1</v>
      </c>
      <c r="T1429" s="22">
        <v>92</v>
      </c>
      <c r="U1429" s="32">
        <v>0.27</v>
      </c>
      <c r="V1429" s="22">
        <v>17</v>
      </c>
      <c r="W1429" s="22">
        <v>16</v>
      </c>
      <c r="X1429" s="1">
        <v>13</v>
      </c>
      <c r="Y1429" s="1">
        <v>11</v>
      </c>
      <c r="Z1429" s="1">
        <v>10</v>
      </c>
      <c r="AA1429" s="1">
        <v>9</v>
      </c>
      <c r="AB1429" s="26">
        <v>728.5</v>
      </c>
      <c r="AC1429" s="26">
        <v>211.7</v>
      </c>
      <c r="AD1429" s="26">
        <v>15.8</v>
      </c>
      <c r="AE1429" s="26">
        <v>2.8</v>
      </c>
      <c r="AF1429" s="26">
        <v>1.3</v>
      </c>
      <c r="AG1429" s="26">
        <v>0.7</v>
      </c>
      <c r="AH1429" s="1">
        <v>30.599999999999994</v>
      </c>
      <c r="AI1429" s="1">
        <v>72.900000000000006</v>
      </c>
    </row>
    <row r="1430" spans="1:35" x14ac:dyDescent="0.25">
      <c r="A1430" s="1">
        <v>1429</v>
      </c>
      <c r="B1430" s="1">
        <v>30</v>
      </c>
      <c r="C1430" s="1">
        <v>8.0000000000000002E-3</v>
      </c>
      <c r="D1430" s="1">
        <v>20.5</v>
      </c>
      <c r="E1430" s="1">
        <v>0.03</v>
      </c>
      <c r="F1430" s="29"/>
      <c r="G1430" s="1">
        <v>149.19999999999999</v>
      </c>
      <c r="H1430" s="1">
        <v>164.4</v>
      </c>
      <c r="I1430" s="1">
        <v>192</v>
      </c>
      <c r="J1430" s="1">
        <v>238.4</v>
      </c>
      <c r="K1430" s="1">
        <v>259.10000000000002</v>
      </c>
      <c r="L1430" s="1">
        <v>39.5</v>
      </c>
      <c r="M1430" s="1">
        <v>810.2</v>
      </c>
      <c r="N1430" s="1">
        <v>-60.2</v>
      </c>
      <c r="O1430" s="1">
        <v>3.61</v>
      </c>
      <c r="P1430" s="1">
        <v>21</v>
      </c>
      <c r="Q1430" s="1">
        <v>1.88</v>
      </c>
      <c r="R1430" s="1">
        <v>43.085999999999999</v>
      </c>
      <c r="S1430" s="1">
        <v>1</v>
      </c>
      <c r="T1430" s="1">
        <v>93</v>
      </c>
      <c r="U1430" s="1">
        <v>0.18</v>
      </c>
      <c r="V1430" s="1">
        <v>13</v>
      </c>
      <c r="W1430" s="1">
        <v>11</v>
      </c>
      <c r="X1430" s="1">
        <v>8</v>
      </c>
      <c r="Y1430" s="1">
        <v>7</v>
      </c>
      <c r="Z1430" s="1">
        <v>7</v>
      </c>
      <c r="AA1430" s="1">
        <v>7</v>
      </c>
      <c r="AB1430" s="1"/>
      <c r="AC1430" s="1"/>
      <c r="AD1430" s="1"/>
      <c r="AE1430" s="1"/>
      <c r="AF1430" s="1"/>
      <c r="AG1430" s="1"/>
      <c r="AH1430" s="1">
        <v>27.599999999999994</v>
      </c>
      <c r="AI1430" s="1">
        <v>74</v>
      </c>
    </row>
    <row r="1431" spans="1:35" x14ac:dyDescent="0.25">
      <c r="A1431" s="1">
        <v>1430</v>
      </c>
      <c r="B1431" s="21">
        <v>18</v>
      </c>
      <c r="C1431" s="21">
        <v>2E-3</v>
      </c>
      <c r="D1431" s="25">
        <v>16.602825598802397</v>
      </c>
      <c r="E1431" s="21">
        <v>0.09</v>
      </c>
      <c r="F1431" s="30">
        <v>1.8E-3</v>
      </c>
      <c r="G1431" s="21">
        <v>154.69999999999999</v>
      </c>
      <c r="H1431" s="21">
        <v>174.6</v>
      </c>
      <c r="I1431" s="21">
        <v>201.1</v>
      </c>
      <c r="J1431" s="21">
        <v>236.1</v>
      </c>
      <c r="K1431" s="21">
        <v>265.3</v>
      </c>
      <c r="L1431" s="21">
        <v>44.5</v>
      </c>
      <c r="M1431" s="1">
        <v>810.2</v>
      </c>
      <c r="N1431" s="21">
        <v>-52.5</v>
      </c>
      <c r="O1431" s="21">
        <v>4.1890000000000001</v>
      </c>
      <c r="P1431" s="21">
        <v>25</v>
      </c>
      <c r="Q1431" s="21"/>
      <c r="R1431" s="21">
        <v>43.15</v>
      </c>
      <c r="S1431" s="21">
        <v>1</v>
      </c>
      <c r="T1431" s="21">
        <v>72</v>
      </c>
      <c r="U1431" s="21">
        <v>0.04</v>
      </c>
      <c r="V1431" s="21">
        <v>16</v>
      </c>
      <c r="W1431" s="21">
        <v>14</v>
      </c>
      <c r="X1431" s="1">
        <v>9</v>
      </c>
      <c r="Y1431" s="1">
        <v>7</v>
      </c>
      <c r="Z1431" s="1">
        <v>7</v>
      </c>
      <c r="AA1431" s="1">
        <v>7</v>
      </c>
      <c r="AB1431" s="21">
        <v>443.1</v>
      </c>
      <c r="AC1431" s="21">
        <v>111.1</v>
      </c>
      <c r="AD1431" s="21">
        <v>3.4</v>
      </c>
      <c r="AE1431" s="21">
        <v>0.6</v>
      </c>
      <c r="AF1431" s="21">
        <v>0.3</v>
      </c>
      <c r="AG1431" s="21">
        <v>0.2</v>
      </c>
      <c r="AH1431" s="1">
        <v>26.5</v>
      </c>
      <c r="AI1431" s="1">
        <v>61.5</v>
      </c>
    </row>
    <row r="1432" spans="1:35" x14ac:dyDescent="0.25">
      <c r="A1432" s="1">
        <v>1431</v>
      </c>
      <c r="B1432" s="22">
        <v>27</v>
      </c>
      <c r="C1432" s="22">
        <v>8.0000000000000002E-3</v>
      </c>
      <c r="D1432" s="26">
        <v>19.600000000000001</v>
      </c>
      <c r="E1432" s="22">
        <v>3.5999999999999997E-2</v>
      </c>
      <c r="F1432" s="31"/>
      <c r="G1432" s="26">
        <v>144</v>
      </c>
      <c r="H1432" s="26">
        <v>164.9</v>
      </c>
      <c r="I1432" s="26">
        <v>195.3</v>
      </c>
      <c r="J1432" s="26">
        <v>237.4</v>
      </c>
      <c r="K1432" s="26">
        <v>256.10000000000002</v>
      </c>
      <c r="L1432" s="26">
        <v>41.5</v>
      </c>
      <c r="M1432" s="26">
        <v>810.3</v>
      </c>
      <c r="N1432" s="26">
        <v>-52.4</v>
      </c>
      <c r="O1432" s="24">
        <v>3.8090000000000002</v>
      </c>
      <c r="P1432" s="26">
        <v>21</v>
      </c>
      <c r="Q1432" s="26">
        <v>1.72</v>
      </c>
      <c r="R1432" s="22">
        <v>43.1</v>
      </c>
      <c r="S1432" s="21">
        <v>1</v>
      </c>
      <c r="T1432" s="22">
        <v>95</v>
      </c>
      <c r="U1432" s="24">
        <v>0.33</v>
      </c>
      <c r="V1432" s="22">
        <v>17</v>
      </c>
      <c r="W1432" s="22">
        <v>15</v>
      </c>
      <c r="X1432" s="1">
        <v>12</v>
      </c>
      <c r="Y1432" s="1">
        <v>10</v>
      </c>
      <c r="Z1432" s="1">
        <v>10</v>
      </c>
      <c r="AA1432" s="1">
        <v>9</v>
      </c>
      <c r="AB1432" s="26">
        <v>1122.3</v>
      </c>
      <c r="AC1432" s="26">
        <v>313.60000000000002</v>
      </c>
      <c r="AD1432" s="26">
        <v>31.8</v>
      </c>
      <c r="AE1432" s="26">
        <v>9.6999999999999993</v>
      </c>
      <c r="AF1432" s="26">
        <v>5.4</v>
      </c>
      <c r="AG1432" s="26">
        <v>2.8</v>
      </c>
      <c r="AH1432" s="1">
        <v>30.400000000000006</v>
      </c>
      <c r="AI1432" s="1">
        <v>72.5</v>
      </c>
    </row>
    <row r="1433" spans="1:35" x14ac:dyDescent="0.25">
      <c r="A1433" s="1">
        <v>1432</v>
      </c>
      <c r="B1433" s="22">
        <v>29</v>
      </c>
      <c r="C1433" s="22">
        <v>5.0000000000000001E-3</v>
      </c>
      <c r="D1433" s="22">
        <v>18.600000000000001</v>
      </c>
      <c r="E1433" s="22">
        <v>3.5999999999999997E-2</v>
      </c>
      <c r="F1433" s="31"/>
      <c r="G1433" s="22">
        <v>144.9</v>
      </c>
      <c r="H1433" s="22">
        <v>166.4</v>
      </c>
      <c r="I1433" s="22">
        <v>198.1</v>
      </c>
      <c r="J1433" s="22">
        <v>240.3</v>
      </c>
      <c r="K1433" s="22">
        <v>258.2</v>
      </c>
      <c r="L1433" s="26">
        <v>41.5</v>
      </c>
      <c r="M1433" s="26">
        <v>810.3</v>
      </c>
      <c r="N1433" s="26">
        <v>-51</v>
      </c>
      <c r="O1433" s="22">
        <v>3.964</v>
      </c>
      <c r="P1433" s="26">
        <v>21.5</v>
      </c>
      <c r="Q1433" s="22">
        <v>1.94</v>
      </c>
      <c r="R1433" s="22">
        <v>43.1</v>
      </c>
      <c r="S1433" s="21">
        <v>1</v>
      </c>
      <c r="T1433" s="22">
        <v>91</v>
      </c>
      <c r="U1433" s="22">
        <v>0.13</v>
      </c>
      <c r="V1433" s="22">
        <v>18</v>
      </c>
      <c r="W1433" s="22">
        <v>17</v>
      </c>
      <c r="X1433" s="1">
        <v>13</v>
      </c>
      <c r="Y1433" s="1">
        <v>10</v>
      </c>
      <c r="Z1433" s="1">
        <v>9</v>
      </c>
      <c r="AA1433" s="1">
        <v>8</v>
      </c>
      <c r="AB1433" s="22">
        <v>2180.8000000000002</v>
      </c>
      <c r="AC1433" s="22">
        <v>651.6</v>
      </c>
      <c r="AD1433" s="26">
        <v>49</v>
      </c>
      <c r="AE1433" s="22">
        <v>9.9</v>
      </c>
      <c r="AF1433" s="22">
        <v>4.0999999999999996</v>
      </c>
      <c r="AG1433" s="22">
        <v>1.9</v>
      </c>
      <c r="AH1433" s="1">
        <v>31.699999999999989</v>
      </c>
      <c r="AI1433" s="1">
        <v>73.900000000000006</v>
      </c>
    </row>
    <row r="1434" spans="1:35" x14ac:dyDescent="0.25">
      <c r="A1434" s="1">
        <v>1433</v>
      </c>
      <c r="B1434" s="22">
        <v>29</v>
      </c>
      <c r="C1434" s="22">
        <v>5.0000000000000001E-3</v>
      </c>
      <c r="D1434" s="22">
        <v>18.600000000000001</v>
      </c>
      <c r="E1434" s="22">
        <v>3.5999999999999997E-2</v>
      </c>
      <c r="F1434" s="31"/>
      <c r="G1434" s="22">
        <v>144.9</v>
      </c>
      <c r="H1434" s="22">
        <v>166.4</v>
      </c>
      <c r="I1434" s="22">
        <v>198.1</v>
      </c>
      <c r="J1434" s="22">
        <v>240.3</v>
      </c>
      <c r="K1434" s="22">
        <v>258.2</v>
      </c>
      <c r="L1434" s="26">
        <v>41.5</v>
      </c>
      <c r="M1434" s="26">
        <v>810.3</v>
      </c>
      <c r="N1434" s="26">
        <v>-51</v>
      </c>
      <c r="O1434" s="22">
        <v>3.964</v>
      </c>
      <c r="P1434" s="26">
        <v>21.5</v>
      </c>
      <c r="Q1434" s="22">
        <v>1.94</v>
      </c>
      <c r="R1434" s="22">
        <v>43.1</v>
      </c>
      <c r="S1434" s="21">
        <v>1</v>
      </c>
      <c r="T1434" s="22">
        <v>91</v>
      </c>
      <c r="U1434" s="22">
        <v>0.13</v>
      </c>
      <c r="V1434" s="22">
        <v>18</v>
      </c>
      <c r="W1434" s="22">
        <v>17</v>
      </c>
      <c r="X1434" s="1">
        <v>13</v>
      </c>
      <c r="Y1434" s="1">
        <v>10</v>
      </c>
      <c r="Z1434" s="1">
        <v>9</v>
      </c>
      <c r="AA1434" s="1">
        <v>8</v>
      </c>
      <c r="AB1434" s="22">
        <v>2180.8000000000002</v>
      </c>
      <c r="AC1434" s="22">
        <v>651.6</v>
      </c>
      <c r="AD1434" s="26">
        <v>49</v>
      </c>
      <c r="AE1434" s="22">
        <v>9.9</v>
      </c>
      <c r="AF1434" s="22">
        <v>4.0999999999999996</v>
      </c>
      <c r="AG1434" s="22">
        <v>1.9</v>
      </c>
      <c r="AH1434" s="1">
        <v>31.699999999999989</v>
      </c>
      <c r="AI1434" s="1">
        <v>73.900000000000006</v>
      </c>
    </row>
    <row r="1435" spans="1:35" x14ac:dyDescent="0.25">
      <c r="A1435" s="1">
        <v>1434</v>
      </c>
      <c r="B1435" s="22">
        <v>29</v>
      </c>
      <c r="C1435" s="22">
        <v>6.0000000000000001E-3</v>
      </c>
      <c r="D1435" s="26">
        <v>18.8</v>
      </c>
      <c r="E1435" s="22">
        <v>4.2000000000000003E-2</v>
      </c>
      <c r="F1435" s="31" t="s">
        <v>65</v>
      </c>
      <c r="G1435" s="26">
        <v>145.5</v>
      </c>
      <c r="H1435" s="26">
        <v>167.3</v>
      </c>
      <c r="I1435" s="26">
        <v>197.2</v>
      </c>
      <c r="J1435" s="26">
        <v>239.9</v>
      </c>
      <c r="K1435" s="26">
        <v>258.3</v>
      </c>
      <c r="L1435" s="26">
        <v>41.5</v>
      </c>
      <c r="M1435" s="22">
        <v>810.3</v>
      </c>
      <c r="N1435" s="22">
        <v>-51.5</v>
      </c>
      <c r="O1435" s="24">
        <v>3.9550000000000001</v>
      </c>
      <c r="P1435" s="26">
        <v>21.5</v>
      </c>
      <c r="Q1435" s="22">
        <v>1.86</v>
      </c>
      <c r="R1435" s="22">
        <v>43.1</v>
      </c>
      <c r="S1435" s="21">
        <v>1</v>
      </c>
      <c r="T1435" s="22">
        <v>97</v>
      </c>
      <c r="U1435" s="22">
        <v>0.23</v>
      </c>
      <c r="V1435" s="22">
        <v>18</v>
      </c>
      <c r="W1435" s="22">
        <v>16</v>
      </c>
      <c r="X1435" s="1">
        <v>13</v>
      </c>
      <c r="Y1435" s="1">
        <v>11</v>
      </c>
      <c r="Z1435" s="1">
        <v>10</v>
      </c>
      <c r="AA1435" s="1">
        <v>9</v>
      </c>
      <c r="AB1435" s="26">
        <v>1650.9</v>
      </c>
      <c r="AC1435" s="26">
        <v>502</v>
      </c>
      <c r="AD1435" s="26">
        <v>46.8</v>
      </c>
      <c r="AE1435" s="26">
        <v>14.4</v>
      </c>
      <c r="AF1435" s="26">
        <v>7.5</v>
      </c>
      <c r="AG1435" s="26">
        <v>3.9</v>
      </c>
      <c r="AH1435" s="1">
        <v>29.899999999999977</v>
      </c>
      <c r="AI1435" s="1">
        <v>72.599999999999994</v>
      </c>
    </row>
    <row r="1436" spans="1:35" x14ac:dyDescent="0.25">
      <c r="A1436" s="1">
        <v>1435</v>
      </c>
      <c r="B1436" s="22">
        <v>28</v>
      </c>
      <c r="C1436" s="22">
        <v>2E-3</v>
      </c>
      <c r="D1436" s="22">
        <v>18.899999999999999</v>
      </c>
      <c r="E1436" s="24">
        <v>3.7999999999999999E-2</v>
      </c>
      <c r="F1436" s="31"/>
      <c r="G1436" s="26">
        <v>154.6</v>
      </c>
      <c r="H1436" s="26">
        <v>173.4</v>
      </c>
      <c r="I1436" s="26">
        <v>202.2</v>
      </c>
      <c r="J1436" s="26">
        <v>240.7</v>
      </c>
      <c r="K1436" s="26">
        <v>257.7</v>
      </c>
      <c r="L1436" s="26">
        <v>46</v>
      </c>
      <c r="M1436" s="22">
        <v>810.4</v>
      </c>
      <c r="N1436" s="26">
        <v>-49.1</v>
      </c>
      <c r="O1436" s="22">
        <v>4.2220000000000004</v>
      </c>
      <c r="P1436" s="26">
        <v>21</v>
      </c>
      <c r="Q1436" s="22">
        <v>2.25</v>
      </c>
      <c r="R1436" s="22">
        <v>43.1</v>
      </c>
      <c r="S1436" s="21">
        <v>1</v>
      </c>
      <c r="T1436" s="22">
        <v>98</v>
      </c>
      <c r="U1436" s="32">
        <v>0.94</v>
      </c>
      <c r="V1436" s="22">
        <v>19</v>
      </c>
      <c r="W1436" s="22">
        <v>17</v>
      </c>
      <c r="X1436" s="1">
        <v>13</v>
      </c>
      <c r="Y1436" s="1">
        <v>11</v>
      </c>
      <c r="Z1436" s="1">
        <v>9</v>
      </c>
      <c r="AA1436" s="1">
        <v>8</v>
      </c>
      <c r="AB1436" s="26">
        <v>3633.8</v>
      </c>
      <c r="AC1436" s="26">
        <v>945.7</v>
      </c>
      <c r="AD1436" s="26">
        <v>59</v>
      </c>
      <c r="AE1436" s="26">
        <v>11.5</v>
      </c>
      <c r="AF1436" s="26">
        <v>4.9000000000000004</v>
      </c>
      <c r="AG1436" s="26">
        <v>2.4</v>
      </c>
      <c r="AH1436" s="1">
        <v>28.799999999999983</v>
      </c>
      <c r="AI1436" s="1">
        <v>67.299999999999983</v>
      </c>
    </row>
    <row r="1437" spans="1:35" x14ac:dyDescent="0.25">
      <c r="A1437" s="1">
        <v>1436</v>
      </c>
      <c r="B1437" s="22">
        <v>30</v>
      </c>
      <c r="C1437" s="22">
        <v>3.0000000000000001E-3</v>
      </c>
      <c r="D1437" s="22">
        <v>20.399999999999999</v>
      </c>
      <c r="E1437" s="24">
        <v>3.3000000000000002E-2</v>
      </c>
      <c r="F1437" s="31"/>
      <c r="G1437" s="26">
        <v>142.4</v>
      </c>
      <c r="H1437" s="26">
        <v>162.9</v>
      </c>
      <c r="I1437" s="26">
        <v>194.2</v>
      </c>
      <c r="J1437" s="26">
        <v>238.2</v>
      </c>
      <c r="K1437" s="26">
        <v>257.39999999999998</v>
      </c>
      <c r="L1437" s="26">
        <v>40</v>
      </c>
      <c r="M1437" s="22">
        <v>810.4</v>
      </c>
      <c r="N1437" s="22">
        <v>-56.4</v>
      </c>
      <c r="O1437" s="22">
        <v>3.6819999999999999</v>
      </c>
      <c r="P1437" s="26">
        <v>21</v>
      </c>
      <c r="Q1437" s="32">
        <v>1.68</v>
      </c>
      <c r="R1437" s="22">
        <v>43.1</v>
      </c>
      <c r="S1437" s="21">
        <v>1</v>
      </c>
      <c r="T1437" s="22">
        <v>96</v>
      </c>
      <c r="U1437" s="22">
        <v>0.72</v>
      </c>
      <c r="V1437" s="22">
        <v>20</v>
      </c>
      <c r="W1437" s="22">
        <v>18</v>
      </c>
      <c r="X1437" s="1">
        <v>14</v>
      </c>
      <c r="Y1437" s="1">
        <v>13</v>
      </c>
      <c r="Z1437" s="1">
        <v>12</v>
      </c>
      <c r="AA1437" s="1">
        <v>11</v>
      </c>
      <c r="AB1437" s="26">
        <v>6433.6</v>
      </c>
      <c r="AC1437" s="26">
        <v>1686</v>
      </c>
      <c r="AD1437" s="26">
        <v>137.6</v>
      </c>
      <c r="AE1437" s="26">
        <v>43.9</v>
      </c>
      <c r="AF1437" s="26">
        <v>23</v>
      </c>
      <c r="AG1437" s="26">
        <v>11.3</v>
      </c>
      <c r="AH1437" s="1">
        <v>31.299999999999983</v>
      </c>
      <c r="AI1437" s="1">
        <v>75.299999999999983</v>
      </c>
    </row>
    <row r="1438" spans="1:35" x14ac:dyDescent="0.25">
      <c r="A1438" s="1">
        <v>1437</v>
      </c>
      <c r="B1438" s="21">
        <v>18</v>
      </c>
      <c r="C1438" s="21">
        <v>1E-3</v>
      </c>
      <c r="D1438" s="25">
        <v>16.322136976047904</v>
      </c>
      <c r="E1438" s="21">
        <v>0.05</v>
      </c>
      <c r="F1438" s="30">
        <v>1.6999999999999999E-3</v>
      </c>
      <c r="G1438" s="21">
        <v>159.80000000000001</v>
      </c>
      <c r="H1438" s="21">
        <v>179.9</v>
      </c>
      <c r="I1438" s="21">
        <v>205</v>
      </c>
      <c r="J1438" s="21">
        <v>239.6</v>
      </c>
      <c r="K1438" s="21">
        <v>256.5</v>
      </c>
      <c r="L1438" s="21">
        <v>48.5</v>
      </c>
      <c r="M1438" s="1">
        <v>810.4</v>
      </c>
      <c r="N1438" s="21">
        <v>-49</v>
      </c>
      <c r="O1438" s="21">
        <v>4.5060000000000002</v>
      </c>
      <c r="P1438" s="21">
        <v>25</v>
      </c>
      <c r="Q1438" s="21"/>
      <c r="R1438" s="21">
        <v>43.19</v>
      </c>
      <c r="S1438" s="21">
        <v>1</v>
      </c>
      <c r="T1438" s="21">
        <v>94</v>
      </c>
      <c r="U1438" s="21">
        <v>0.05</v>
      </c>
      <c r="V1438" s="21">
        <v>17</v>
      </c>
      <c r="W1438" s="21">
        <v>14</v>
      </c>
      <c r="X1438" s="1">
        <v>8</v>
      </c>
      <c r="Y1438" s="1">
        <v>7</v>
      </c>
      <c r="Z1438" s="1">
        <v>7</v>
      </c>
      <c r="AA1438" s="1">
        <v>7</v>
      </c>
      <c r="AB1438" s="21">
        <v>882.4</v>
      </c>
      <c r="AC1438" s="21">
        <v>156.69999999999999</v>
      </c>
      <c r="AD1438" s="21">
        <v>2.4</v>
      </c>
      <c r="AE1438" s="21">
        <v>0.4</v>
      </c>
      <c r="AF1438" s="21">
        <v>0.2</v>
      </c>
      <c r="AG1438" s="21">
        <v>0.1</v>
      </c>
      <c r="AH1438" s="1">
        <v>25.099999999999994</v>
      </c>
      <c r="AI1438" s="1">
        <v>59.699999999999989</v>
      </c>
    </row>
    <row r="1439" spans="1:35" x14ac:dyDescent="0.25">
      <c r="A1439" s="1">
        <v>1438</v>
      </c>
      <c r="B1439" s="20">
        <v>30</v>
      </c>
      <c r="C1439" s="20">
        <v>1E-3</v>
      </c>
      <c r="D1439" s="20">
        <v>23</v>
      </c>
      <c r="E1439" s="20">
        <v>1.0999999999999999E-2</v>
      </c>
      <c r="F1439" s="28">
        <v>2.9999999999999997E-4</v>
      </c>
      <c r="G1439" s="20">
        <v>148.5</v>
      </c>
      <c r="H1439" s="20">
        <v>173.4</v>
      </c>
      <c r="I1439" s="20">
        <v>199.1</v>
      </c>
      <c r="J1439" s="20">
        <v>232.9</v>
      </c>
      <c r="K1439" s="20">
        <v>251.1</v>
      </c>
      <c r="L1439" s="20">
        <v>42</v>
      </c>
      <c r="M1439" s="20">
        <v>810.5</v>
      </c>
      <c r="N1439" s="20">
        <v>-54.3</v>
      </c>
      <c r="O1439" s="20">
        <v>3.96</v>
      </c>
      <c r="P1439" s="20">
        <v>22.5</v>
      </c>
      <c r="Q1439" s="20">
        <v>2.0699999999999998</v>
      </c>
      <c r="R1439" s="20">
        <v>43.07</v>
      </c>
      <c r="S1439" s="20">
        <v>1</v>
      </c>
      <c r="T1439" s="20">
        <v>99</v>
      </c>
      <c r="U1439" s="20">
        <v>0.19</v>
      </c>
      <c r="V1439" s="20">
        <v>15</v>
      </c>
      <c r="W1439" s="20">
        <v>14</v>
      </c>
      <c r="X1439" s="1">
        <v>10</v>
      </c>
      <c r="Y1439" s="1">
        <v>9</v>
      </c>
      <c r="Z1439" s="1">
        <v>7</v>
      </c>
      <c r="AA1439" s="1">
        <v>7</v>
      </c>
      <c r="AB1439" s="20">
        <v>250.4</v>
      </c>
      <c r="AC1439" s="20">
        <v>94.4</v>
      </c>
      <c r="AD1439" s="20">
        <v>9.1999999999999993</v>
      </c>
      <c r="AE1439" s="20">
        <v>2.6</v>
      </c>
      <c r="AF1439" s="20">
        <v>1.3</v>
      </c>
      <c r="AG1439" s="20">
        <v>0.3</v>
      </c>
      <c r="AH1439" s="1">
        <v>25.699999999999989</v>
      </c>
      <c r="AI1439" s="1">
        <v>59.5</v>
      </c>
    </row>
    <row r="1440" spans="1:35" x14ac:dyDescent="0.25">
      <c r="A1440" s="1">
        <v>1439</v>
      </c>
      <c r="B1440" s="22">
        <v>27</v>
      </c>
      <c r="C1440" s="22">
        <v>6.0000000000000001E-3</v>
      </c>
      <c r="D1440" s="26">
        <v>17</v>
      </c>
      <c r="E1440" s="22">
        <v>4.1000000000000002E-2</v>
      </c>
      <c r="F1440" s="31"/>
      <c r="G1440" s="26">
        <v>143.30000000000001</v>
      </c>
      <c r="H1440" s="26">
        <v>164.7</v>
      </c>
      <c r="I1440" s="26">
        <v>197.8</v>
      </c>
      <c r="J1440" s="26">
        <v>241.1</v>
      </c>
      <c r="K1440" s="26">
        <v>259.60000000000002</v>
      </c>
      <c r="L1440" s="26">
        <v>40.5</v>
      </c>
      <c r="M1440" s="26">
        <v>810.5</v>
      </c>
      <c r="N1440" s="26">
        <v>-51.5</v>
      </c>
      <c r="O1440" s="24">
        <v>3.9220000000000002</v>
      </c>
      <c r="P1440" s="26">
        <v>22</v>
      </c>
      <c r="Q1440" s="32">
        <v>1.78</v>
      </c>
      <c r="R1440" s="22">
        <v>43.2</v>
      </c>
      <c r="S1440" s="21">
        <v>1</v>
      </c>
      <c r="T1440" s="22">
        <v>84</v>
      </c>
      <c r="U1440" s="32">
        <v>0.3</v>
      </c>
      <c r="V1440" s="22">
        <v>17</v>
      </c>
      <c r="W1440" s="22">
        <v>16</v>
      </c>
      <c r="X1440" s="1">
        <v>12</v>
      </c>
      <c r="Y1440" s="1">
        <v>10</v>
      </c>
      <c r="Z1440" s="1">
        <v>9</v>
      </c>
      <c r="AA1440" s="1">
        <v>8</v>
      </c>
      <c r="AB1440" s="26">
        <v>1169.5999999999999</v>
      </c>
      <c r="AC1440" s="26">
        <v>340.5</v>
      </c>
      <c r="AD1440" s="26">
        <v>28.3</v>
      </c>
      <c r="AE1440" s="26">
        <v>6</v>
      </c>
      <c r="AF1440" s="26">
        <v>3.2</v>
      </c>
      <c r="AG1440" s="26">
        <v>1.8</v>
      </c>
      <c r="AH1440" s="1">
        <v>33.100000000000023</v>
      </c>
      <c r="AI1440" s="1">
        <v>76.400000000000006</v>
      </c>
    </row>
    <row r="1441" spans="1:35" x14ac:dyDescent="0.25">
      <c r="A1441" s="1">
        <v>1440</v>
      </c>
      <c r="B1441" s="20">
        <v>30</v>
      </c>
      <c r="C1441" s="20">
        <v>2E-3</v>
      </c>
      <c r="D1441" s="20">
        <v>22.8</v>
      </c>
      <c r="E1441" s="20">
        <v>1.32E-2</v>
      </c>
      <c r="F1441" s="28">
        <v>2.9999999999999997E-4</v>
      </c>
      <c r="G1441" s="20">
        <v>143.9</v>
      </c>
      <c r="H1441" s="20">
        <v>171.4</v>
      </c>
      <c r="I1441" s="20">
        <v>198.8</v>
      </c>
      <c r="J1441" s="20">
        <v>236.3</v>
      </c>
      <c r="K1441" s="20">
        <v>256.89999999999998</v>
      </c>
      <c r="L1441" s="20">
        <v>40.4</v>
      </c>
      <c r="M1441" s="20">
        <v>810.6</v>
      </c>
      <c r="N1441" s="20">
        <v>-51</v>
      </c>
      <c r="O1441" s="20">
        <v>3.9329999999999998</v>
      </c>
      <c r="P1441" s="20">
        <v>23.5</v>
      </c>
      <c r="Q1441" s="20">
        <v>0.1</v>
      </c>
      <c r="R1441" s="20">
        <v>43.07</v>
      </c>
      <c r="S1441" s="20">
        <v>1</v>
      </c>
      <c r="T1441" s="20">
        <v>99</v>
      </c>
      <c r="U1441" s="20">
        <v>0.04</v>
      </c>
      <c r="V1441" s="20">
        <v>13</v>
      </c>
      <c r="W1441" s="20">
        <v>12</v>
      </c>
      <c r="X1441" s="1">
        <v>8</v>
      </c>
      <c r="Y1441" s="1">
        <v>7</v>
      </c>
      <c r="Z1441" s="1">
        <v>7</v>
      </c>
      <c r="AA1441" s="1">
        <v>7</v>
      </c>
      <c r="AB1441" s="20">
        <v>69</v>
      </c>
      <c r="AC1441" s="20">
        <v>20.399999999999999</v>
      </c>
      <c r="AD1441" s="20">
        <v>1.8</v>
      </c>
      <c r="AE1441" s="20">
        <v>0.5</v>
      </c>
      <c r="AF1441" s="20">
        <v>0.2</v>
      </c>
      <c r="AG1441" s="20">
        <v>0.1</v>
      </c>
      <c r="AH1441" s="1">
        <v>27.400000000000006</v>
      </c>
      <c r="AI1441" s="1">
        <v>64.900000000000006</v>
      </c>
    </row>
    <row r="1442" spans="1:35" x14ac:dyDescent="0.25">
      <c r="A1442" s="1">
        <v>1441</v>
      </c>
      <c r="B1442" s="22">
        <v>30</v>
      </c>
      <c r="C1442" s="22">
        <v>5.0000000000000001E-3</v>
      </c>
      <c r="D1442" s="22">
        <v>17.899999999999999</v>
      </c>
      <c r="E1442" s="24">
        <v>3.7999999999999999E-2</v>
      </c>
      <c r="F1442" s="31"/>
      <c r="G1442" s="26">
        <v>146.5</v>
      </c>
      <c r="H1442" s="26">
        <v>166.5</v>
      </c>
      <c r="I1442" s="26">
        <v>195.9</v>
      </c>
      <c r="J1442" s="26">
        <v>239.8</v>
      </c>
      <c r="K1442" s="26">
        <v>258.2</v>
      </c>
      <c r="L1442" s="26">
        <v>42.5</v>
      </c>
      <c r="M1442" s="22">
        <v>810.6</v>
      </c>
      <c r="N1442" s="22">
        <v>-52.2</v>
      </c>
      <c r="O1442" s="22">
        <v>3.879</v>
      </c>
      <c r="P1442" s="26">
        <v>21</v>
      </c>
      <c r="Q1442" s="32">
        <v>1.69</v>
      </c>
      <c r="R1442" s="22">
        <v>43.1</v>
      </c>
      <c r="S1442" s="21">
        <v>1</v>
      </c>
      <c r="T1442" s="22">
        <v>96</v>
      </c>
      <c r="U1442" s="22">
        <v>0.68</v>
      </c>
      <c r="V1442" s="22">
        <v>18</v>
      </c>
      <c r="W1442" s="22">
        <v>17</v>
      </c>
      <c r="X1442" s="1">
        <v>16</v>
      </c>
      <c r="Y1442" s="1">
        <v>14</v>
      </c>
      <c r="Z1442" s="1">
        <v>13</v>
      </c>
      <c r="AA1442" s="1">
        <v>12</v>
      </c>
      <c r="AB1442" s="26">
        <v>2196.6999999999998</v>
      </c>
      <c r="AC1442" s="26">
        <v>989.2</v>
      </c>
      <c r="AD1442" s="26">
        <v>336.4</v>
      </c>
      <c r="AE1442" s="26">
        <v>123.9</v>
      </c>
      <c r="AF1442" s="26">
        <v>67.599999999999994</v>
      </c>
      <c r="AG1442" s="26">
        <v>32.4</v>
      </c>
      <c r="AH1442" s="1">
        <v>29.400000000000006</v>
      </c>
      <c r="AI1442" s="1">
        <v>73.300000000000011</v>
      </c>
    </row>
    <row r="1443" spans="1:35" x14ac:dyDescent="0.25">
      <c r="A1443" s="1">
        <v>1442</v>
      </c>
      <c r="B1443" s="22">
        <v>30</v>
      </c>
      <c r="C1443" s="22">
        <v>5.0000000000000001E-3</v>
      </c>
      <c r="D1443" s="26">
        <v>17.899999999999999</v>
      </c>
      <c r="E1443" s="24">
        <v>3.5000000000000003E-2</v>
      </c>
      <c r="F1443" s="31"/>
      <c r="G1443" s="26">
        <v>145.9</v>
      </c>
      <c r="H1443" s="26">
        <v>165.4</v>
      </c>
      <c r="I1443" s="26">
        <v>195.8</v>
      </c>
      <c r="J1443" s="26">
        <v>239</v>
      </c>
      <c r="K1443" s="26">
        <v>257.89999999999998</v>
      </c>
      <c r="L1443" s="26">
        <v>42</v>
      </c>
      <c r="M1443" s="22">
        <v>810.6</v>
      </c>
      <c r="N1443" s="26">
        <v>-52.7</v>
      </c>
      <c r="O1443" s="24">
        <v>3.89</v>
      </c>
      <c r="P1443" s="26">
        <v>21</v>
      </c>
      <c r="Q1443" s="22">
        <v>1.56</v>
      </c>
      <c r="R1443" s="22">
        <v>43.1</v>
      </c>
      <c r="S1443" s="21">
        <v>1</v>
      </c>
      <c r="T1443" s="22">
        <v>95</v>
      </c>
      <c r="U1443" s="32">
        <v>0.3</v>
      </c>
      <c r="V1443" s="22">
        <v>20</v>
      </c>
      <c r="W1443" s="22">
        <v>17</v>
      </c>
      <c r="X1443" s="1">
        <v>13</v>
      </c>
      <c r="Y1443" s="1">
        <v>11</v>
      </c>
      <c r="Z1443" s="1">
        <v>9</v>
      </c>
      <c r="AA1443" s="1">
        <v>8</v>
      </c>
      <c r="AB1443" s="26">
        <v>6328.1</v>
      </c>
      <c r="AC1443" s="26">
        <v>1079</v>
      </c>
      <c r="AD1443" s="26">
        <v>46.9</v>
      </c>
      <c r="AE1443" s="26">
        <v>10.3</v>
      </c>
      <c r="AF1443" s="26">
        <v>4.8</v>
      </c>
      <c r="AG1443" s="26">
        <v>2.4</v>
      </c>
      <c r="AH1443" s="1">
        <v>30.400000000000006</v>
      </c>
      <c r="AI1443" s="1">
        <v>73.599999999999994</v>
      </c>
    </row>
    <row r="1444" spans="1:35" x14ac:dyDescent="0.25">
      <c r="A1444" s="1">
        <v>1443</v>
      </c>
      <c r="B1444" s="22">
        <v>28</v>
      </c>
      <c r="C1444" s="22">
        <v>4.0000000000000001E-3</v>
      </c>
      <c r="D1444" s="26">
        <v>16.7</v>
      </c>
      <c r="E1444" s="22">
        <v>2.1999999999999999E-2</v>
      </c>
      <c r="F1444" s="31"/>
      <c r="G1444" s="26">
        <v>142.80000000000001</v>
      </c>
      <c r="H1444" s="26">
        <v>164.4</v>
      </c>
      <c r="I1444" s="26">
        <v>194.4</v>
      </c>
      <c r="J1444" s="26">
        <v>238.2</v>
      </c>
      <c r="K1444" s="26">
        <v>256.7</v>
      </c>
      <c r="L1444" s="26">
        <v>40</v>
      </c>
      <c r="M1444" s="26">
        <v>810.6</v>
      </c>
      <c r="N1444" s="26">
        <v>-55</v>
      </c>
      <c r="O1444" s="24">
        <v>3.827</v>
      </c>
      <c r="P1444" s="26">
        <v>21</v>
      </c>
      <c r="Q1444" s="32">
        <v>1.54</v>
      </c>
      <c r="R1444" s="22">
        <v>43.2</v>
      </c>
      <c r="S1444" s="21">
        <v>1</v>
      </c>
      <c r="T1444" s="22">
        <v>93</v>
      </c>
      <c r="U1444" s="32">
        <v>0.13</v>
      </c>
      <c r="V1444" s="22">
        <v>18</v>
      </c>
      <c r="W1444" s="22">
        <v>16</v>
      </c>
      <c r="X1444" s="1">
        <v>13</v>
      </c>
      <c r="Y1444" s="1">
        <v>11</v>
      </c>
      <c r="Z1444" s="1">
        <v>10</v>
      </c>
      <c r="AA1444" s="1">
        <v>9</v>
      </c>
      <c r="AB1444" s="26">
        <v>1510.3</v>
      </c>
      <c r="AC1444" s="26">
        <v>510.5</v>
      </c>
      <c r="AD1444" s="26">
        <v>54</v>
      </c>
      <c r="AE1444" s="26">
        <v>14.5</v>
      </c>
      <c r="AF1444" s="26">
        <v>7.7</v>
      </c>
      <c r="AG1444" s="26">
        <v>4.0999999999999996</v>
      </c>
      <c r="AH1444" s="1">
        <v>30</v>
      </c>
      <c r="AI1444" s="1">
        <v>73.799999999999983</v>
      </c>
    </row>
    <row r="1445" spans="1:35" x14ac:dyDescent="0.25">
      <c r="A1445" s="1">
        <v>1444</v>
      </c>
      <c r="B1445" s="22">
        <v>28</v>
      </c>
      <c r="C1445" s="24">
        <v>7.0000000000000001E-3</v>
      </c>
      <c r="D1445" s="22">
        <v>18.899999999999999</v>
      </c>
      <c r="E1445" s="24">
        <v>4.5999999999999999E-2</v>
      </c>
      <c r="F1445" s="31" t="s">
        <v>65</v>
      </c>
      <c r="G1445" s="22">
        <v>142.80000000000001</v>
      </c>
      <c r="H1445" s="26">
        <v>164.4</v>
      </c>
      <c r="I1445" s="26">
        <v>197.1</v>
      </c>
      <c r="J1445" s="26">
        <v>237.5</v>
      </c>
      <c r="K1445" s="26">
        <v>253.9</v>
      </c>
      <c r="L1445" s="22">
        <v>40.5</v>
      </c>
      <c r="M1445" s="22">
        <v>810.6</v>
      </c>
      <c r="N1445" s="26">
        <v>-51.8</v>
      </c>
      <c r="O1445" s="22">
        <v>3.847</v>
      </c>
      <c r="P1445" s="26">
        <v>20</v>
      </c>
      <c r="Q1445" s="32">
        <v>2.0499999999999998</v>
      </c>
      <c r="R1445" s="22">
        <v>43.1</v>
      </c>
      <c r="S1445" s="21">
        <v>1</v>
      </c>
      <c r="T1445" s="22">
        <v>89</v>
      </c>
      <c r="U1445" s="32">
        <v>0.3</v>
      </c>
      <c r="V1445" s="22">
        <v>18</v>
      </c>
      <c r="W1445" s="22">
        <v>16</v>
      </c>
      <c r="X1445" s="1">
        <v>13</v>
      </c>
      <c r="Y1445" s="1">
        <v>11</v>
      </c>
      <c r="Z1445" s="1">
        <v>10</v>
      </c>
      <c r="AA1445" s="1">
        <v>9</v>
      </c>
      <c r="AB1445" s="26">
        <v>1501.1</v>
      </c>
      <c r="AC1445" s="26">
        <v>446.4</v>
      </c>
      <c r="AD1445" s="26">
        <v>40.700000000000003</v>
      </c>
      <c r="AE1445" s="26">
        <v>11.3</v>
      </c>
      <c r="AF1445" s="26">
        <v>5.6</v>
      </c>
      <c r="AG1445" s="26">
        <v>2.8</v>
      </c>
      <c r="AH1445" s="1">
        <v>32.699999999999989</v>
      </c>
      <c r="AI1445" s="1">
        <v>73.099999999999994</v>
      </c>
    </row>
    <row r="1446" spans="1:35" x14ac:dyDescent="0.25">
      <c r="A1446" s="1">
        <v>1445</v>
      </c>
      <c r="B1446" s="21">
        <v>18</v>
      </c>
      <c r="C1446" s="21">
        <v>3.0000000000000001E-3</v>
      </c>
      <c r="D1446" s="25">
        <v>17.912705838323355</v>
      </c>
      <c r="E1446" s="21">
        <v>0.08</v>
      </c>
      <c r="F1446" s="30">
        <v>1.5E-3</v>
      </c>
      <c r="G1446" s="21">
        <v>156.9</v>
      </c>
      <c r="H1446" s="21">
        <v>178.8</v>
      </c>
      <c r="I1446" s="21">
        <v>205.5</v>
      </c>
      <c r="J1446" s="21">
        <v>239.7</v>
      </c>
      <c r="K1446" s="21">
        <v>258.2</v>
      </c>
      <c r="L1446" s="21">
        <v>46</v>
      </c>
      <c r="M1446" s="1">
        <v>810.69999999999993</v>
      </c>
      <c r="N1446" s="21">
        <v>-49</v>
      </c>
      <c r="O1446" s="21">
        <v>4.3899999999999997</v>
      </c>
      <c r="P1446" s="21">
        <v>25</v>
      </c>
      <c r="Q1446" s="21"/>
      <c r="R1446" s="21">
        <v>43.15</v>
      </c>
      <c r="S1446" s="21">
        <v>1</v>
      </c>
      <c r="T1446" s="21">
        <v>93</v>
      </c>
      <c r="U1446" s="21">
        <v>0.01</v>
      </c>
      <c r="V1446" s="21">
        <v>16</v>
      </c>
      <c r="W1446" s="21">
        <v>14</v>
      </c>
      <c r="X1446" s="1">
        <v>8</v>
      </c>
      <c r="Y1446" s="1">
        <v>7</v>
      </c>
      <c r="Z1446" s="1">
        <v>7</v>
      </c>
      <c r="AA1446" s="1">
        <v>7</v>
      </c>
      <c r="AB1446" s="21">
        <v>467.1</v>
      </c>
      <c r="AC1446" s="21">
        <v>94.7</v>
      </c>
      <c r="AD1446" s="21">
        <v>1.7</v>
      </c>
      <c r="AE1446" s="21">
        <v>0.1</v>
      </c>
      <c r="AF1446" s="21">
        <v>0</v>
      </c>
      <c r="AG1446" s="21">
        <v>0</v>
      </c>
      <c r="AH1446" s="1">
        <v>26.699999999999989</v>
      </c>
      <c r="AI1446" s="1">
        <v>60.899999999999977</v>
      </c>
    </row>
    <row r="1447" spans="1:35" x14ac:dyDescent="0.25">
      <c r="A1447" s="1">
        <v>1446</v>
      </c>
      <c r="B1447" s="20">
        <v>30</v>
      </c>
      <c r="C1447" s="20">
        <v>1E-3</v>
      </c>
      <c r="D1447" s="20">
        <v>23.5</v>
      </c>
      <c r="E1447" s="20">
        <v>1.12E-2</v>
      </c>
      <c r="F1447" s="28">
        <v>2.9999999999999997E-4</v>
      </c>
      <c r="G1447" s="20">
        <v>139.9</v>
      </c>
      <c r="H1447" s="20">
        <v>172.3</v>
      </c>
      <c r="I1447" s="20">
        <v>199.2</v>
      </c>
      <c r="J1447" s="20">
        <v>234.1</v>
      </c>
      <c r="K1447" s="20">
        <v>250.7</v>
      </c>
      <c r="L1447" s="20">
        <v>40.299999999999997</v>
      </c>
      <c r="M1447" s="20">
        <v>810.7</v>
      </c>
      <c r="N1447" s="20">
        <v>-51.8</v>
      </c>
      <c r="O1447" s="20">
        <v>3.88</v>
      </c>
      <c r="P1447" s="20">
        <v>20.5</v>
      </c>
      <c r="Q1447" s="20">
        <v>7.0000000000000007E-2</v>
      </c>
      <c r="R1447" s="20">
        <v>43.06</v>
      </c>
      <c r="S1447" s="20">
        <v>1</v>
      </c>
      <c r="T1447" s="20">
        <v>92</v>
      </c>
      <c r="U1447" s="20">
        <v>0.4</v>
      </c>
      <c r="V1447" s="20">
        <v>14</v>
      </c>
      <c r="W1447" s="20">
        <v>12</v>
      </c>
      <c r="X1447" s="1">
        <v>8</v>
      </c>
      <c r="Y1447" s="1">
        <v>7</v>
      </c>
      <c r="Z1447" s="1">
        <v>7</v>
      </c>
      <c r="AA1447" s="1">
        <v>7</v>
      </c>
      <c r="AB1447" s="20">
        <v>133.4</v>
      </c>
      <c r="AC1447" s="20">
        <v>31.2</v>
      </c>
      <c r="AD1447" s="20">
        <v>1.8</v>
      </c>
      <c r="AE1447" s="20">
        <v>0.3</v>
      </c>
      <c r="AF1447" s="20">
        <v>0.1</v>
      </c>
      <c r="AG1447" s="20">
        <v>0</v>
      </c>
      <c r="AH1447" s="1">
        <v>26.899999999999977</v>
      </c>
      <c r="AI1447" s="1">
        <v>61.799999999999983</v>
      </c>
    </row>
    <row r="1448" spans="1:35" x14ac:dyDescent="0.25">
      <c r="A1448" s="1">
        <v>1447</v>
      </c>
      <c r="B1448" s="22">
        <v>28</v>
      </c>
      <c r="C1448" s="22">
        <v>8.0000000000000002E-3</v>
      </c>
      <c r="D1448" s="26">
        <v>18.8</v>
      </c>
      <c r="E1448" s="22">
        <v>4.2999999999999997E-2</v>
      </c>
      <c r="F1448" s="31" t="s">
        <v>65</v>
      </c>
      <c r="G1448" s="26">
        <v>142</v>
      </c>
      <c r="H1448" s="26">
        <v>163.80000000000001</v>
      </c>
      <c r="I1448" s="26">
        <v>195.2</v>
      </c>
      <c r="J1448" s="26">
        <v>238.5</v>
      </c>
      <c r="K1448" s="26">
        <v>257.10000000000002</v>
      </c>
      <c r="L1448" s="26">
        <v>40</v>
      </c>
      <c r="M1448" s="22">
        <v>810.7</v>
      </c>
      <c r="N1448" s="22">
        <v>-52.4</v>
      </c>
      <c r="O1448" s="24">
        <v>3.7879999999999998</v>
      </c>
      <c r="P1448" s="26">
        <v>20</v>
      </c>
      <c r="Q1448" s="22">
        <v>1.69</v>
      </c>
      <c r="R1448" s="22">
        <v>43.1</v>
      </c>
      <c r="S1448" s="21">
        <v>1</v>
      </c>
      <c r="T1448" s="22">
        <v>98</v>
      </c>
      <c r="U1448" s="22">
        <v>0.47</v>
      </c>
      <c r="V1448" s="22">
        <v>18</v>
      </c>
      <c r="W1448" s="22">
        <v>16</v>
      </c>
      <c r="X1448" s="1">
        <v>13</v>
      </c>
      <c r="Y1448" s="1">
        <v>11</v>
      </c>
      <c r="Z1448" s="1">
        <v>10</v>
      </c>
      <c r="AA1448" s="1">
        <v>9</v>
      </c>
      <c r="AB1448" s="26">
        <v>1791</v>
      </c>
      <c r="AC1448" s="26">
        <v>481.7</v>
      </c>
      <c r="AD1448" s="26">
        <v>45.2</v>
      </c>
      <c r="AE1448" s="26">
        <v>11.6</v>
      </c>
      <c r="AF1448" s="26">
        <v>6.1</v>
      </c>
      <c r="AG1448" s="26">
        <v>2.7</v>
      </c>
      <c r="AH1448" s="1">
        <v>31.399999999999977</v>
      </c>
      <c r="AI1448" s="1">
        <v>74.699999999999989</v>
      </c>
    </row>
    <row r="1449" spans="1:35" x14ac:dyDescent="0.25">
      <c r="A1449" s="1">
        <v>1448</v>
      </c>
      <c r="B1449" s="22">
        <v>29</v>
      </c>
      <c r="C1449" s="22">
        <v>5.0000000000000001E-3</v>
      </c>
      <c r="D1449" s="26">
        <v>17.5</v>
      </c>
      <c r="E1449" s="22">
        <v>3.5999999999999997E-2</v>
      </c>
      <c r="F1449" s="31"/>
      <c r="G1449" s="26">
        <v>145.4</v>
      </c>
      <c r="H1449" s="26">
        <v>164.5</v>
      </c>
      <c r="I1449" s="26">
        <v>195.7</v>
      </c>
      <c r="J1449" s="26">
        <v>240.1</v>
      </c>
      <c r="K1449" s="26">
        <v>257.60000000000002</v>
      </c>
      <c r="L1449" s="26">
        <v>41</v>
      </c>
      <c r="M1449" s="26">
        <v>810.8</v>
      </c>
      <c r="N1449" s="22">
        <v>-53.2</v>
      </c>
      <c r="O1449" s="22">
        <v>3.8740000000000001</v>
      </c>
      <c r="P1449" s="26">
        <v>21</v>
      </c>
      <c r="Q1449" s="22">
        <v>1.61</v>
      </c>
      <c r="R1449" s="22">
        <v>43.1</v>
      </c>
      <c r="S1449" s="21">
        <v>1</v>
      </c>
      <c r="T1449" s="22">
        <v>90</v>
      </c>
      <c r="U1449" s="32">
        <v>0.33</v>
      </c>
      <c r="V1449" s="22">
        <v>18</v>
      </c>
      <c r="W1449" s="22">
        <v>16</v>
      </c>
      <c r="X1449" s="1">
        <v>12</v>
      </c>
      <c r="Y1449" s="1">
        <v>10</v>
      </c>
      <c r="Z1449" s="1">
        <v>9</v>
      </c>
      <c r="AA1449" s="1">
        <v>8</v>
      </c>
      <c r="AB1449" s="26">
        <v>1367</v>
      </c>
      <c r="AC1449" s="26">
        <v>403.5</v>
      </c>
      <c r="AD1449" s="26">
        <v>30.2</v>
      </c>
      <c r="AE1449" s="26">
        <v>7.6</v>
      </c>
      <c r="AF1449" s="26">
        <v>4.3</v>
      </c>
      <c r="AG1449" s="26">
        <v>2.1</v>
      </c>
      <c r="AH1449" s="1">
        <v>31.199999999999989</v>
      </c>
      <c r="AI1449" s="1">
        <v>75.599999999999994</v>
      </c>
    </row>
    <row r="1450" spans="1:35" x14ac:dyDescent="0.25">
      <c r="A1450" s="1">
        <v>1449</v>
      </c>
      <c r="B1450" s="22">
        <v>27</v>
      </c>
      <c r="C1450" s="22">
        <v>5.0000000000000001E-3</v>
      </c>
      <c r="D1450" s="22">
        <v>20.7</v>
      </c>
      <c r="E1450" s="22">
        <v>3.6999999999999998E-2</v>
      </c>
      <c r="F1450" s="31" t="s">
        <v>65</v>
      </c>
      <c r="G1450" s="26">
        <v>153.69999999999999</v>
      </c>
      <c r="H1450" s="26">
        <v>173</v>
      </c>
      <c r="I1450" s="26">
        <v>201.1</v>
      </c>
      <c r="J1450" s="26">
        <v>238.9</v>
      </c>
      <c r="K1450" s="26">
        <v>258.39999999999998</v>
      </c>
      <c r="L1450" s="26">
        <v>46</v>
      </c>
      <c r="M1450" s="22">
        <v>810.8</v>
      </c>
      <c r="N1450" s="22">
        <v>-50.6</v>
      </c>
      <c r="O1450" s="22">
        <v>4.0720000000000001</v>
      </c>
      <c r="P1450" s="26">
        <v>20</v>
      </c>
      <c r="Q1450" s="22">
        <v>2.27</v>
      </c>
      <c r="R1450" s="22">
        <v>43.1</v>
      </c>
      <c r="S1450" s="21">
        <v>1</v>
      </c>
      <c r="T1450" s="22">
        <v>79</v>
      </c>
      <c r="U1450" s="22">
        <v>0.4</v>
      </c>
      <c r="V1450" s="22">
        <v>18</v>
      </c>
      <c r="W1450" s="22">
        <v>17</v>
      </c>
      <c r="X1450" s="1">
        <v>13</v>
      </c>
      <c r="Y1450" s="1">
        <v>12</v>
      </c>
      <c r="Z1450" s="1">
        <v>11</v>
      </c>
      <c r="AA1450" s="1">
        <v>10</v>
      </c>
      <c r="AB1450" s="26">
        <v>2237.8000000000002</v>
      </c>
      <c r="AC1450" s="26">
        <v>691.5</v>
      </c>
      <c r="AD1450" s="26">
        <v>78.8</v>
      </c>
      <c r="AE1450" s="26">
        <v>23.2</v>
      </c>
      <c r="AF1450" s="26">
        <v>12.1</v>
      </c>
      <c r="AG1450" s="26">
        <v>6.3</v>
      </c>
      <c r="AH1450" s="1">
        <v>28.099999999999994</v>
      </c>
      <c r="AI1450" s="1">
        <v>65.900000000000006</v>
      </c>
    </row>
    <row r="1451" spans="1:35" x14ac:dyDescent="0.25">
      <c r="A1451" s="1">
        <v>1450</v>
      </c>
      <c r="B1451" s="22">
        <v>30</v>
      </c>
      <c r="C1451" s="22">
        <v>7.0000000000000001E-3</v>
      </c>
      <c r="D1451" s="26">
        <v>18</v>
      </c>
      <c r="E1451" s="22">
        <v>3.9E-2</v>
      </c>
      <c r="F1451" s="31"/>
      <c r="G1451" s="26">
        <v>140.9</v>
      </c>
      <c r="H1451" s="26">
        <v>164.5</v>
      </c>
      <c r="I1451" s="26">
        <v>197</v>
      </c>
      <c r="J1451" s="26">
        <v>240.3</v>
      </c>
      <c r="K1451" s="26">
        <v>260.5</v>
      </c>
      <c r="L1451" s="26">
        <v>40</v>
      </c>
      <c r="M1451" s="22">
        <v>810.8</v>
      </c>
      <c r="N1451" s="26">
        <v>-52.8</v>
      </c>
      <c r="O1451" s="22">
        <v>3.9260000000000002</v>
      </c>
      <c r="P1451" s="26">
        <v>22</v>
      </c>
      <c r="Q1451" s="22">
        <v>1.77</v>
      </c>
      <c r="R1451" s="22">
        <v>43.1</v>
      </c>
      <c r="S1451" s="21">
        <v>1</v>
      </c>
      <c r="T1451" s="22">
        <v>82</v>
      </c>
      <c r="U1451" s="32">
        <v>0.78</v>
      </c>
      <c r="V1451" s="22">
        <v>19</v>
      </c>
      <c r="W1451" s="22">
        <v>17</v>
      </c>
      <c r="X1451" s="1">
        <v>13</v>
      </c>
      <c r="Y1451" s="1">
        <v>10</v>
      </c>
      <c r="Z1451" s="1">
        <v>9</v>
      </c>
      <c r="AA1451" s="1">
        <v>8</v>
      </c>
      <c r="AB1451" s="26">
        <v>2961.6</v>
      </c>
      <c r="AC1451" s="26">
        <v>762.6</v>
      </c>
      <c r="AD1451" s="26">
        <v>45.8</v>
      </c>
      <c r="AE1451" s="26">
        <v>9.6</v>
      </c>
      <c r="AF1451" s="26">
        <v>4.3</v>
      </c>
      <c r="AG1451" s="26">
        <v>2.4</v>
      </c>
      <c r="AH1451" s="1">
        <v>32.5</v>
      </c>
      <c r="AI1451" s="1">
        <v>75.800000000000011</v>
      </c>
    </row>
    <row r="1452" spans="1:35" x14ac:dyDescent="0.25">
      <c r="A1452" s="1">
        <v>1451</v>
      </c>
      <c r="B1452" s="22">
        <v>28</v>
      </c>
      <c r="C1452" s="22">
        <v>3.0000000000000001E-3</v>
      </c>
      <c r="D1452" s="26">
        <v>17.7</v>
      </c>
      <c r="E1452" s="24">
        <v>0.03</v>
      </c>
      <c r="F1452" s="31"/>
      <c r="G1452" s="26">
        <v>147.80000000000001</v>
      </c>
      <c r="H1452" s="26">
        <v>164.9</v>
      </c>
      <c r="I1452" s="26">
        <v>194.3</v>
      </c>
      <c r="J1452" s="26">
        <v>238.4</v>
      </c>
      <c r="K1452" s="26">
        <v>257.8</v>
      </c>
      <c r="L1452" s="26">
        <v>41.5</v>
      </c>
      <c r="M1452" s="26">
        <v>810.9</v>
      </c>
      <c r="N1452" s="22">
        <v>-53.9</v>
      </c>
      <c r="O1452" s="22">
        <v>3.7559999999999998</v>
      </c>
      <c r="P1452" s="26">
        <v>20</v>
      </c>
      <c r="Q1452" s="22">
        <v>1.35</v>
      </c>
      <c r="R1452" s="22">
        <v>43.1</v>
      </c>
      <c r="S1452" s="21">
        <v>1</v>
      </c>
      <c r="T1452" s="22">
        <v>97</v>
      </c>
      <c r="U1452" s="32">
        <v>0.13</v>
      </c>
      <c r="V1452" s="22">
        <v>17</v>
      </c>
      <c r="W1452" s="22">
        <v>15</v>
      </c>
      <c r="X1452" s="1">
        <v>12</v>
      </c>
      <c r="Y1452" s="1">
        <v>11</v>
      </c>
      <c r="Z1452" s="1">
        <v>10</v>
      </c>
      <c r="AA1452" s="1">
        <v>9</v>
      </c>
      <c r="AB1452" s="26">
        <v>1267.3</v>
      </c>
      <c r="AC1452" s="26">
        <v>312.60000000000002</v>
      </c>
      <c r="AD1452" s="26">
        <v>34.200000000000003</v>
      </c>
      <c r="AE1452" s="26">
        <v>10.9</v>
      </c>
      <c r="AF1452" s="26">
        <v>6.6</v>
      </c>
      <c r="AG1452" s="26">
        <v>3.7</v>
      </c>
      <c r="AH1452" s="1">
        <v>29.400000000000006</v>
      </c>
      <c r="AI1452" s="1">
        <v>73.5</v>
      </c>
    </row>
    <row r="1453" spans="1:35" x14ac:dyDescent="0.25">
      <c r="A1453" s="1">
        <v>1452</v>
      </c>
      <c r="B1453" s="22">
        <v>30</v>
      </c>
      <c r="C1453" s="22">
        <v>7.0000000000000001E-3</v>
      </c>
      <c r="D1453" s="26">
        <v>18.5</v>
      </c>
      <c r="E1453" s="22">
        <v>2.7E-2</v>
      </c>
      <c r="F1453" s="31"/>
      <c r="G1453" s="26">
        <v>147.5</v>
      </c>
      <c r="H1453" s="26">
        <v>166</v>
      </c>
      <c r="I1453" s="26">
        <v>195.6</v>
      </c>
      <c r="J1453" s="26">
        <v>235.8</v>
      </c>
      <c r="K1453" s="26">
        <v>254.9</v>
      </c>
      <c r="L1453" s="26">
        <v>42</v>
      </c>
      <c r="M1453" s="26">
        <v>810.9</v>
      </c>
      <c r="N1453" s="26">
        <v>-54.7</v>
      </c>
      <c r="O1453" s="24">
        <v>3.8290000000000002</v>
      </c>
      <c r="P1453" s="26">
        <v>21</v>
      </c>
      <c r="Q1453" s="26">
        <v>1.7</v>
      </c>
      <c r="R1453" s="22">
        <v>43.1</v>
      </c>
      <c r="S1453" s="21">
        <v>1</v>
      </c>
      <c r="T1453" s="22">
        <v>94</v>
      </c>
      <c r="U1453" s="24">
        <v>0.27</v>
      </c>
      <c r="V1453" s="22">
        <v>18</v>
      </c>
      <c r="W1453" s="22">
        <v>16</v>
      </c>
      <c r="X1453" s="1">
        <v>13</v>
      </c>
      <c r="Y1453" s="1">
        <v>10</v>
      </c>
      <c r="Z1453" s="1">
        <v>9</v>
      </c>
      <c r="AA1453" s="1">
        <v>8</v>
      </c>
      <c r="AB1453" s="26">
        <v>1545.7</v>
      </c>
      <c r="AC1453" s="26">
        <v>475.7</v>
      </c>
      <c r="AD1453" s="26">
        <v>41.3</v>
      </c>
      <c r="AE1453" s="26">
        <v>7.8</v>
      </c>
      <c r="AF1453" s="26">
        <v>3.9</v>
      </c>
      <c r="AG1453" s="26">
        <v>1.8</v>
      </c>
      <c r="AH1453" s="1">
        <v>29.599999999999994</v>
      </c>
      <c r="AI1453" s="1">
        <v>69.800000000000011</v>
      </c>
    </row>
    <row r="1454" spans="1:35" x14ac:dyDescent="0.25">
      <c r="A1454" s="1">
        <v>1453</v>
      </c>
      <c r="B1454" s="1">
        <v>29</v>
      </c>
      <c r="C1454" s="1">
        <v>1E-3</v>
      </c>
      <c r="D1454" s="1">
        <v>18.899999999999999</v>
      </c>
      <c r="E1454" s="1">
        <v>0.01</v>
      </c>
      <c r="F1454" s="29"/>
      <c r="G1454" s="1">
        <v>152.1</v>
      </c>
      <c r="H1454" s="1">
        <v>166.1</v>
      </c>
      <c r="I1454" s="1">
        <v>193.7</v>
      </c>
      <c r="J1454" s="1">
        <v>248.8</v>
      </c>
      <c r="K1454" s="1">
        <v>271.3</v>
      </c>
      <c r="L1454" s="1">
        <v>42.5</v>
      </c>
      <c r="M1454" s="1">
        <v>810.9</v>
      </c>
      <c r="N1454" s="1">
        <v>-50</v>
      </c>
      <c r="O1454" s="1">
        <v>3.7010000000000001</v>
      </c>
      <c r="P1454" s="1">
        <v>19.100000000000001</v>
      </c>
      <c r="Q1454" s="1">
        <v>1.0900000000000001</v>
      </c>
      <c r="R1454" s="1">
        <v>43.146000000000001</v>
      </c>
      <c r="S1454" s="21">
        <v>1</v>
      </c>
      <c r="T1454" s="1">
        <v>98</v>
      </c>
      <c r="U1454" s="1">
        <v>0.1</v>
      </c>
      <c r="V1454" s="1">
        <v>18</v>
      </c>
      <c r="W1454" s="1">
        <v>15</v>
      </c>
      <c r="X1454" s="1">
        <v>10</v>
      </c>
      <c r="Y1454" s="1">
        <v>8</v>
      </c>
      <c r="Z1454" s="1">
        <v>7</v>
      </c>
      <c r="AA1454" s="1">
        <v>7</v>
      </c>
      <c r="AB1454" s="1">
        <v>2302</v>
      </c>
      <c r="AC1454" s="1">
        <v>166</v>
      </c>
      <c r="AD1454" s="1">
        <v>6</v>
      </c>
      <c r="AE1454" s="1">
        <v>2</v>
      </c>
      <c r="AF1454" s="1">
        <v>1</v>
      </c>
      <c r="AG1454" s="1" t="s">
        <v>66</v>
      </c>
      <c r="AH1454" s="1">
        <v>27.599999999999994</v>
      </c>
      <c r="AI1454" s="1">
        <v>82.700000000000017</v>
      </c>
    </row>
    <row r="1455" spans="1:35" x14ac:dyDescent="0.25">
      <c r="A1455" s="1">
        <v>1454</v>
      </c>
      <c r="B1455" s="22">
        <v>28</v>
      </c>
      <c r="C1455" s="22">
        <v>8.0000000000000002E-3</v>
      </c>
      <c r="D1455" s="26">
        <v>18.7</v>
      </c>
      <c r="E1455" s="22">
        <v>2.5999999999999999E-2</v>
      </c>
      <c r="F1455" s="31"/>
      <c r="G1455" s="26">
        <v>147.4</v>
      </c>
      <c r="H1455" s="26">
        <v>165.8</v>
      </c>
      <c r="I1455" s="26">
        <v>195.4</v>
      </c>
      <c r="J1455" s="26">
        <v>236.9</v>
      </c>
      <c r="K1455" s="26">
        <v>256.8</v>
      </c>
      <c r="L1455" s="26">
        <v>41</v>
      </c>
      <c r="M1455" s="26">
        <v>811</v>
      </c>
      <c r="N1455" s="26">
        <v>-54.9</v>
      </c>
      <c r="O1455" s="22">
        <v>3.823</v>
      </c>
      <c r="P1455" s="26">
        <v>21</v>
      </c>
      <c r="Q1455" s="32">
        <v>1.69</v>
      </c>
      <c r="R1455" s="22">
        <v>43.1</v>
      </c>
      <c r="S1455" s="21">
        <v>1</v>
      </c>
      <c r="T1455" s="22">
        <v>96</v>
      </c>
      <c r="U1455" s="32">
        <v>0.27</v>
      </c>
      <c r="V1455" s="22">
        <v>17</v>
      </c>
      <c r="W1455" s="22">
        <v>15</v>
      </c>
      <c r="X1455" s="1">
        <v>12</v>
      </c>
      <c r="Y1455" s="1">
        <v>9</v>
      </c>
      <c r="Z1455" s="1">
        <v>9</v>
      </c>
      <c r="AA1455" s="1">
        <v>7</v>
      </c>
      <c r="AB1455" s="26">
        <v>1162.5</v>
      </c>
      <c r="AC1455" s="26">
        <v>317.60000000000002</v>
      </c>
      <c r="AD1455" s="26">
        <v>24.6</v>
      </c>
      <c r="AE1455" s="26">
        <v>4.7</v>
      </c>
      <c r="AF1455" s="26">
        <v>2.5</v>
      </c>
      <c r="AG1455" s="26">
        <v>1.1000000000000001</v>
      </c>
      <c r="AH1455" s="1">
        <v>29.599999999999994</v>
      </c>
      <c r="AI1455" s="1">
        <v>71.099999999999994</v>
      </c>
    </row>
    <row r="1456" spans="1:35" x14ac:dyDescent="0.25">
      <c r="A1456" s="1">
        <v>1455</v>
      </c>
      <c r="B1456" s="22">
        <v>27</v>
      </c>
      <c r="C1456" s="22">
        <v>5.0000000000000001E-3</v>
      </c>
      <c r="D1456" s="26">
        <v>18.3</v>
      </c>
      <c r="E1456" s="22">
        <v>3.9E-2</v>
      </c>
      <c r="F1456" s="31"/>
      <c r="G1456" s="26">
        <v>144.4</v>
      </c>
      <c r="H1456" s="26">
        <v>164</v>
      </c>
      <c r="I1456" s="26">
        <v>196.9</v>
      </c>
      <c r="J1456" s="26">
        <v>239.4</v>
      </c>
      <c r="K1456" s="26">
        <v>258.3</v>
      </c>
      <c r="L1456" s="26">
        <v>40.5</v>
      </c>
      <c r="M1456" s="26">
        <v>811</v>
      </c>
      <c r="N1456" s="26">
        <v>-52.7</v>
      </c>
      <c r="O1456" s="24">
        <v>3.9319999999999999</v>
      </c>
      <c r="P1456" s="26">
        <v>21.5</v>
      </c>
      <c r="Q1456" s="32">
        <v>1.67</v>
      </c>
      <c r="R1456" s="22">
        <v>43.1</v>
      </c>
      <c r="S1456" s="21">
        <v>1</v>
      </c>
      <c r="T1456" s="22">
        <v>93</v>
      </c>
      <c r="U1456" s="32">
        <v>0.37</v>
      </c>
      <c r="V1456" s="22">
        <v>17</v>
      </c>
      <c r="W1456" s="22">
        <v>15</v>
      </c>
      <c r="X1456" s="1">
        <v>12</v>
      </c>
      <c r="Y1456" s="1">
        <v>10</v>
      </c>
      <c r="Z1456" s="1">
        <v>9</v>
      </c>
      <c r="AA1456" s="1">
        <v>8</v>
      </c>
      <c r="AB1456" s="26">
        <v>951.7</v>
      </c>
      <c r="AC1456" s="26">
        <v>255.7</v>
      </c>
      <c r="AD1456" s="26">
        <v>25.2</v>
      </c>
      <c r="AE1456" s="26">
        <v>6.9</v>
      </c>
      <c r="AF1456" s="26">
        <v>3.7</v>
      </c>
      <c r="AG1456" s="26">
        <v>2.2000000000000002</v>
      </c>
      <c r="AH1456" s="1">
        <v>32.900000000000006</v>
      </c>
      <c r="AI1456" s="1">
        <v>75.400000000000006</v>
      </c>
    </row>
    <row r="1457" spans="1:35" x14ac:dyDescent="0.25">
      <c r="A1457" s="1">
        <v>1456</v>
      </c>
      <c r="B1457" s="22">
        <v>28</v>
      </c>
      <c r="C1457" s="22">
        <v>8.0000000000000002E-3</v>
      </c>
      <c r="D1457" s="22">
        <v>19.5</v>
      </c>
      <c r="E1457" s="22">
        <v>4.7E-2</v>
      </c>
      <c r="F1457" s="31"/>
      <c r="G1457" s="22">
        <v>141.1</v>
      </c>
      <c r="H1457" s="22">
        <v>165.1</v>
      </c>
      <c r="I1457" s="22">
        <v>198.2</v>
      </c>
      <c r="J1457" s="26">
        <v>238</v>
      </c>
      <c r="K1457" s="22">
        <v>254.7</v>
      </c>
      <c r="L1457" s="26">
        <v>41</v>
      </c>
      <c r="M1457" s="26">
        <v>811</v>
      </c>
      <c r="N1457" s="22">
        <v>-50.9</v>
      </c>
      <c r="O1457" s="22">
        <v>3.9540000000000002</v>
      </c>
      <c r="P1457" s="26">
        <v>20</v>
      </c>
      <c r="Q1457" s="22">
        <v>2.11</v>
      </c>
      <c r="R1457" s="22">
        <v>43.1</v>
      </c>
      <c r="S1457" s="21">
        <v>1</v>
      </c>
      <c r="T1457" s="22">
        <v>93</v>
      </c>
      <c r="U1457" s="22">
        <v>0.24</v>
      </c>
      <c r="V1457" s="22">
        <v>18</v>
      </c>
      <c r="W1457" s="22">
        <v>16</v>
      </c>
      <c r="X1457" s="1">
        <v>12</v>
      </c>
      <c r="Y1457" s="1">
        <v>10</v>
      </c>
      <c r="Z1457" s="1">
        <v>9</v>
      </c>
      <c r="AA1457" s="1">
        <v>8</v>
      </c>
      <c r="AB1457" s="22">
        <v>2459.6</v>
      </c>
      <c r="AC1457" s="22">
        <v>595.5</v>
      </c>
      <c r="AD1457" s="26">
        <v>36</v>
      </c>
      <c r="AE1457" s="22">
        <v>9.6</v>
      </c>
      <c r="AF1457" s="22">
        <v>4.4000000000000004</v>
      </c>
      <c r="AG1457" s="22">
        <v>1.9</v>
      </c>
      <c r="AH1457" s="1">
        <v>33.099999999999994</v>
      </c>
      <c r="AI1457" s="1">
        <v>72.900000000000006</v>
      </c>
    </row>
    <row r="1458" spans="1:35" x14ac:dyDescent="0.25">
      <c r="A1458" s="1">
        <v>1457</v>
      </c>
      <c r="B1458" s="22">
        <v>28</v>
      </c>
      <c r="C1458" s="22">
        <v>8.0000000000000002E-3</v>
      </c>
      <c r="D1458" s="22">
        <v>19.5</v>
      </c>
      <c r="E1458" s="22">
        <v>4.7E-2</v>
      </c>
      <c r="F1458" s="31"/>
      <c r="G1458" s="22">
        <v>141.1</v>
      </c>
      <c r="H1458" s="22">
        <v>165.1</v>
      </c>
      <c r="I1458" s="22">
        <v>198.2</v>
      </c>
      <c r="J1458" s="26">
        <v>238</v>
      </c>
      <c r="K1458" s="22">
        <v>254.7</v>
      </c>
      <c r="L1458" s="26">
        <v>41</v>
      </c>
      <c r="M1458" s="26">
        <v>811</v>
      </c>
      <c r="N1458" s="22">
        <v>-50.9</v>
      </c>
      <c r="O1458" s="22">
        <v>3.9540000000000002</v>
      </c>
      <c r="P1458" s="26">
        <v>20</v>
      </c>
      <c r="Q1458" s="22">
        <v>2.11</v>
      </c>
      <c r="R1458" s="22">
        <v>43.1</v>
      </c>
      <c r="S1458" s="21">
        <v>1</v>
      </c>
      <c r="T1458" s="22">
        <v>93</v>
      </c>
      <c r="U1458" s="22">
        <v>0.24</v>
      </c>
      <c r="V1458" s="22">
        <v>18</v>
      </c>
      <c r="W1458" s="22">
        <v>16</v>
      </c>
      <c r="X1458" s="1">
        <v>12</v>
      </c>
      <c r="Y1458" s="1">
        <v>10</v>
      </c>
      <c r="Z1458" s="1">
        <v>9</v>
      </c>
      <c r="AA1458" s="1">
        <v>8</v>
      </c>
      <c r="AB1458" s="22">
        <v>2459.6</v>
      </c>
      <c r="AC1458" s="22">
        <v>595.5</v>
      </c>
      <c r="AD1458" s="26">
        <v>36</v>
      </c>
      <c r="AE1458" s="22">
        <v>9.6</v>
      </c>
      <c r="AF1458" s="22">
        <v>4.4000000000000004</v>
      </c>
      <c r="AG1458" s="22">
        <v>1.9</v>
      </c>
      <c r="AH1458" s="1">
        <v>33.099999999999994</v>
      </c>
      <c r="AI1458" s="1">
        <v>72.900000000000006</v>
      </c>
    </row>
    <row r="1459" spans="1:35" x14ac:dyDescent="0.25">
      <c r="A1459" s="1">
        <v>1458</v>
      </c>
      <c r="B1459" s="20">
        <v>21</v>
      </c>
      <c r="C1459" s="20">
        <v>8.0000000000000002E-3</v>
      </c>
      <c r="D1459" s="20">
        <v>20.7</v>
      </c>
      <c r="E1459" s="20">
        <v>3.8199999999999998E-2</v>
      </c>
      <c r="F1459" s="28">
        <v>1E-3</v>
      </c>
      <c r="G1459" s="20">
        <v>157.30000000000001</v>
      </c>
      <c r="H1459" s="20">
        <v>178</v>
      </c>
      <c r="I1459" s="20">
        <v>204.1</v>
      </c>
      <c r="J1459" s="20">
        <v>243.9</v>
      </c>
      <c r="K1459" s="20">
        <v>278.8</v>
      </c>
      <c r="L1459" s="20">
        <v>43.7</v>
      </c>
      <c r="M1459" s="20">
        <v>811.1</v>
      </c>
      <c r="N1459" s="20">
        <v>-51.2</v>
      </c>
      <c r="O1459" s="20">
        <v>4.4539999999999997</v>
      </c>
      <c r="P1459" s="20">
        <v>23</v>
      </c>
      <c r="Q1459" s="20">
        <v>1.1299999999999999</v>
      </c>
      <c r="R1459" s="20">
        <v>43.12</v>
      </c>
      <c r="S1459" s="20">
        <v>1</v>
      </c>
      <c r="T1459" s="20">
        <v>86</v>
      </c>
      <c r="U1459" s="20">
        <v>0.08</v>
      </c>
      <c r="V1459" s="20">
        <v>17</v>
      </c>
      <c r="W1459" s="20">
        <v>15</v>
      </c>
      <c r="X1459" s="1">
        <v>11</v>
      </c>
      <c r="Y1459" s="1">
        <v>9</v>
      </c>
      <c r="Z1459" s="1">
        <v>8</v>
      </c>
      <c r="AA1459" s="1">
        <v>7</v>
      </c>
      <c r="AB1459" s="20">
        <v>1127.0999999999999</v>
      </c>
      <c r="AC1459" s="20">
        <v>206.3</v>
      </c>
      <c r="AD1459" s="20">
        <v>11.5</v>
      </c>
      <c r="AE1459" s="20">
        <v>2.9</v>
      </c>
      <c r="AF1459" s="20">
        <v>1.5</v>
      </c>
      <c r="AG1459" s="20">
        <v>0.6</v>
      </c>
      <c r="AH1459" s="1">
        <v>26.099999999999994</v>
      </c>
      <c r="AI1459" s="1">
        <v>65.900000000000006</v>
      </c>
    </row>
    <row r="1460" spans="1:35" x14ac:dyDescent="0.25">
      <c r="A1460" s="1">
        <v>1459</v>
      </c>
      <c r="B1460" s="21">
        <v>18</v>
      </c>
      <c r="C1460" s="21">
        <v>1E-3</v>
      </c>
      <c r="D1460" s="25">
        <v>16.78995134730539</v>
      </c>
      <c r="E1460" s="21">
        <v>7.0000000000000007E-2</v>
      </c>
      <c r="F1460" s="30">
        <v>1.1000000000000001E-3</v>
      </c>
      <c r="G1460" s="21">
        <v>155.9</v>
      </c>
      <c r="H1460" s="21">
        <v>176.5</v>
      </c>
      <c r="I1460" s="21">
        <v>203.1</v>
      </c>
      <c r="J1460" s="21">
        <v>237.2</v>
      </c>
      <c r="K1460" s="21">
        <v>269.60000000000002</v>
      </c>
      <c r="L1460" s="21">
        <v>45</v>
      </c>
      <c r="M1460" s="1">
        <v>811.1</v>
      </c>
      <c r="N1460" s="21">
        <v>-51.5</v>
      </c>
      <c r="O1460" s="21">
        <v>4.2709999999999999</v>
      </c>
      <c r="P1460" s="21">
        <v>23</v>
      </c>
      <c r="Q1460" s="21">
        <v>2.25</v>
      </c>
      <c r="R1460" s="21">
        <v>43.16</v>
      </c>
      <c r="S1460" s="21">
        <v>1</v>
      </c>
      <c r="T1460" s="21">
        <v>87</v>
      </c>
      <c r="U1460" s="21">
        <v>0.32</v>
      </c>
      <c r="V1460" s="21">
        <v>16</v>
      </c>
      <c r="W1460" s="21">
        <v>14</v>
      </c>
      <c r="X1460" s="1">
        <v>12</v>
      </c>
      <c r="Y1460" s="1">
        <v>10</v>
      </c>
      <c r="Z1460" s="1">
        <v>9</v>
      </c>
      <c r="AA1460" s="1">
        <v>7</v>
      </c>
      <c r="AB1460" s="21">
        <v>344.6</v>
      </c>
      <c r="AC1460" s="21">
        <v>129.4</v>
      </c>
      <c r="AD1460" s="21">
        <v>17.5</v>
      </c>
      <c r="AE1460" s="21">
        <v>4.2</v>
      </c>
      <c r="AF1460" s="21">
        <v>3.2</v>
      </c>
      <c r="AG1460" s="21">
        <v>1.2</v>
      </c>
      <c r="AH1460" s="1">
        <v>26.599999999999994</v>
      </c>
      <c r="AI1460" s="1">
        <v>60.699999999999989</v>
      </c>
    </row>
    <row r="1461" spans="1:35" x14ac:dyDescent="0.25">
      <c r="A1461" s="1">
        <v>1460</v>
      </c>
      <c r="B1461" s="20">
        <v>22</v>
      </c>
      <c r="C1461" s="20">
        <v>8.9999999999999993E-3</v>
      </c>
      <c r="D1461" s="20">
        <v>21</v>
      </c>
      <c r="E1461" s="20">
        <v>3.9800000000000002E-2</v>
      </c>
      <c r="F1461" s="28">
        <v>1E-3</v>
      </c>
      <c r="G1461" s="20">
        <v>159.69999999999999</v>
      </c>
      <c r="H1461" s="20">
        <v>177.1</v>
      </c>
      <c r="I1461" s="20">
        <v>204.2</v>
      </c>
      <c r="J1461" s="20">
        <v>243.8</v>
      </c>
      <c r="K1461" s="20">
        <v>276.7</v>
      </c>
      <c r="L1461" s="20">
        <v>43.3</v>
      </c>
      <c r="M1461" s="20">
        <v>811.2</v>
      </c>
      <c r="N1461" s="20">
        <v>-51.1</v>
      </c>
      <c r="O1461" s="20">
        <v>4.4489999999999998</v>
      </c>
      <c r="P1461" s="20">
        <v>23</v>
      </c>
      <c r="Q1461" s="20">
        <v>1.22</v>
      </c>
      <c r="R1461" s="20">
        <v>43.12</v>
      </c>
      <c r="S1461" s="20">
        <v>1</v>
      </c>
      <c r="T1461" s="20">
        <v>77</v>
      </c>
      <c r="U1461" s="20">
        <v>0.15</v>
      </c>
      <c r="V1461" s="20">
        <v>17</v>
      </c>
      <c r="W1461" s="20">
        <v>14</v>
      </c>
      <c r="X1461" s="1">
        <v>9</v>
      </c>
      <c r="Y1461" s="1">
        <v>7</v>
      </c>
      <c r="Z1461" s="1">
        <v>7</v>
      </c>
      <c r="AA1461" s="1">
        <v>7</v>
      </c>
      <c r="AB1461" s="20">
        <v>1025.5</v>
      </c>
      <c r="AC1461" s="20">
        <v>155.19999999999999</v>
      </c>
      <c r="AD1461" s="20">
        <v>4</v>
      </c>
      <c r="AE1461" s="20">
        <v>0.7</v>
      </c>
      <c r="AF1461" s="20">
        <v>0.3</v>
      </c>
      <c r="AG1461" s="20">
        <v>0</v>
      </c>
      <c r="AH1461" s="1">
        <v>27.099999999999994</v>
      </c>
      <c r="AI1461" s="1">
        <v>66.700000000000017</v>
      </c>
    </row>
    <row r="1462" spans="1:35" x14ac:dyDescent="0.25">
      <c r="A1462" s="1">
        <v>1461</v>
      </c>
      <c r="B1462" s="20">
        <v>23</v>
      </c>
      <c r="C1462" s="20">
        <v>4.0000000000000001E-3</v>
      </c>
      <c r="D1462" s="20">
        <v>20.6</v>
      </c>
      <c r="E1462" s="20">
        <v>4.0599999999999997E-2</v>
      </c>
      <c r="F1462" s="28">
        <v>1E-3</v>
      </c>
      <c r="G1462" s="20">
        <v>155.9</v>
      </c>
      <c r="H1462" s="20">
        <v>177.4</v>
      </c>
      <c r="I1462" s="20">
        <v>203</v>
      </c>
      <c r="J1462" s="20">
        <v>242.7</v>
      </c>
      <c r="K1462" s="20">
        <v>277.39999999999998</v>
      </c>
      <c r="L1462" s="20">
        <v>43.2</v>
      </c>
      <c r="M1462" s="20">
        <v>811.2</v>
      </c>
      <c r="N1462" s="20">
        <v>-51.2</v>
      </c>
      <c r="O1462" s="20">
        <v>4.4550000000000001</v>
      </c>
      <c r="P1462" s="20">
        <v>22</v>
      </c>
      <c r="Q1462" s="20">
        <v>1.19</v>
      </c>
      <c r="R1462" s="20">
        <v>43.12</v>
      </c>
      <c r="S1462" s="20">
        <v>1</v>
      </c>
      <c r="T1462" s="20">
        <v>76</v>
      </c>
      <c r="U1462" s="20">
        <v>0.42</v>
      </c>
      <c r="V1462" s="20">
        <v>17</v>
      </c>
      <c r="W1462" s="20">
        <v>14</v>
      </c>
      <c r="X1462" s="1">
        <v>9</v>
      </c>
      <c r="Y1462" s="1">
        <v>7</v>
      </c>
      <c r="Z1462" s="1">
        <v>7</v>
      </c>
      <c r="AA1462" s="1">
        <v>7</v>
      </c>
      <c r="AB1462" s="20">
        <v>939.7</v>
      </c>
      <c r="AC1462" s="20">
        <v>144.80000000000001</v>
      </c>
      <c r="AD1462" s="20">
        <v>3.9</v>
      </c>
      <c r="AE1462" s="20">
        <v>0.6</v>
      </c>
      <c r="AF1462" s="20">
        <v>0.2</v>
      </c>
      <c r="AG1462" s="20">
        <v>0</v>
      </c>
      <c r="AH1462" s="1">
        <v>25.599999999999994</v>
      </c>
      <c r="AI1462" s="1">
        <v>65.299999999999983</v>
      </c>
    </row>
    <row r="1463" spans="1:35" x14ac:dyDescent="0.25">
      <c r="A1463" s="1">
        <v>1462</v>
      </c>
      <c r="B1463" s="21">
        <v>16</v>
      </c>
      <c r="C1463" s="21">
        <v>4.0000000000000001E-3</v>
      </c>
      <c r="D1463" s="25">
        <v>17.538454341317365</v>
      </c>
      <c r="E1463" s="21">
        <v>0.11</v>
      </c>
      <c r="F1463" s="30">
        <v>2E-3</v>
      </c>
      <c r="G1463" s="21">
        <v>157</v>
      </c>
      <c r="H1463" s="21">
        <v>179.8</v>
      </c>
      <c r="I1463" s="21">
        <v>206.2</v>
      </c>
      <c r="J1463" s="21">
        <v>240.7</v>
      </c>
      <c r="K1463" s="21">
        <v>256</v>
      </c>
      <c r="L1463" s="21">
        <v>48</v>
      </c>
      <c r="M1463" s="1">
        <v>811.30000000000007</v>
      </c>
      <c r="N1463" s="21">
        <v>-48.5</v>
      </c>
      <c r="O1463" s="21">
        <v>4.2530000000000001</v>
      </c>
      <c r="P1463" s="21">
        <v>23</v>
      </c>
      <c r="Q1463" s="21">
        <v>2.1800000000000002</v>
      </c>
      <c r="R1463" s="21">
        <v>43.15</v>
      </c>
      <c r="S1463" s="21">
        <v>1</v>
      </c>
      <c r="T1463" s="21">
        <v>91</v>
      </c>
      <c r="U1463" s="21">
        <v>0.03</v>
      </c>
      <c r="V1463" s="21">
        <v>14</v>
      </c>
      <c r="W1463" s="21">
        <v>12</v>
      </c>
      <c r="X1463" s="1">
        <v>8</v>
      </c>
      <c r="Y1463" s="1">
        <v>7</v>
      </c>
      <c r="Z1463" s="1">
        <v>7</v>
      </c>
      <c r="AA1463" s="1">
        <v>7</v>
      </c>
      <c r="AB1463" s="21">
        <v>132.4</v>
      </c>
      <c r="AC1463" s="21">
        <v>30.2</v>
      </c>
      <c r="AD1463" s="21">
        <v>1.6</v>
      </c>
      <c r="AE1463" s="21">
        <v>0.5</v>
      </c>
      <c r="AF1463" s="21">
        <v>0.3</v>
      </c>
      <c r="AG1463" s="21">
        <v>0.1</v>
      </c>
      <c r="AH1463" s="1">
        <v>26.399999999999977</v>
      </c>
      <c r="AI1463" s="1">
        <v>60.899999999999977</v>
      </c>
    </row>
    <row r="1464" spans="1:35" x14ac:dyDescent="0.25">
      <c r="A1464" s="1">
        <v>1463</v>
      </c>
      <c r="B1464" s="1">
        <v>18</v>
      </c>
      <c r="C1464" s="1">
        <v>2E-3</v>
      </c>
      <c r="D1464" s="25">
        <v>21.1</v>
      </c>
      <c r="E1464" s="27">
        <v>0.14000000000000001</v>
      </c>
      <c r="F1464" s="29">
        <v>1.1999999999999999E-3</v>
      </c>
      <c r="G1464" s="25">
        <v>149.6</v>
      </c>
      <c r="H1464" s="25">
        <v>172.9</v>
      </c>
      <c r="I1464" s="25">
        <v>202.2</v>
      </c>
      <c r="J1464" s="25">
        <v>241.9</v>
      </c>
      <c r="K1464" s="25">
        <v>262.5</v>
      </c>
      <c r="L1464" s="25">
        <v>42.5</v>
      </c>
      <c r="M1464" s="25">
        <v>811.4</v>
      </c>
      <c r="N1464" s="25">
        <v>-50.6</v>
      </c>
      <c r="O1464" s="23">
        <v>4.0739999999999998</v>
      </c>
      <c r="P1464" s="25">
        <v>25</v>
      </c>
      <c r="Q1464" s="22"/>
      <c r="R1464" s="27">
        <v>43.11</v>
      </c>
      <c r="S1464" s="33">
        <v>1</v>
      </c>
      <c r="T1464" s="1">
        <v>99</v>
      </c>
      <c r="U1464" s="25">
        <v>0.1</v>
      </c>
      <c r="V1464" s="25">
        <v>16</v>
      </c>
      <c r="W1464" s="22">
        <v>14</v>
      </c>
      <c r="X1464" s="1">
        <v>7</v>
      </c>
      <c r="Y1464" s="1">
        <v>7</v>
      </c>
      <c r="Z1464" s="1">
        <v>7</v>
      </c>
      <c r="AA1464" s="1">
        <v>7</v>
      </c>
      <c r="AB1464" s="22"/>
      <c r="AC1464" s="22"/>
      <c r="AD1464" s="22"/>
      <c r="AE1464" s="22"/>
      <c r="AF1464" s="22"/>
      <c r="AG1464" s="22"/>
      <c r="AH1464" s="1">
        <v>29.299999999999983</v>
      </c>
      <c r="AI1464" s="1">
        <v>69</v>
      </c>
    </row>
    <row r="1465" spans="1:35" x14ac:dyDescent="0.25">
      <c r="A1465" s="1">
        <v>1464</v>
      </c>
      <c r="B1465" s="1">
        <v>17</v>
      </c>
      <c r="C1465" s="1">
        <v>7.0000000000000001E-3</v>
      </c>
      <c r="D1465" s="25">
        <v>21.1</v>
      </c>
      <c r="E1465" s="27">
        <v>0.14000000000000001</v>
      </c>
      <c r="F1465" s="29">
        <v>8.9999999999999998E-4</v>
      </c>
      <c r="G1465" s="25">
        <v>147.4</v>
      </c>
      <c r="H1465" s="25">
        <v>172.2</v>
      </c>
      <c r="I1465" s="25">
        <v>201.9</v>
      </c>
      <c r="J1465" s="25">
        <v>241.8</v>
      </c>
      <c r="K1465" s="25">
        <v>261.60000000000002</v>
      </c>
      <c r="L1465" s="25">
        <v>43.5</v>
      </c>
      <c r="M1465" s="25">
        <v>811.4</v>
      </c>
      <c r="N1465" s="25">
        <v>-50.2</v>
      </c>
      <c r="O1465" s="23">
        <v>4.0869999999999997</v>
      </c>
      <c r="P1465" s="25">
        <v>22</v>
      </c>
      <c r="Q1465" s="22"/>
      <c r="R1465" s="27">
        <v>43.11</v>
      </c>
      <c r="S1465" s="33">
        <v>2</v>
      </c>
      <c r="T1465" s="1">
        <v>97</v>
      </c>
      <c r="U1465" s="25">
        <v>0.3</v>
      </c>
      <c r="V1465" s="25">
        <v>17</v>
      </c>
      <c r="W1465" s="22">
        <v>15</v>
      </c>
      <c r="X1465" s="1">
        <v>7</v>
      </c>
      <c r="Y1465" s="1">
        <v>7</v>
      </c>
      <c r="Z1465" s="1">
        <v>7</v>
      </c>
      <c r="AA1465" s="1">
        <v>7</v>
      </c>
      <c r="AB1465" s="22"/>
      <c r="AC1465" s="22"/>
      <c r="AD1465" s="26"/>
      <c r="AE1465" s="26"/>
      <c r="AF1465" s="26"/>
      <c r="AG1465" s="26"/>
      <c r="AH1465" s="1">
        <v>29.700000000000017</v>
      </c>
      <c r="AI1465" s="1">
        <v>69.600000000000023</v>
      </c>
    </row>
    <row r="1466" spans="1:35" x14ac:dyDescent="0.25">
      <c r="A1466" s="1">
        <v>1465</v>
      </c>
      <c r="B1466" s="20">
        <v>30</v>
      </c>
      <c r="C1466" s="20">
        <v>1E-3</v>
      </c>
      <c r="D1466" s="20">
        <v>22.6</v>
      </c>
      <c r="E1466" s="20">
        <v>1.0500000000000001E-2</v>
      </c>
      <c r="F1466" s="28">
        <v>2.0000000000000001E-4</v>
      </c>
      <c r="G1466" s="20">
        <v>154.19999999999999</v>
      </c>
      <c r="H1466" s="20">
        <v>179.4</v>
      </c>
      <c r="I1466" s="20">
        <v>203.7</v>
      </c>
      <c r="J1466" s="20">
        <v>235.8</v>
      </c>
      <c r="K1466" s="20">
        <v>253.8</v>
      </c>
      <c r="L1466" s="20">
        <v>45.8</v>
      </c>
      <c r="M1466" s="20">
        <v>811.4</v>
      </c>
      <c r="N1466" s="20">
        <v>-50.3</v>
      </c>
      <c r="O1466" s="20">
        <v>4.2249999999999996</v>
      </c>
      <c r="P1466" s="20">
        <v>21</v>
      </c>
      <c r="Q1466" s="20">
        <v>2.38</v>
      </c>
      <c r="R1466" s="20">
        <v>43.09</v>
      </c>
      <c r="S1466" s="20">
        <v>1</v>
      </c>
      <c r="T1466" s="20">
        <v>99</v>
      </c>
      <c r="U1466" s="20">
        <v>0.56999999999999995</v>
      </c>
      <c r="V1466" s="20">
        <v>12</v>
      </c>
      <c r="W1466" s="20">
        <v>11</v>
      </c>
      <c r="X1466" s="1">
        <v>7</v>
      </c>
      <c r="Y1466" s="1">
        <v>7</v>
      </c>
      <c r="Z1466" s="1">
        <v>7</v>
      </c>
      <c r="AA1466" s="1">
        <v>7</v>
      </c>
      <c r="AB1466" s="20">
        <v>38.200000000000003</v>
      </c>
      <c r="AC1466" s="20">
        <v>11.6</v>
      </c>
      <c r="AD1466" s="20">
        <v>1.1000000000000001</v>
      </c>
      <c r="AE1466" s="20">
        <v>0.3</v>
      </c>
      <c r="AF1466" s="20">
        <v>0.1</v>
      </c>
      <c r="AG1466" s="20">
        <v>0</v>
      </c>
      <c r="AH1466" s="1">
        <v>24.299999999999983</v>
      </c>
      <c r="AI1466" s="1">
        <v>56.400000000000006</v>
      </c>
    </row>
    <row r="1467" spans="1:35" x14ac:dyDescent="0.25">
      <c r="A1467" s="1">
        <v>1466</v>
      </c>
      <c r="B1467" s="1">
        <v>17</v>
      </c>
      <c r="C1467" s="1">
        <v>1E-3</v>
      </c>
      <c r="D1467" s="25">
        <v>21.5</v>
      </c>
      <c r="E1467" s="27">
        <v>0.14000000000000001</v>
      </c>
      <c r="F1467" s="29">
        <v>8.0000000000000004E-4</v>
      </c>
      <c r="G1467" s="25">
        <v>148.9</v>
      </c>
      <c r="H1467" s="25">
        <v>173.2</v>
      </c>
      <c r="I1467" s="25">
        <v>202.6</v>
      </c>
      <c r="J1467" s="25">
        <v>242.5</v>
      </c>
      <c r="K1467" s="25">
        <v>262.3</v>
      </c>
      <c r="L1467" s="25">
        <v>44</v>
      </c>
      <c r="M1467" s="25">
        <v>811.6</v>
      </c>
      <c r="N1467" s="25">
        <v>-50.6</v>
      </c>
      <c r="O1467" s="23">
        <v>4.1029999999999998</v>
      </c>
      <c r="P1467" s="25">
        <v>21</v>
      </c>
      <c r="Q1467" s="22"/>
      <c r="R1467" s="27">
        <v>43.11</v>
      </c>
      <c r="S1467" s="33">
        <v>1</v>
      </c>
      <c r="T1467" s="1">
        <v>98</v>
      </c>
      <c r="U1467" s="25">
        <v>0.2</v>
      </c>
      <c r="V1467" s="25">
        <v>15</v>
      </c>
      <c r="W1467" s="22">
        <v>12</v>
      </c>
      <c r="X1467" s="1">
        <v>7</v>
      </c>
      <c r="Y1467" s="1">
        <v>7</v>
      </c>
      <c r="Z1467" s="1">
        <v>7</v>
      </c>
      <c r="AA1467" s="1">
        <v>7</v>
      </c>
      <c r="AB1467" s="22"/>
      <c r="AC1467" s="22"/>
      <c r="AD1467" s="26"/>
      <c r="AE1467" s="26"/>
      <c r="AF1467" s="26"/>
      <c r="AG1467" s="26"/>
      <c r="AH1467" s="1">
        <v>29.400000000000006</v>
      </c>
      <c r="AI1467" s="1">
        <v>69.300000000000011</v>
      </c>
    </row>
    <row r="1468" spans="1:35" x14ac:dyDescent="0.25">
      <c r="A1468" s="1">
        <v>1467</v>
      </c>
      <c r="B1468" s="1">
        <v>16</v>
      </c>
      <c r="C1468" s="1">
        <v>2E-3</v>
      </c>
      <c r="D1468" s="25">
        <v>21.7</v>
      </c>
      <c r="E1468" s="27">
        <v>0.15</v>
      </c>
      <c r="F1468" s="29">
        <v>8.0000000000000004E-4</v>
      </c>
      <c r="G1468" s="25">
        <v>148.1</v>
      </c>
      <c r="H1468" s="25">
        <v>173</v>
      </c>
      <c r="I1468" s="25">
        <v>201.9</v>
      </c>
      <c r="J1468" s="25">
        <v>241.9</v>
      </c>
      <c r="K1468" s="25">
        <v>262.2</v>
      </c>
      <c r="L1468" s="25">
        <v>42.5</v>
      </c>
      <c r="M1468" s="25">
        <v>811.6</v>
      </c>
      <c r="N1468" s="25">
        <v>-50.2</v>
      </c>
      <c r="O1468" s="23">
        <v>4.069</v>
      </c>
      <c r="P1468" s="25">
        <v>23</v>
      </c>
      <c r="Q1468" s="22"/>
      <c r="R1468" s="27">
        <v>43.1</v>
      </c>
      <c r="S1468" s="33">
        <v>1</v>
      </c>
      <c r="T1468" s="1">
        <v>97</v>
      </c>
      <c r="U1468" s="25">
        <v>0.2</v>
      </c>
      <c r="V1468" s="25">
        <v>15</v>
      </c>
      <c r="W1468" s="22">
        <v>13</v>
      </c>
      <c r="X1468" s="1">
        <v>7</v>
      </c>
      <c r="Y1468" s="1">
        <v>7</v>
      </c>
      <c r="Z1468" s="1">
        <v>7</v>
      </c>
      <c r="AA1468" s="1">
        <v>7</v>
      </c>
      <c r="AB1468" s="22"/>
      <c r="AC1468" s="22"/>
      <c r="AD1468" s="26"/>
      <c r="AE1468" s="26"/>
      <c r="AF1468" s="26"/>
      <c r="AG1468" s="26"/>
      <c r="AH1468" s="1">
        <v>28.900000000000006</v>
      </c>
      <c r="AI1468" s="1">
        <v>68.900000000000006</v>
      </c>
    </row>
    <row r="1469" spans="1:35" x14ac:dyDescent="0.25">
      <c r="A1469" s="1">
        <v>1468</v>
      </c>
      <c r="B1469" s="22">
        <v>26</v>
      </c>
      <c r="C1469" s="22">
        <v>4.0000000000000001E-3</v>
      </c>
      <c r="D1469" s="26">
        <v>20.2</v>
      </c>
      <c r="E1469" s="24">
        <v>0.04</v>
      </c>
      <c r="F1469" s="31"/>
      <c r="G1469" s="26">
        <v>151.1</v>
      </c>
      <c r="H1469" s="26">
        <v>172.4</v>
      </c>
      <c r="I1469" s="26">
        <v>200.3</v>
      </c>
      <c r="J1469" s="26">
        <v>239.1</v>
      </c>
      <c r="K1469" s="26">
        <v>258.39999999999998</v>
      </c>
      <c r="L1469" s="26">
        <v>46</v>
      </c>
      <c r="M1469" s="22">
        <v>811.6</v>
      </c>
      <c r="N1469" s="22">
        <v>-51.2</v>
      </c>
      <c r="O1469" s="24">
        <v>4.12</v>
      </c>
      <c r="P1469" s="22">
        <v>20</v>
      </c>
      <c r="Q1469" s="32">
        <v>1.99</v>
      </c>
      <c r="R1469" s="22">
        <v>43.1</v>
      </c>
      <c r="S1469" s="21">
        <v>1</v>
      </c>
      <c r="T1469" s="22">
        <v>92</v>
      </c>
      <c r="U1469" s="32">
        <v>0.55000000000000004</v>
      </c>
      <c r="V1469" s="22">
        <v>20</v>
      </c>
      <c r="W1469" s="22">
        <v>17</v>
      </c>
      <c r="X1469" s="1">
        <v>13</v>
      </c>
      <c r="Y1469" s="1">
        <v>11</v>
      </c>
      <c r="Z1469" s="1">
        <v>10</v>
      </c>
      <c r="AA1469" s="1">
        <v>9</v>
      </c>
      <c r="AB1469" s="26">
        <v>5925</v>
      </c>
      <c r="AC1469" s="26">
        <v>1120.5</v>
      </c>
      <c r="AD1469" s="26">
        <v>70.900000000000006</v>
      </c>
      <c r="AE1469" s="26">
        <v>14.6</v>
      </c>
      <c r="AF1469" s="26">
        <v>6.9</v>
      </c>
      <c r="AG1469" s="26">
        <v>3</v>
      </c>
      <c r="AH1469" s="1">
        <v>27.900000000000006</v>
      </c>
      <c r="AI1469" s="1">
        <v>66.699999999999989</v>
      </c>
    </row>
    <row r="1470" spans="1:35" x14ac:dyDescent="0.25">
      <c r="A1470" s="1">
        <v>1469</v>
      </c>
      <c r="B1470" s="1">
        <v>17</v>
      </c>
      <c r="C1470" s="1">
        <v>2E-3</v>
      </c>
      <c r="D1470" s="25">
        <v>21.3</v>
      </c>
      <c r="E1470" s="27">
        <v>0.14000000000000001</v>
      </c>
      <c r="F1470" s="29">
        <v>1.1999999999999999E-3</v>
      </c>
      <c r="G1470" s="25">
        <v>149.4</v>
      </c>
      <c r="H1470" s="25">
        <v>173.2</v>
      </c>
      <c r="I1470" s="25">
        <v>202</v>
      </c>
      <c r="J1470" s="25">
        <v>242.1</v>
      </c>
      <c r="K1470" s="25">
        <v>262.5</v>
      </c>
      <c r="L1470" s="25">
        <v>42.5</v>
      </c>
      <c r="M1470" s="25">
        <v>811.7</v>
      </c>
      <c r="N1470" s="25">
        <v>-50.4</v>
      </c>
      <c r="O1470" s="23">
        <v>4.1150000000000002</v>
      </c>
      <c r="P1470" s="25">
        <v>25</v>
      </c>
      <c r="Q1470" s="22"/>
      <c r="R1470" s="27">
        <v>43.11</v>
      </c>
      <c r="S1470" s="33">
        <v>1</v>
      </c>
      <c r="T1470" s="1">
        <v>98</v>
      </c>
      <c r="U1470" s="25">
        <v>0.1</v>
      </c>
      <c r="V1470" s="25">
        <v>15</v>
      </c>
      <c r="W1470" s="22">
        <v>13</v>
      </c>
      <c r="X1470" s="1">
        <v>7</v>
      </c>
      <c r="Y1470" s="1">
        <v>7</v>
      </c>
      <c r="Z1470" s="1">
        <v>7</v>
      </c>
      <c r="AA1470" s="1">
        <v>7</v>
      </c>
      <c r="AB1470" s="22"/>
      <c r="AC1470" s="22"/>
      <c r="AD1470" s="22"/>
      <c r="AE1470" s="22"/>
      <c r="AF1470" s="22"/>
      <c r="AG1470" s="22"/>
      <c r="AH1470" s="1">
        <v>28.800000000000011</v>
      </c>
      <c r="AI1470" s="1">
        <v>68.900000000000006</v>
      </c>
    </row>
    <row r="1471" spans="1:35" x14ac:dyDescent="0.25">
      <c r="A1471" s="1">
        <v>1470</v>
      </c>
      <c r="B1471" s="22">
        <v>29</v>
      </c>
      <c r="C1471" s="22">
        <v>8.0000000000000002E-3</v>
      </c>
      <c r="D1471" s="26">
        <v>18.399999999999999</v>
      </c>
      <c r="E1471" s="22">
        <v>4.3999999999999997E-2</v>
      </c>
      <c r="F1471" s="31" t="s">
        <v>65</v>
      </c>
      <c r="G1471" s="26">
        <v>144.5</v>
      </c>
      <c r="H1471" s="26">
        <v>165.1</v>
      </c>
      <c r="I1471" s="26">
        <v>198.5</v>
      </c>
      <c r="J1471" s="26">
        <v>240.9</v>
      </c>
      <c r="K1471" s="26">
        <v>259.10000000000002</v>
      </c>
      <c r="L1471" s="26">
        <v>41</v>
      </c>
      <c r="M1471" s="22">
        <v>811.8</v>
      </c>
      <c r="N1471" s="26">
        <v>-51</v>
      </c>
      <c r="O1471" s="24">
        <v>3.99</v>
      </c>
      <c r="P1471" s="26">
        <v>21.5</v>
      </c>
      <c r="Q1471" s="22">
        <v>2.06</v>
      </c>
      <c r="R1471" s="22">
        <v>43.1</v>
      </c>
      <c r="S1471" s="21">
        <v>1</v>
      </c>
      <c r="T1471" s="22">
        <v>91</v>
      </c>
      <c r="U1471" s="32">
        <v>0.3</v>
      </c>
      <c r="V1471" s="22">
        <v>18</v>
      </c>
      <c r="W1471" s="22">
        <v>16</v>
      </c>
      <c r="X1471" s="1">
        <v>13</v>
      </c>
      <c r="Y1471" s="1">
        <v>11</v>
      </c>
      <c r="Z1471" s="1">
        <v>10</v>
      </c>
      <c r="AA1471" s="1">
        <v>9</v>
      </c>
      <c r="AB1471" s="26">
        <v>1788.6</v>
      </c>
      <c r="AC1471" s="26">
        <v>546</v>
      </c>
      <c r="AD1471" s="26">
        <v>54.4</v>
      </c>
      <c r="AE1471" s="26">
        <v>15.1</v>
      </c>
      <c r="AF1471" s="26">
        <v>8</v>
      </c>
      <c r="AG1471" s="26">
        <v>4.3</v>
      </c>
      <c r="AH1471" s="1">
        <v>33.400000000000006</v>
      </c>
      <c r="AI1471" s="1">
        <v>75.800000000000011</v>
      </c>
    </row>
    <row r="1472" spans="1:35" x14ac:dyDescent="0.25">
      <c r="A1472" s="1">
        <v>1471</v>
      </c>
      <c r="B1472" s="22">
        <v>27</v>
      </c>
      <c r="C1472" s="24">
        <v>0.01</v>
      </c>
      <c r="D1472" s="22">
        <v>18.3</v>
      </c>
      <c r="E1472" s="22">
        <v>4.5999999999999999E-2</v>
      </c>
      <c r="F1472" s="31"/>
      <c r="G1472" s="22">
        <v>149.9</v>
      </c>
      <c r="H1472" s="26">
        <v>173</v>
      </c>
      <c r="I1472" s="22">
        <v>203.3</v>
      </c>
      <c r="J1472" s="22">
        <v>241.6</v>
      </c>
      <c r="K1472" s="22">
        <v>259.60000000000002</v>
      </c>
      <c r="L1472" s="26">
        <v>45.5</v>
      </c>
      <c r="M1472" s="26">
        <v>812</v>
      </c>
      <c r="N1472" s="22">
        <v>-48.7</v>
      </c>
      <c r="O1472" s="22">
        <v>4.3529999999999998</v>
      </c>
      <c r="P1472" s="26">
        <v>21</v>
      </c>
      <c r="Q1472" s="22">
        <v>2.25</v>
      </c>
      <c r="R1472" s="22">
        <v>43.1</v>
      </c>
      <c r="S1472" s="21">
        <v>1</v>
      </c>
      <c r="T1472" s="22">
        <v>89</v>
      </c>
      <c r="U1472" s="22">
        <v>0.47</v>
      </c>
      <c r="V1472" s="22">
        <v>19</v>
      </c>
      <c r="W1472" s="22">
        <v>17</v>
      </c>
      <c r="X1472" s="1">
        <v>13</v>
      </c>
      <c r="Y1472" s="1">
        <v>12</v>
      </c>
      <c r="Z1472" s="1">
        <v>11</v>
      </c>
      <c r="AA1472" s="1">
        <v>10</v>
      </c>
      <c r="AB1472" s="22">
        <v>2541.5</v>
      </c>
      <c r="AC1472" s="22">
        <v>716.9</v>
      </c>
      <c r="AD1472" s="22">
        <v>67.3</v>
      </c>
      <c r="AE1472" s="26">
        <v>21</v>
      </c>
      <c r="AF1472" s="22">
        <v>10.9</v>
      </c>
      <c r="AG1472" s="22">
        <v>5.8</v>
      </c>
      <c r="AH1472" s="1">
        <v>30.300000000000011</v>
      </c>
      <c r="AI1472" s="1">
        <v>68.599999999999994</v>
      </c>
    </row>
    <row r="1473" spans="1:35" x14ac:dyDescent="0.25">
      <c r="A1473" s="1">
        <v>1472</v>
      </c>
      <c r="B1473" s="22">
        <v>27</v>
      </c>
      <c r="C1473" s="24">
        <v>0.01</v>
      </c>
      <c r="D1473" s="22">
        <v>18.3</v>
      </c>
      <c r="E1473" s="22">
        <v>4.5999999999999999E-2</v>
      </c>
      <c r="F1473" s="31"/>
      <c r="G1473" s="22">
        <v>149.9</v>
      </c>
      <c r="H1473" s="26">
        <v>173</v>
      </c>
      <c r="I1473" s="22">
        <v>203.3</v>
      </c>
      <c r="J1473" s="22">
        <v>241.6</v>
      </c>
      <c r="K1473" s="22">
        <v>259.60000000000002</v>
      </c>
      <c r="L1473" s="26">
        <v>45.5</v>
      </c>
      <c r="M1473" s="26">
        <v>812</v>
      </c>
      <c r="N1473" s="22">
        <v>-48.7</v>
      </c>
      <c r="O1473" s="22">
        <v>4.3529999999999998</v>
      </c>
      <c r="P1473" s="26">
        <v>21</v>
      </c>
      <c r="Q1473" s="22">
        <v>2.25</v>
      </c>
      <c r="R1473" s="22">
        <v>43.1</v>
      </c>
      <c r="S1473" s="21">
        <v>1</v>
      </c>
      <c r="T1473" s="22">
        <v>89</v>
      </c>
      <c r="U1473" s="22">
        <v>0.47</v>
      </c>
      <c r="V1473" s="22">
        <v>19</v>
      </c>
      <c r="W1473" s="22">
        <v>17</v>
      </c>
      <c r="X1473" s="1">
        <v>13</v>
      </c>
      <c r="Y1473" s="1">
        <v>12</v>
      </c>
      <c r="Z1473" s="1">
        <v>11</v>
      </c>
      <c r="AA1473" s="1">
        <v>10</v>
      </c>
      <c r="AB1473" s="22">
        <v>2541.5</v>
      </c>
      <c r="AC1473" s="22">
        <v>716.9</v>
      </c>
      <c r="AD1473" s="22">
        <v>67.3</v>
      </c>
      <c r="AE1473" s="26">
        <v>21</v>
      </c>
      <c r="AF1473" s="22">
        <v>10.9</v>
      </c>
      <c r="AG1473" s="22">
        <v>5.8</v>
      </c>
      <c r="AH1473" s="1">
        <v>30.300000000000011</v>
      </c>
      <c r="AI1473" s="1">
        <v>68.599999999999994</v>
      </c>
    </row>
    <row r="1474" spans="1:35" x14ac:dyDescent="0.25">
      <c r="A1474" s="1">
        <v>1473</v>
      </c>
      <c r="B1474" s="22">
        <v>27</v>
      </c>
      <c r="C1474" s="22">
        <v>4.0000000000000001E-3</v>
      </c>
      <c r="D1474" s="22">
        <v>20.8</v>
      </c>
      <c r="E1474" s="22">
        <v>3.5999999999999997E-2</v>
      </c>
      <c r="F1474" s="31"/>
      <c r="G1474" s="26">
        <v>155.6</v>
      </c>
      <c r="H1474" s="26">
        <v>172.5</v>
      </c>
      <c r="I1474" s="26">
        <v>199.9</v>
      </c>
      <c r="J1474" s="26">
        <v>238.1</v>
      </c>
      <c r="K1474" s="26">
        <v>258.89999999999998</v>
      </c>
      <c r="L1474" s="26">
        <v>47</v>
      </c>
      <c r="M1474" s="22">
        <v>812.2</v>
      </c>
      <c r="N1474" s="26">
        <v>-51.9</v>
      </c>
      <c r="O1474" s="22">
        <v>4.0810000000000004</v>
      </c>
      <c r="P1474" s="26">
        <v>21</v>
      </c>
      <c r="Q1474" s="22">
        <v>2.09</v>
      </c>
      <c r="R1474" s="22">
        <v>43.1</v>
      </c>
      <c r="S1474" s="21">
        <v>1</v>
      </c>
      <c r="T1474" s="22">
        <v>84</v>
      </c>
      <c r="U1474" s="32">
        <v>0.4</v>
      </c>
      <c r="V1474" s="22">
        <v>17</v>
      </c>
      <c r="W1474" s="22">
        <v>16</v>
      </c>
      <c r="X1474" s="1">
        <v>12</v>
      </c>
      <c r="Y1474" s="1">
        <v>10</v>
      </c>
      <c r="Z1474" s="1">
        <v>9</v>
      </c>
      <c r="AA1474" s="1">
        <v>8</v>
      </c>
      <c r="AB1474" s="26">
        <v>1111.5</v>
      </c>
      <c r="AC1474" s="26">
        <v>320.60000000000002</v>
      </c>
      <c r="AD1474" s="26">
        <v>27.7</v>
      </c>
      <c r="AE1474" s="26">
        <v>7.3</v>
      </c>
      <c r="AF1474" s="26">
        <v>3.9</v>
      </c>
      <c r="AG1474" s="26">
        <v>2.1</v>
      </c>
      <c r="AH1474" s="1">
        <v>27.400000000000006</v>
      </c>
      <c r="AI1474" s="1">
        <v>65.599999999999994</v>
      </c>
    </row>
    <row r="1475" spans="1:35" x14ac:dyDescent="0.25">
      <c r="A1475" s="1">
        <v>1474</v>
      </c>
      <c r="B1475" s="22">
        <v>28</v>
      </c>
      <c r="C1475" s="22">
        <v>5.0000000000000001E-3</v>
      </c>
      <c r="D1475" s="22">
        <v>18.2</v>
      </c>
      <c r="E1475" s="24">
        <v>3.7999999999999999E-2</v>
      </c>
      <c r="F1475" s="31"/>
      <c r="G1475" s="26">
        <v>146.19999999999999</v>
      </c>
      <c r="H1475" s="26">
        <v>165.4</v>
      </c>
      <c r="I1475" s="26">
        <v>197.8</v>
      </c>
      <c r="J1475" s="26">
        <v>241.1</v>
      </c>
      <c r="K1475" s="26">
        <v>259.60000000000002</v>
      </c>
      <c r="L1475" s="26">
        <v>42.5</v>
      </c>
      <c r="M1475" s="22">
        <v>812.3</v>
      </c>
      <c r="N1475" s="26">
        <v>-52</v>
      </c>
      <c r="O1475" s="22">
        <v>3.9769999999999999</v>
      </c>
      <c r="P1475" s="26">
        <v>21</v>
      </c>
      <c r="Q1475" s="22">
        <v>1.72</v>
      </c>
      <c r="R1475" s="22">
        <v>43.1</v>
      </c>
      <c r="S1475" s="21">
        <v>1</v>
      </c>
      <c r="T1475" s="22">
        <v>96</v>
      </c>
      <c r="U1475" s="32">
        <v>0.3</v>
      </c>
      <c r="V1475" s="22">
        <v>18</v>
      </c>
      <c r="W1475" s="22">
        <v>16</v>
      </c>
      <c r="X1475" s="1">
        <v>12</v>
      </c>
      <c r="Y1475" s="1">
        <v>10</v>
      </c>
      <c r="Z1475" s="1">
        <v>9</v>
      </c>
      <c r="AA1475" s="1">
        <v>8</v>
      </c>
      <c r="AB1475" s="26">
        <v>1509.5</v>
      </c>
      <c r="AC1475" s="26">
        <v>404.5</v>
      </c>
      <c r="AD1475" s="26">
        <v>34.700000000000003</v>
      </c>
      <c r="AE1475" s="26">
        <v>8.1</v>
      </c>
      <c r="AF1475" s="26">
        <v>4</v>
      </c>
      <c r="AG1475" s="26">
        <v>2.2999999999999998</v>
      </c>
      <c r="AH1475" s="1">
        <v>32.400000000000006</v>
      </c>
      <c r="AI1475" s="1">
        <v>75.699999999999989</v>
      </c>
    </row>
    <row r="1476" spans="1:35" x14ac:dyDescent="0.25">
      <c r="A1476" s="1">
        <v>1475</v>
      </c>
      <c r="B1476" s="22">
        <v>29</v>
      </c>
      <c r="C1476" s="22">
        <v>6.0000000000000001E-3</v>
      </c>
      <c r="D1476" s="22">
        <v>17.100000000000001</v>
      </c>
      <c r="E1476" s="24">
        <v>3.9E-2</v>
      </c>
      <c r="F1476" s="31"/>
      <c r="G1476" s="26">
        <v>148.1</v>
      </c>
      <c r="H1476" s="26">
        <v>166.3</v>
      </c>
      <c r="I1476" s="26">
        <v>197.7</v>
      </c>
      <c r="J1476" s="26">
        <v>240.6</v>
      </c>
      <c r="K1476" s="26">
        <v>257.3</v>
      </c>
      <c r="L1476" s="26">
        <v>41.5</v>
      </c>
      <c r="M1476" s="22">
        <v>812.4</v>
      </c>
      <c r="N1476" s="22">
        <v>-51.9</v>
      </c>
      <c r="O1476" s="24">
        <v>3.97</v>
      </c>
      <c r="P1476" s="26">
        <v>20.5</v>
      </c>
      <c r="Q1476" s="32">
        <v>1.75</v>
      </c>
      <c r="R1476" s="22">
        <v>43.1</v>
      </c>
      <c r="S1476" s="21">
        <v>1</v>
      </c>
      <c r="T1476" s="22">
        <v>97</v>
      </c>
      <c r="U1476" s="22">
        <v>0.67</v>
      </c>
      <c r="V1476" s="22">
        <v>19</v>
      </c>
      <c r="W1476" s="22">
        <v>17</v>
      </c>
      <c r="X1476" s="1">
        <v>14</v>
      </c>
      <c r="Y1476" s="1">
        <v>13</v>
      </c>
      <c r="Z1476" s="1">
        <v>13</v>
      </c>
      <c r="AA1476" s="1">
        <v>12</v>
      </c>
      <c r="AB1476" s="26">
        <v>2836.5</v>
      </c>
      <c r="AC1476" s="26">
        <v>841.2</v>
      </c>
      <c r="AD1476" s="26">
        <v>140.80000000000001</v>
      </c>
      <c r="AE1476" s="26">
        <v>71.2</v>
      </c>
      <c r="AF1476" s="26">
        <v>47.5</v>
      </c>
      <c r="AG1476" s="26">
        <v>31.5</v>
      </c>
      <c r="AH1476" s="1">
        <v>31.399999999999977</v>
      </c>
      <c r="AI1476" s="1">
        <v>74.299999999999983</v>
      </c>
    </row>
    <row r="1477" spans="1:35" x14ac:dyDescent="0.25">
      <c r="A1477" s="1">
        <v>1476</v>
      </c>
      <c r="B1477" s="22">
        <v>29</v>
      </c>
      <c r="C1477" s="22">
        <v>7.0000000000000001E-3</v>
      </c>
      <c r="D1477" s="22">
        <v>16.399999999999999</v>
      </c>
      <c r="E1477" s="22">
        <v>4.2000000000000003E-2</v>
      </c>
      <c r="F1477" s="31"/>
      <c r="G1477" s="26">
        <v>143</v>
      </c>
      <c r="H1477" s="26">
        <v>168</v>
      </c>
      <c r="I1477" s="22">
        <v>199.8</v>
      </c>
      <c r="J1477" s="22">
        <v>240.9</v>
      </c>
      <c r="K1477" s="26">
        <v>259</v>
      </c>
      <c r="L1477" s="26">
        <v>42</v>
      </c>
      <c r="M1477" s="26">
        <v>812.6</v>
      </c>
      <c r="N1477" s="22">
        <v>-51.9</v>
      </c>
      <c r="O1477" s="22">
        <v>4.0960000000000001</v>
      </c>
      <c r="P1477" s="26">
        <v>21.5</v>
      </c>
      <c r="Q1477" s="22">
        <v>1.88</v>
      </c>
      <c r="R1477" s="22">
        <v>43.1</v>
      </c>
      <c r="S1477" s="21">
        <v>1</v>
      </c>
      <c r="T1477" s="22">
        <v>97</v>
      </c>
      <c r="U1477" s="22">
        <v>0.16</v>
      </c>
      <c r="V1477" s="22">
        <v>17</v>
      </c>
      <c r="W1477" s="22">
        <v>16</v>
      </c>
      <c r="X1477" s="1">
        <v>13</v>
      </c>
      <c r="Y1477" s="1">
        <v>11</v>
      </c>
      <c r="Z1477" s="1">
        <v>10</v>
      </c>
      <c r="AA1477" s="1">
        <v>9</v>
      </c>
      <c r="AB1477" s="22">
        <v>1104.4000000000001</v>
      </c>
      <c r="AC1477" s="22">
        <v>363.8</v>
      </c>
      <c r="AD1477" s="22">
        <v>42.6</v>
      </c>
      <c r="AE1477" s="22">
        <v>12.5</v>
      </c>
      <c r="AF1477" s="22">
        <v>6.4</v>
      </c>
      <c r="AG1477" s="22">
        <v>3.2</v>
      </c>
      <c r="AH1477" s="1">
        <v>31.800000000000011</v>
      </c>
      <c r="AI1477" s="1">
        <v>72.900000000000006</v>
      </c>
    </row>
    <row r="1478" spans="1:35" x14ac:dyDescent="0.25">
      <c r="A1478" s="1">
        <v>1477</v>
      </c>
      <c r="B1478" s="22">
        <v>29</v>
      </c>
      <c r="C1478" s="22">
        <v>7.0000000000000001E-3</v>
      </c>
      <c r="D1478" s="22">
        <v>16.399999999999999</v>
      </c>
      <c r="E1478" s="22">
        <v>4.2000000000000003E-2</v>
      </c>
      <c r="F1478" s="31"/>
      <c r="G1478" s="26">
        <v>143</v>
      </c>
      <c r="H1478" s="26">
        <v>168</v>
      </c>
      <c r="I1478" s="22">
        <v>199.8</v>
      </c>
      <c r="J1478" s="22">
        <v>240.9</v>
      </c>
      <c r="K1478" s="26">
        <v>259</v>
      </c>
      <c r="L1478" s="26">
        <v>42</v>
      </c>
      <c r="M1478" s="26">
        <v>812.6</v>
      </c>
      <c r="N1478" s="22">
        <v>-51.9</v>
      </c>
      <c r="O1478" s="22">
        <v>4.0960000000000001</v>
      </c>
      <c r="P1478" s="26">
        <v>21.5</v>
      </c>
      <c r="Q1478" s="22">
        <v>1.88</v>
      </c>
      <c r="R1478" s="22">
        <v>43.1</v>
      </c>
      <c r="S1478" s="21">
        <v>1</v>
      </c>
      <c r="T1478" s="22">
        <v>97</v>
      </c>
      <c r="U1478" s="22">
        <v>0.16</v>
      </c>
      <c r="V1478" s="22">
        <v>17</v>
      </c>
      <c r="W1478" s="22">
        <v>16</v>
      </c>
      <c r="X1478" s="1">
        <v>13</v>
      </c>
      <c r="Y1478" s="1">
        <v>11</v>
      </c>
      <c r="Z1478" s="1">
        <v>10</v>
      </c>
      <c r="AA1478" s="1">
        <v>9</v>
      </c>
      <c r="AB1478" s="22">
        <v>1104.4000000000001</v>
      </c>
      <c r="AC1478" s="22">
        <v>363.8</v>
      </c>
      <c r="AD1478" s="22">
        <v>42.6</v>
      </c>
      <c r="AE1478" s="22">
        <v>12.5</v>
      </c>
      <c r="AF1478" s="22">
        <v>6.4</v>
      </c>
      <c r="AG1478" s="22">
        <v>3.2</v>
      </c>
      <c r="AH1478" s="1">
        <v>31.800000000000011</v>
      </c>
      <c r="AI1478" s="1">
        <v>72.900000000000006</v>
      </c>
    </row>
    <row r="1479" spans="1:35" x14ac:dyDescent="0.25">
      <c r="A1479" s="1">
        <v>1478</v>
      </c>
      <c r="B1479" s="1">
        <v>30</v>
      </c>
      <c r="C1479" s="1">
        <v>1E-3</v>
      </c>
      <c r="D1479" s="1">
        <v>20.3</v>
      </c>
      <c r="E1479" s="21">
        <v>0.01</v>
      </c>
      <c r="F1479" s="29"/>
      <c r="G1479" s="1">
        <v>155.5</v>
      </c>
      <c r="H1479" s="1">
        <v>169.6</v>
      </c>
      <c r="I1479" s="1">
        <v>186.4</v>
      </c>
      <c r="J1479" s="1">
        <v>213.6</v>
      </c>
      <c r="K1479" s="1">
        <v>237.4</v>
      </c>
      <c r="L1479" s="1">
        <v>45</v>
      </c>
      <c r="M1479" s="1">
        <v>812.8</v>
      </c>
      <c r="N1479" s="1">
        <v>-72.599999999999994</v>
      </c>
      <c r="O1479" s="1">
        <v>3.36</v>
      </c>
      <c r="P1479" s="1">
        <v>21</v>
      </c>
      <c r="Q1479" s="1">
        <v>0.28999999999999998</v>
      </c>
      <c r="R1479" s="1">
        <v>43</v>
      </c>
      <c r="S1479" s="21">
        <v>1</v>
      </c>
      <c r="T1479" s="1">
        <v>94</v>
      </c>
      <c r="U1479" s="1">
        <v>0.24</v>
      </c>
      <c r="V1479" s="1">
        <v>16</v>
      </c>
      <c r="W1479" s="1">
        <v>15</v>
      </c>
      <c r="X1479" s="1">
        <v>11</v>
      </c>
      <c r="Y1479" s="1">
        <v>9</v>
      </c>
      <c r="Z1479" s="1">
        <v>8</v>
      </c>
      <c r="AA1479" s="1">
        <v>7</v>
      </c>
      <c r="AB1479" s="1">
        <v>555.20000000000005</v>
      </c>
      <c r="AC1479" s="1">
        <v>172.3</v>
      </c>
      <c r="AD1479" s="1">
        <v>11.4</v>
      </c>
      <c r="AE1479" s="1">
        <v>2.7</v>
      </c>
      <c r="AF1479" s="1">
        <v>1.4</v>
      </c>
      <c r="AG1479" s="1">
        <v>0.4</v>
      </c>
      <c r="AH1479" s="1">
        <v>16.800000000000011</v>
      </c>
      <c r="AI1479" s="1">
        <v>44</v>
      </c>
    </row>
    <row r="1480" spans="1:35" x14ac:dyDescent="0.25">
      <c r="A1480" s="1">
        <v>1479</v>
      </c>
      <c r="B1480" s="20">
        <v>19</v>
      </c>
      <c r="C1480" s="20">
        <v>8.0000000000000002E-3</v>
      </c>
      <c r="D1480" s="20">
        <v>19.600000000000001</v>
      </c>
      <c r="E1480" s="20">
        <v>0.17199999999999999</v>
      </c>
      <c r="F1480" s="28">
        <v>5.0000000000000001E-4</v>
      </c>
      <c r="G1480" s="20">
        <v>145</v>
      </c>
      <c r="H1480" s="20">
        <v>174.6</v>
      </c>
      <c r="I1480" s="20">
        <v>209.4</v>
      </c>
      <c r="J1480" s="20">
        <v>246.6</v>
      </c>
      <c r="K1480" s="20">
        <v>263.60000000000002</v>
      </c>
      <c r="L1480" s="20">
        <v>42.5</v>
      </c>
      <c r="M1480" s="20">
        <v>813.1</v>
      </c>
      <c r="N1480" s="20">
        <v>-48.6</v>
      </c>
      <c r="O1480" s="20">
        <v>4.7469999999999999</v>
      </c>
      <c r="P1480" s="20">
        <v>23</v>
      </c>
      <c r="Q1480" s="20">
        <v>3.03</v>
      </c>
      <c r="R1480" s="20">
        <v>43.08</v>
      </c>
      <c r="S1480" s="20">
        <v>1</v>
      </c>
      <c r="T1480" s="20">
        <v>99</v>
      </c>
      <c r="U1480" s="20">
        <v>0.64</v>
      </c>
      <c r="V1480" s="20">
        <v>18</v>
      </c>
      <c r="W1480" s="20">
        <v>16</v>
      </c>
      <c r="X1480" s="1">
        <v>12</v>
      </c>
      <c r="Y1480" s="1">
        <v>12</v>
      </c>
      <c r="Z1480" s="1">
        <v>12</v>
      </c>
      <c r="AA1480" s="1">
        <v>12</v>
      </c>
      <c r="AB1480" s="20">
        <v>1387.8</v>
      </c>
      <c r="AC1480" s="20">
        <v>347.8</v>
      </c>
      <c r="AD1480" s="20">
        <v>36.4</v>
      </c>
      <c r="AE1480" s="20">
        <v>26.1</v>
      </c>
      <c r="AF1480" s="20">
        <v>24.3</v>
      </c>
      <c r="AG1480" s="20">
        <v>22.6</v>
      </c>
      <c r="AH1480" s="1">
        <v>34.800000000000011</v>
      </c>
      <c r="AI1480" s="1">
        <v>72</v>
      </c>
    </row>
    <row r="1481" spans="1:35" x14ac:dyDescent="0.25">
      <c r="A1481" s="1">
        <v>1480</v>
      </c>
      <c r="B1481" s="22">
        <v>28</v>
      </c>
      <c r="C1481" s="22">
        <v>5.0000000000000001E-3</v>
      </c>
      <c r="D1481" s="26">
        <v>21</v>
      </c>
      <c r="E1481" s="24">
        <v>0.04</v>
      </c>
      <c r="F1481" s="31"/>
      <c r="G1481" s="26">
        <v>154.6</v>
      </c>
      <c r="H1481" s="26">
        <v>175.2</v>
      </c>
      <c r="I1481" s="26">
        <v>201.8</v>
      </c>
      <c r="J1481" s="26">
        <v>238.8</v>
      </c>
      <c r="K1481" s="26">
        <v>259.3</v>
      </c>
      <c r="L1481" s="26">
        <v>48</v>
      </c>
      <c r="M1481" s="22">
        <v>813.1</v>
      </c>
      <c r="N1481" s="22">
        <v>-50.4</v>
      </c>
      <c r="O1481" s="24">
        <v>4.1820000000000004</v>
      </c>
      <c r="P1481" s="22">
        <v>21</v>
      </c>
      <c r="Q1481" s="32">
        <v>2.2799999999999998</v>
      </c>
      <c r="R1481" s="22">
        <v>43.1</v>
      </c>
      <c r="S1481" s="21">
        <v>1</v>
      </c>
      <c r="T1481" s="22">
        <v>87</v>
      </c>
      <c r="U1481" s="32">
        <v>0.4</v>
      </c>
      <c r="V1481" s="22">
        <v>19</v>
      </c>
      <c r="W1481" s="22">
        <v>17</v>
      </c>
      <c r="X1481" s="1">
        <v>13</v>
      </c>
      <c r="Y1481" s="1">
        <v>11</v>
      </c>
      <c r="Z1481" s="1">
        <v>10</v>
      </c>
      <c r="AA1481" s="1">
        <v>10</v>
      </c>
      <c r="AB1481" s="26">
        <v>3038.9</v>
      </c>
      <c r="AC1481" s="26">
        <v>829.5</v>
      </c>
      <c r="AD1481" s="26">
        <v>64</v>
      </c>
      <c r="AE1481" s="26">
        <v>18.100000000000001</v>
      </c>
      <c r="AF1481" s="26">
        <v>9.6</v>
      </c>
      <c r="AG1481" s="26">
        <v>5.4</v>
      </c>
      <c r="AH1481" s="1">
        <v>26.600000000000023</v>
      </c>
      <c r="AI1481" s="1">
        <v>63.600000000000023</v>
      </c>
    </row>
    <row r="1482" spans="1:35" x14ac:dyDescent="0.25">
      <c r="A1482" s="1">
        <v>1481</v>
      </c>
      <c r="B1482" s="22">
        <v>28</v>
      </c>
      <c r="C1482" s="24">
        <v>0.01</v>
      </c>
      <c r="D1482" s="22">
        <v>18.100000000000001</v>
      </c>
      <c r="E1482" s="24">
        <v>4.7E-2</v>
      </c>
      <c r="F1482" s="31" t="s">
        <v>65</v>
      </c>
      <c r="G1482" s="22">
        <v>146.6</v>
      </c>
      <c r="H1482" s="26">
        <v>168.2</v>
      </c>
      <c r="I1482" s="26">
        <v>200.3</v>
      </c>
      <c r="J1482" s="26">
        <v>241.9</v>
      </c>
      <c r="K1482" s="26">
        <v>258.7</v>
      </c>
      <c r="L1482" s="22">
        <v>42.5</v>
      </c>
      <c r="M1482" s="22">
        <v>813.4</v>
      </c>
      <c r="N1482" s="26">
        <v>-50</v>
      </c>
      <c r="O1482" s="22">
        <v>4.141</v>
      </c>
      <c r="P1482" s="26">
        <v>20</v>
      </c>
      <c r="Q1482" s="32">
        <v>2.0699999999999998</v>
      </c>
      <c r="R1482" s="22">
        <v>43.1</v>
      </c>
      <c r="S1482" s="21">
        <v>1</v>
      </c>
      <c r="T1482" s="22">
        <v>89</v>
      </c>
      <c r="U1482" s="32">
        <v>0.48</v>
      </c>
      <c r="V1482" s="22">
        <v>18</v>
      </c>
      <c r="W1482" s="22">
        <v>16</v>
      </c>
      <c r="X1482" s="1">
        <v>13</v>
      </c>
      <c r="Y1482" s="1">
        <v>11</v>
      </c>
      <c r="Z1482" s="1">
        <v>10</v>
      </c>
      <c r="AA1482" s="1">
        <v>9</v>
      </c>
      <c r="AB1482" s="26">
        <v>1935.4</v>
      </c>
      <c r="AC1482" s="26">
        <v>533.1</v>
      </c>
      <c r="AD1482" s="26">
        <v>43.8</v>
      </c>
      <c r="AE1482" s="26">
        <v>12.3</v>
      </c>
      <c r="AF1482" s="26">
        <v>6.3</v>
      </c>
      <c r="AG1482" s="26">
        <v>3.4</v>
      </c>
      <c r="AH1482" s="1">
        <v>32.100000000000023</v>
      </c>
      <c r="AI1482" s="1">
        <v>73.700000000000017</v>
      </c>
    </row>
    <row r="1483" spans="1:35" x14ac:dyDescent="0.25">
      <c r="A1483" s="1">
        <v>1482</v>
      </c>
      <c r="B1483" s="22">
        <v>29</v>
      </c>
      <c r="C1483" s="22">
        <v>1.0999999999999999E-2</v>
      </c>
      <c r="D1483" s="26">
        <v>19</v>
      </c>
      <c r="E1483" s="22">
        <v>4.5999999999999999E-2</v>
      </c>
      <c r="F1483" s="31"/>
      <c r="G1483" s="22">
        <v>144.9</v>
      </c>
      <c r="H1483" s="22">
        <v>167.5</v>
      </c>
      <c r="I1483" s="22">
        <v>200.4</v>
      </c>
      <c r="J1483" s="22">
        <v>242.7</v>
      </c>
      <c r="K1483" s="22">
        <v>258.89999999999998</v>
      </c>
      <c r="L1483" s="26">
        <v>42</v>
      </c>
      <c r="M1483" s="26">
        <v>813.6</v>
      </c>
      <c r="N1483" s="22">
        <v>-50.3</v>
      </c>
      <c r="O1483" s="22">
        <v>4.1180000000000003</v>
      </c>
      <c r="P1483" s="26">
        <v>21</v>
      </c>
      <c r="Q1483" s="32">
        <v>2</v>
      </c>
      <c r="R1483" s="22">
        <v>43.1</v>
      </c>
      <c r="S1483" s="21">
        <v>1</v>
      </c>
      <c r="T1483" s="22">
        <v>94</v>
      </c>
      <c r="U1483" s="22">
        <v>0.53</v>
      </c>
      <c r="V1483" s="22">
        <v>19</v>
      </c>
      <c r="W1483" s="22">
        <v>17</v>
      </c>
      <c r="X1483" s="1">
        <v>12</v>
      </c>
      <c r="Y1483" s="1">
        <v>10</v>
      </c>
      <c r="Z1483" s="1">
        <v>9</v>
      </c>
      <c r="AA1483" s="1">
        <v>8</v>
      </c>
      <c r="AB1483" s="26">
        <v>2556</v>
      </c>
      <c r="AC1483" s="22">
        <v>654.79999999999995</v>
      </c>
      <c r="AD1483" s="22">
        <v>39.5</v>
      </c>
      <c r="AE1483" s="22">
        <v>8.8000000000000007</v>
      </c>
      <c r="AF1483" s="26">
        <v>4</v>
      </c>
      <c r="AG1483" s="26">
        <v>2</v>
      </c>
      <c r="AH1483" s="1">
        <v>32.900000000000006</v>
      </c>
      <c r="AI1483" s="1">
        <v>75.199999999999989</v>
      </c>
    </row>
    <row r="1484" spans="1:35" x14ac:dyDescent="0.25">
      <c r="A1484" s="1">
        <v>1483</v>
      </c>
      <c r="B1484" s="22">
        <v>29</v>
      </c>
      <c r="C1484" s="22">
        <v>1.0999999999999999E-2</v>
      </c>
      <c r="D1484" s="26">
        <v>19</v>
      </c>
      <c r="E1484" s="22">
        <v>4.5999999999999999E-2</v>
      </c>
      <c r="F1484" s="31"/>
      <c r="G1484" s="22">
        <v>144.9</v>
      </c>
      <c r="H1484" s="22">
        <v>167.5</v>
      </c>
      <c r="I1484" s="22">
        <v>200.4</v>
      </c>
      <c r="J1484" s="22">
        <v>242.7</v>
      </c>
      <c r="K1484" s="22">
        <v>258.89999999999998</v>
      </c>
      <c r="L1484" s="26">
        <v>42</v>
      </c>
      <c r="M1484" s="26">
        <v>813.6</v>
      </c>
      <c r="N1484" s="22">
        <v>-50.3</v>
      </c>
      <c r="O1484" s="22">
        <v>4.1180000000000003</v>
      </c>
      <c r="P1484" s="26">
        <v>21</v>
      </c>
      <c r="Q1484" s="32">
        <v>2</v>
      </c>
      <c r="R1484" s="22">
        <v>43.1</v>
      </c>
      <c r="S1484" s="21">
        <v>1</v>
      </c>
      <c r="T1484" s="22">
        <v>94</v>
      </c>
      <c r="U1484" s="22">
        <v>0.53</v>
      </c>
      <c r="V1484" s="22">
        <v>19</v>
      </c>
      <c r="W1484" s="22">
        <v>17</v>
      </c>
      <c r="X1484" s="1">
        <v>12</v>
      </c>
      <c r="Y1484" s="1">
        <v>10</v>
      </c>
      <c r="Z1484" s="1">
        <v>9</v>
      </c>
      <c r="AA1484" s="1">
        <v>8</v>
      </c>
      <c r="AB1484" s="26">
        <v>2556</v>
      </c>
      <c r="AC1484" s="22">
        <v>654.79999999999995</v>
      </c>
      <c r="AD1484" s="22">
        <v>39.5</v>
      </c>
      <c r="AE1484" s="22">
        <v>8.8000000000000007</v>
      </c>
      <c r="AF1484" s="26">
        <v>4</v>
      </c>
      <c r="AG1484" s="26">
        <v>2</v>
      </c>
      <c r="AH1484" s="1">
        <v>32.900000000000006</v>
      </c>
      <c r="AI1484" s="1">
        <v>75.199999999999989</v>
      </c>
    </row>
    <row r="1485" spans="1:35" x14ac:dyDescent="0.25">
      <c r="A1485" s="1">
        <v>1484</v>
      </c>
      <c r="B1485" s="22">
        <v>26</v>
      </c>
      <c r="C1485" s="22">
        <v>4.0000000000000001E-3</v>
      </c>
      <c r="D1485" s="22">
        <v>20.7</v>
      </c>
      <c r="E1485" s="22">
        <v>4.1000000000000002E-2</v>
      </c>
      <c r="F1485" s="31"/>
      <c r="G1485" s="26">
        <v>155.19999999999999</v>
      </c>
      <c r="H1485" s="26">
        <v>173.5</v>
      </c>
      <c r="I1485" s="26">
        <v>200.2</v>
      </c>
      <c r="J1485" s="26">
        <v>238.9</v>
      </c>
      <c r="K1485" s="26">
        <v>258.89999999999998</v>
      </c>
      <c r="L1485" s="26">
        <v>47.5</v>
      </c>
      <c r="M1485" s="22">
        <v>815.2</v>
      </c>
      <c r="N1485" s="26">
        <v>-52</v>
      </c>
      <c r="O1485" s="22">
        <v>4.1559999999999997</v>
      </c>
      <c r="P1485" s="26">
        <v>20</v>
      </c>
      <c r="Q1485" s="22">
        <v>2.0499999999999998</v>
      </c>
      <c r="R1485" s="22">
        <v>43.1</v>
      </c>
      <c r="S1485" s="21">
        <v>1</v>
      </c>
      <c r="T1485" s="22">
        <v>90</v>
      </c>
      <c r="U1485" s="32">
        <v>0.3</v>
      </c>
      <c r="V1485" s="22">
        <v>17</v>
      </c>
      <c r="W1485" s="22">
        <v>16</v>
      </c>
      <c r="X1485" s="1">
        <v>12</v>
      </c>
      <c r="Y1485" s="1">
        <v>10</v>
      </c>
      <c r="Z1485" s="1">
        <v>9</v>
      </c>
      <c r="AA1485" s="1">
        <v>8</v>
      </c>
      <c r="AB1485" s="26">
        <v>1278.7</v>
      </c>
      <c r="AC1485" s="26">
        <v>361.1</v>
      </c>
      <c r="AD1485" s="26">
        <v>30.8</v>
      </c>
      <c r="AE1485" s="26">
        <v>6.7</v>
      </c>
      <c r="AF1485" s="26">
        <v>3.2</v>
      </c>
      <c r="AG1485" s="26">
        <v>1.6</v>
      </c>
      <c r="AH1485" s="1">
        <v>26.699999999999989</v>
      </c>
      <c r="AI1485" s="1">
        <v>65.400000000000006</v>
      </c>
    </row>
    <row r="1486" spans="1:35" x14ac:dyDescent="0.25">
      <c r="A1486" s="1">
        <v>1485</v>
      </c>
      <c r="B1486" s="22">
        <v>26</v>
      </c>
      <c r="C1486" s="22">
        <v>4.0000000000000001E-3</v>
      </c>
      <c r="D1486" s="22">
        <v>20.5</v>
      </c>
      <c r="E1486" s="22">
        <v>4.8000000000000001E-2</v>
      </c>
      <c r="F1486" s="31" t="s">
        <v>65</v>
      </c>
      <c r="G1486" s="26">
        <v>156.6</v>
      </c>
      <c r="H1486" s="26">
        <v>176.7</v>
      </c>
      <c r="I1486" s="26">
        <v>204.2</v>
      </c>
      <c r="J1486" s="26">
        <v>239.2</v>
      </c>
      <c r="K1486" s="26">
        <v>257.7</v>
      </c>
      <c r="L1486" s="26">
        <v>48</v>
      </c>
      <c r="M1486" s="22">
        <v>815.2</v>
      </c>
      <c r="N1486" s="22">
        <v>-50.9</v>
      </c>
      <c r="O1486" s="22">
        <v>4.383</v>
      </c>
      <c r="P1486" s="26">
        <v>19.5</v>
      </c>
      <c r="Q1486" s="22">
        <v>2.13</v>
      </c>
      <c r="R1486" s="22">
        <v>43.1</v>
      </c>
      <c r="S1486" s="21">
        <v>1</v>
      </c>
      <c r="T1486" s="22">
        <v>86</v>
      </c>
      <c r="U1486" s="22">
        <v>0.4</v>
      </c>
      <c r="V1486" s="22">
        <v>17</v>
      </c>
      <c r="W1486" s="22">
        <v>16</v>
      </c>
      <c r="X1486" s="1">
        <v>12</v>
      </c>
      <c r="Y1486" s="1">
        <v>11</v>
      </c>
      <c r="Z1486" s="1">
        <v>10</v>
      </c>
      <c r="AA1486" s="1">
        <v>9</v>
      </c>
      <c r="AB1486" s="26">
        <v>1159.5</v>
      </c>
      <c r="AC1486" s="26">
        <v>360.3</v>
      </c>
      <c r="AD1486" s="26">
        <v>40.1</v>
      </c>
      <c r="AE1486" s="26">
        <v>11.4</v>
      </c>
      <c r="AF1486" s="26">
        <v>5.9</v>
      </c>
      <c r="AG1486" s="26">
        <v>2.9</v>
      </c>
      <c r="AH1486" s="1">
        <v>27.5</v>
      </c>
      <c r="AI1486" s="1">
        <v>62.5</v>
      </c>
    </row>
    <row r="1487" spans="1:35" x14ac:dyDescent="0.25">
      <c r="A1487" s="1">
        <v>1486</v>
      </c>
      <c r="B1487" s="22">
        <v>26</v>
      </c>
      <c r="C1487" s="22">
        <v>4.0000000000000001E-3</v>
      </c>
      <c r="D1487" s="26">
        <v>22.3</v>
      </c>
      <c r="E1487" s="24">
        <v>4.1000000000000002E-2</v>
      </c>
      <c r="F1487" s="31"/>
      <c r="G1487" s="26">
        <v>152.6</v>
      </c>
      <c r="H1487" s="26">
        <v>174.1</v>
      </c>
      <c r="I1487" s="26">
        <v>201.6</v>
      </c>
      <c r="J1487" s="26">
        <v>239.6</v>
      </c>
      <c r="K1487" s="26">
        <v>260.3</v>
      </c>
      <c r="L1487" s="26">
        <v>48</v>
      </c>
      <c r="M1487" s="22">
        <v>816.2</v>
      </c>
      <c r="N1487" s="22">
        <v>-51.4</v>
      </c>
      <c r="O1487" s="24">
        <v>4.218</v>
      </c>
      <c r="P1487" s="22">
        <v>19</v>
      </c>
      <c r="Q1487" s="32">
        <v>2.2400000000000002</v>
      </c>
      <c r="R1487" s="26">
        <v>43</v>
      </c>
      <c r="S1487" s="21">
        <v>1</v>
      </c>
      <c r="T1487" s="22">
        <v>89</v>
      </c>
      <c r="U1487" s="32">
        <v>0.47</v>
      </c>
      <c r="V1487" s="22">
        <v>19</v>
      </c>
      <c r="W1487" s="22">
        <v>16</v>
      </c>
      <c r="X1487" s="1">
        <v>13</v>
      </c>
      <c r="Y1487" s="1">
        <v>11</v>
      </c>
      <c r="Z1487" s="1">
        <v>10</v>
      </c>
      <c r="AA1487" s="1">
        <v>9</v>
      </c>
      <c r="AB1487" s="26">
        <v>2532.6999999999998</v>
      </c>
      <c r="AC1487" s="26">
        <v>626.9</v>
      </c>
      <c r="AD1487" s="26">
        <v>58</v>
      </c>
      <c r="AE1487" s="26">
        <v>16.399999999999999</v>
      </c>
      <c r="AF1487" s="26">
        <v>8.3000000000000007</v>
      </c>
      <c r="AG1487" s="26">
        <v>4</v>
      </c>
      <c r="AH1487" s="1">
        <v>27.5</v>
      </c>
      <c r="AI1487" s="1">
        <v>65.5</v>
      </c>
    </row>
    <row r="1488" spans="1:35" x14ac:dyDescent="0.25">
      <c r="A1488" s="1">
        <v>1487</v>
      </c>
      <c r="B1488" s="22">
        <v>29</v>
      </c>
      <c r="C1488" s="22">
        <v>5.0000000000000001E-3</v>
      </c>
      <c r="D1488" s="26">
        <v>20</v>
      </c>
      <c r="E1488" s="22">
        <v>4.7E-2</v>
      </c>
      <c r="F1488" s="31"/>
      <c r="G1488" s="26">
        <v>158</v>
      </c>
      <c r="H1488" s="26">
        <v>175.9</v>
      </c>
      <c r="I1488" s="26">
        <v>203.8</v>
      </c>
      <c r="J1488" s="26">
        <v>240.7</v>
      </c>
      <c r="K1488" s="26">
        <v>258.8</v>
      </c>
      <c r="L1488" s="26">
        <v>49</v>
      </c>
      <c r="M1488" s="22">
        <v>818.1</v>
      </c>
      <c r="N1488" s="26">
        <v>-51.4</v>
      </c>
      <c r="O1488" s="22">
        <v>4.4240000000000004</v>
      </c>
      <c r="P1488" s="26">
        <v>20</v>
      </c>
      <c r="Q1488" s="22">
        <v>2.1800000000000002</v>
      </c>
      <c r="R1488" s="26">
        <v>43</v>
      </c>
      <c r="S1488" s="21">
        <v>1</v>
      </c>
      <c r="T1488" s="22">
        <v>93</v>
      </c>
      <c r="U1488" s="32">
        <v>0.03</v>
      </c>
      <c r="V1488" s="22">
        <v>17</v>
      </c>
      <c r="W1488" s="22">
        <v>15</v>
      </c>
      <c r="X1488" s="1">
        <v>12</v>
      </c>
      <c r="Y1488" s="1">
        <v>10</v>
      </c>
      <c r="Z1488" s="1">
        <v>9</v>
      </c>
      <c r="AA1488" s="1">
        <v>8</v>
      </c>
      <c r="AB1488" s="26">
        <v>766.7</v>
      </c>
      <c r="AC1488" s="26">
        <v>226.2</v>
      </c>
      <c r="AD1488" s="26">
        <v>25.1</v>
      </c>
      <c r="AE1488" s="26">
        <v>7.3</v>
      </c>
      <c r="AF1488" s="26">
        <v>3.6</v>
      </c>
      <c r="AG1488" s="26">
        <v>1.9</v>
      </c>
      <c r="AH1488" s="1">
        <v>27.900000000000006</v>
      </c>
      <c r="AI1488" s="1">
        <v>64.799999999999983</v>
      </c>
    </row>
    <row r="1489" spans="1:35" x14ac:dyDescent="0.25">
      <c r="A1489" s="1">
        <v>1488</v>
      </c>
      <c r="B1489" s="22">
        <v>23</v>
      </c>
      <c r="C1489" s="22">
        <v>4.0000000000000001E-3</v>
      </c>
      <c r="D1489" s="22">
        <v>20.8</v>
      </c>
      <c r="E1489" s="22">
        <v>4.4999999999999998E-2</v>
      </c>
      <c r="F1489" s="31" t="s">
        <v>65</v>
      </c>
      <c r="G1489" s="26">
        <v>155.6</v>
      </c>
      <c r="H1489" s="26">
        <v>175.3</v>
      </c>
      <c r="I1489" s="26">
        <v>203</v>
      </c>
      <c r="J1489" s="26">
        <v>240.1</v>
      </c>
      <c r="K1489" s="26">
        <v>259.7</v>
      </c>
      <c r="L1489" s="26">
        <v>47.5</v>
      </c>
      <c r="M1489" s="22">
        <v>818.5</v>
      </c>
      <c r="N1489" s="22">
        <v>-51.7</v>
      </c>
      <c r="O1489" s="24">
        <v>4.34</v>
      </c>
      <c r="P1489" s="26">
        <v>21.5</v>
      </c>
      <c r="Q1489" s="22">
        <v>2.36</v>
      </c>
      <c r="R1489" s="26">
        <v>43</v>
      </c>
      <c r="S1489" s="21">
        <v>1</v>
      </c>
      <c r="T1489" s="22">
        <v>95</v>
      </c>
      <c r="U1489" s="22">
        <v>7.0000000000000007E-2</v>
      </c>
      <c r="V1489" s="22">
        <v>18</v>
      </c>
      <c r="W1489" s="22">
        <v>16</v>
      </c>
      <c r="X1489" s="1">
        <v>13</v>
      </c>
      <c r="Y1489" s="1">
        <v>11</v>
      </c>
      <c r="Z1489" s="1">
        <v>10</v>
      </c>
      <c r="AA1489" s="1">
        <v>9</v>
      </c>
      <c r="AB1489" s="26">
        <v>2427.8000000000002</v>
      </c>
      <c r="AC1489" s="26">
        <v>605.70000000000005</v>
      </c>
      <c r="AD1489" s="26">
        <v>54</v>
      </c>
      <c r="AE1489" s="26">
        <v>16.3</v>
      </c>
      <c r="AF1489" s="26">
        <v>8.1</v>
      </c>
      <c r="AG1489" s="26">
        <v>4.0999999999999996</v>
      </c>
      <c r="AH1489" s="1">
        <v>27.699999999999989</v>
      </c>
      <c r="AI1489" s="1">
        <v>64.799999999999983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Sheet1</vt:lpstr>
      <vt:lpstr>UK2014_survey_stats</vt:lpstr>
      <vt:lpstr>UK2-14 data</vt:lpstr>
      <vt:lpstr>Notes - please read </vt:lpstr>
      <vt:lpstr>Sheet2</vt:lpstr>
      <vt:lpstr>data</vt:lpstr>
      <vt:lpstr>dataUK</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Blakey</dc:creator>
  <cp:lastModifiedBy>Blakey</cp:lastModifiedBy>
  <cp:lastPrinted>2017-04-02T15:26:46Z</cp:lastPrinted>
  <dcterms:created xsi:type="dcterms:W3CDTF">2017-04-02T07:45:17Z</dcterms:created>
  <dcterms:modified xsi:type="dcterms:W3CDTF">2017-04-02T18:59:27Z</dcterms:modified>
</cp:coreProperties>
</file>